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/>
  <workbookProtection workbookPassword="D322" lockStructure="1"/>
  <bookViews>
    <workbookView xWindow="0" yWindow="0" windowWidth="19200" windowHeight="7050" tabRatio="841" firstSheet="11" activeTab="18"/>
  </bookViews>
  <sheets>
    <sheet name="Formulario A - &quot;Alta Empresa&quot;" sheetId="26" r:id="rId1"/>
    <sheet name="Formulario B-&quot;Alta de Proyecto&quot;" sheetId="22" r:id="rId2"/>
    <sheet name="&quot;Información del Proyecto&quot; - 1" sheetId="1" r:id="rId3"/>
    <sheet name="&quot;Información del Proyecto&quot; - 2" sheetId="31" r:id="rId4"/>
    <sheet name="&quot;Información del Proyecto&quot; - 3" sheetId="32" r:id="rId5"/>
    <sheet name="Certificado de Inclusión" sheetId="29" r:id="rId6"/>
    <sheet name="Equipos, Mater, Serv" sheetId="3" r:id="rId7"/>
    <sheet name="Cron.Inversiones" sheetId="25" r:id="rId8"/>
    <sheet name="Obra Civil y Elect" sheetId="20" r:id="rId9"/>
    <sheet name="Empleo" sheetId="21" r:id="rId10"/>
    <sheet name="Fechas claves" sheetId="16" r:id="rId11"/>
    <sheet name="Disp. Inmueble - Uso del Suelo" sheetId="30" r:id="rId12"/>
    <sheet name="Resumen" sheetId="2" r:id="rId13"/>
    <sheet name="Dev. Antic. IVA" sheetId="8" r:id="rId14"/>
    <sheet name="Obra Infraestruc" sheetId="9" r:id="rId15"/>
    <sheet name="Bienes Muebles" sheetId="10" r:id="rId16"/>
    <sheet name="Exención Der Imp" sheetId="11" r:id="rId17"/>
    <sheet name="CND" sheetId="14" r:id="rId18"/>
    <sheet name="Certificado Fiscal" sheetId="12" r:id="rId19"/>
    <sheet name="Datos fijos" sheetId="5" state="hidden" r:id="rId20"/>
    <sheet name="Cálculos" sheetId="7" state="hidden" r:id="rId21"/>
    <sheet name="Para Exportar Datos" sheetId="17" state="hidden" r:id="rId22"/>
  </sheets>
  <externalReferences>
    <externalReference r:id="rId23"/>
    <externalReference r:id="rId24"/>
  </externalReferences>
  <definedNames>
    <definedName name="_xlnm._FilterDatabase" localSheetId="6" hidden="1">'Equipos, Mater, Serv'!$C$5:$O$76</definedName>
    <definedName name="_Tab1">"#n"/"a"</definedName>
    <definedName name="_Tab2">"#n"/"a"</definedName>
    <definedName name="_Tab3">"#n"/"a"</definedName>
    <definedName name="_Tab4">"#n"/"a"</definedName>
    <definedName name="_Tab5">"#n"/"a"</definedName>
    <definedName name="_Tab6">"#n"/"a"</definedName>
    <definedName name="Access_cost">"#n"/"a"</definedName>
    <definedName name="Access_difficulty">"#n"/"a"</definedName>
    <definedName name="Access_km">"#n"/"a"</definedName>
    <definedName name="Access_kmV">"#n"/"a"</definedName>
    <definedName name="AccRoad">"#n"/"a"</definedName>
    <definedName name="Addr_Continent">"#n"/"a"</definedName>
    <definedName name="Addr_Country">"#n"/"a"</definedName>
    <definedName name="Addr_CurveType">"#n"/"a"</definedName>
    <definedName name="Addr_Mail">"#n"/"a"</definedName>
    <definedName name="Addr_Manufacturer">"#n"/"a"</definedName>
    <definedName name="Addr_Province">"#n"/"a"</definedName>
    <definedName name="Addr_Region">"#n"/"a"</definedName>
    <definedName name="Addr_TurbineType">"#n"/"a"</definedName>
    <definedName name="Addr_Web">"#n"/"a"</definedName>
    <definedName name="AfterIRR">"#n"/"a"</definedName>
    <definedName name="AnalType">"#n"/"a"</definedName>
    <definedName name="Ann_costs">"#n"/"a"</definedName>
    <definedName name="Ann_sav">"#n"/"a"</definedName>
    <definedName name="Annual_downtime_losses">"#n"/"a"</definedName>
    <definedName name="Application_Type_Index">"#n"/"a"</definedName>
    <definedName name="_xlnm.Print_Area" localSheetId="2">'"Información del Proyecto" - 1'!$A$1:$N$143</definedName>
    <definedName name="_xlnm.Print_Area" localSheetId="3">'"Información del Proyecto" - 2'!$A$1:$O$47</definedName>
    <definedName name="_xlnm.Print_Area" localSheetId="4">'"Información del Proyecto" - 3'!$A$1:$J$32</definedName>
    <definedName name="_xlnm.Print_Area" localSheetId="15">'Bienes Muebles'!$A$1:$O$132</definedName>
    <definedName name="_xlnm.Print_Area" localSheetId="5">'Certificado de Inclusión'!$A$1:$W$37</definedName>
    <definedName name="_xlnm.Print_Area" localSheetId="18">'Certificado Fiscal'!$A$1:$F$16</definedName>
    <definedName name="_xlnm.Print_Area" localSheetId="17">CND!$A$1:$K$204</definedName>
    <definedName name="_xlnm.Print_Area" localSheetId="7">Cron.Inversiones!$A$1:$Q$52</definedName>
    <definedName name="_xlnm.Print_Area" localSheetId="13">'Dev. Antic. IVA'!$A$1:$L$204</definedName>
    <definedName name="_xlnm.Print_Area" localSheetId="11">'Disp. Inmueble - Uso del Suelo'!$A$1:$H$14</definedName>
    <definedName name="_xlnm.Print_Area" localSheetId="6">'Equipos, Mater, Serv'!$A$1:$AF$309</definedName>
    <definedName name="_xlnm.Print_Area" localSheetId="16">'Exención Der Imp'!$A$1:$O$46</definedName>
    <definedName name="_xlnm.Print_Area" localSheetId="10">'Fechas claves'!$A$1:$F$19</definedName>
    <definedName name="_xlnm.Print_Area" localSheetId="0">'Formulario A - "Alta Empresa"'!$A$1:$C$44</definedName>
    <definedName name="_xlnm.Print_Area" localSheetId="1">'Formulario B-"Alta de Proyecto"'!$A$1:$F$28</definedName>
    <definedName name="_xlnm.Print_Area" localSheetId="8">'Obra Civil y Elect'!$A$1:$K$42</definedName>
    <definedName name="_xlnm.Print_Area" localSheetId="14">'Obra Infraestruc'!$A$1:$O$136</definedName>
    <definedName name="_xlnm.Print_Area" localSheetId="12">Resumen!$A$1:$E$21</definedName>
    <definedName name="AvoidCost">"#n"/"a"</definedName>
    <definedName name="Balance_plant_cost">"#n"/"a"</definedName>
    <definedName name="BaseCaseChange">"#n"/"a"</definedName>
    <definedName name="Borrow_pit_km">"#n"/"a"</definedName>
    <definedName name="Canal">"#n"/"a"</definedName>
    <definedName name="Canal_cost">"#n"/"a"</definedName>
    <definedName name="canal_hl_ratio">"#n"/"a"</definedName>
    <definedName name="canal_length_rock">"#n"/"a"</definedName>
    <definedName name="canal_length_rockV">"#n"/"a"</definedName>
    <definedName name="canal_length_soil">"#n"/"a"</definedName>
    <definedName name="canal_length_soilV">"#n"/"a"</definedName>
    <definedName name="canal_rock_excav">"#n"/"a"</definedName>
    <definedName name="canal_rock_sideslope">"#n"/"a"</definedName>
    <definedName name="canal_soil_excav">"#n"/"a"</definedName>
    <definedName name="canal_soil_sideslope">"#n"/"a"</definedName>
    <definedName name="Cat_flow">"#n"/"a"</definedName>
    <definedName name="Cat_risk">"#n"/"a"</definedName>
    <definedName name="CDM">"#n"/"a"</definedName>
    <definedName name="CF_adjust_fact">"#n"/"a"</definedName>
    <definedName name="CFdebt">"#n"/"a"</definedName>
    <definedName name="CFghg">"#n"/"a"</definedName>
    <definedName name="CFghgCr">"#n"/"a"</definedName>
    <definedName name="CFreCr">"#n"/"a"</definedName>
    <definedName name="CH_IV">"#n"/"a"</definedName>
    <definedName name="CheckRange">"#n"/"a"</definedName>
    <definedName name="CheckRange0">"#n"/"a"</definedName>
    <definedName name="civil_coef">"#n"/"a"</definedName>
    <definedName name="Civil_cost">"#n"/"a"</definedName>
    <definedName name="civil_foreign_cost_factor">"#n"/"a"</definedName>
    <definedName name="CO_II">"#n"/"a"</definedName>
    <definedName name="Col_Actual">"#n"/"a"</definedName>
    <definedName name="Col_C1">"#n"/"a"</definedName>
    <definedName name="Col_C2">"#n"/"a"</definedName>
    <definedName name="Col_D1">"#n"/"a"</definedName>
    <definedName name="Col_E1">"#n"/"a"</definedName>
    <definedName name="Col_Empt">"#n"/"a"</definedName>
    <definedName name="Col_F1">"#n"/"a"</definedName>
    <definedName name="Col_F2">"#n"/"a"</definedName>
    <definedName name="ColdClim">"#n"/"a"</definedName>
    <definedName name="Community_peak_load">"#n"/"a"</definedName>
    <definedName name="Conduit_length">"#n"/"a"</definedName>
    <definedName name="Conduit_lengthV">"#n"/"a"</definedName>
    <definedName name="Corr_frost_days">"#n"/"a"</definedName>
    <definedName name="CostCells">"#n"/"a"</definedName>
    <definedName name="Costing_Method">"#n"/"a"</definedName>
    <definedName name="CostMeth">"#n"/"a"</definedName>
    <definedName name="Country">"#n"/"a"</definedName>
    <definedName name="CountryIndex">"#n"/"a"</definedName>
    <definedName name="CumulGraph">"#n"/"a"</definedName>
    <definedName name="Currency">"#n"/"a"</definedName>
    <definedName name="Currency_List">"#n"/"a"</definedName>
    <definedName name="Currency_Name">"#n"/"a"</definedName>
    <definedName name="Currency_Name_Index">"#n"/"a"</definedName>
    <definedName name="CurrencyHide">"#n"/"a"</definedName>
    <definedName name="CurrencyX">"#n"/"a"</definedName>
    <definedName name="Dam">"#n"/"a"</definedName>
    <definedName name="Dam_length">"#n"/"a"</definedName>
    <definedName name="DataFlow">"#n"/"a"</definedName>
    <definedName name="DBPath">"#n"/"a"</definedName>
    <definedName name="Debt_con">"#n"/"a"</definedName>
    <definedName name="Debt_IR">"#n"/"a"</definedName>
    <definedName name="Debt_pay">"#n"/"a"</definedName>
    <definedName name="Debt_ratio">"#n"/"a"</definedName>
    <definedName name="Debt_term">"#n"/"a"</definedName>
    <definedName name="Delay">30/182.5*3.14159</definedName>
    <definedName name="Design_capacity">"#n"/"a"</definedName>
    <definedName name="Design_f">"#n"/"a"</definedName>
    <definedName name="Design_flow">"#n"/"a"</definedName>
    <definedName name="Design_fVal">"#n"/"a"</definedName>
    <definedName name="Develop_cost">"#n"/"a"</definedName>
    <definedName name="Disc_R">"#n"/"a"</definedName>
    <definedName name="Drainage_area">"#n"/"a"</definedName>
    <definedName name="Email">"#n"/"a"</definedName>
    <definedName name="Energy_delivered">"#n"/"a"</definedName>
    <definedName name="Energy_demand">"#n"/"a"</definedName>
    <definedName name="eng_coef">"#n"/"a"</definedName>
    <definedName name="Engineer_cost">"#n"/"a"</definedName>
    <definedName name="Equi_inv">"#n"/"a"</definedName>
    <definedName name="equip_manuf_coeff">"#n"/"a"</definedName>
    <definedName name="equip_ratio">"#n"/"a"</definedName>
    <definedName name="ErrIRR">"#n"/"a"</definedName>
    <definedName name="ErrYear">"#n"/"a"</definedName>
    <definedName name="Excel_BuiltIn_Print_Area_1">0</definedName>
    <definedName name="Excess_energy">"#n"/"a"</definedName>
    <definedName name="Exist_dam?">"#n"/"a"</definedName>
    <definedName name="FDC_curve_type">"#n"/"a"</definedName>
    <definedName name="FDC_Proxy">"#n"/"a"</definedName>
    <definedName name="Feas_cost">"#n"/"a"</definedName>
    <definedName name="FinancCells">"#n"/"a"</definedName>
    <definedName name="firm_cap">"#n"/"a"</definedName>
    <definedName name="firm_capacity">"#n"/"a"</definedName>
    <definedName name="Firm_flow">"#n"/"a"</definedName>
    <definedName name="Flow_per_turbine">"#n"/"a"</definedName>
    <definedName name="FormulaCostCells">"#n"/"a"</definedName>
    <definedName name="French_Flag">"#n"/"a"</definedName>
    <definedName name="Frost_days">"#n"/"a"</definedName>
    <definedName name="frost_factor">"#n"/"a"</definedName>
    <definedName name="Fuel_ER">"#n"/"a"</definedName>
    <definedName name="fuel_ratio">"#n"/"a"</definedName>
    <definedName name="FuelConv">"#n"/"a"</definedName>
    <definedName name="FuelT1">"#n"/"a"</definedName>
    <definedName name="FuelT10">"#n"/"a"</definedName>
    <definedName name="FuelT2">"#n"/"a"</definedName>
    <definedName name="FuelT3">"#n"/"a"</definedName>
    <definedName name="FuelT4">"#n"/"a"</definedName>
    <definedName name="FuelT5">"#n"/"a"</definedName>
    <definedName name="FuelT6">"#n"/"a"</definedName>
    <definedName name="FuelT7">"#n"/"a"</definedName>
    <definedName name="FuelT8">"#n"/"a"</definedName>
    <definedName name="FuelT9">"#n"/"a"</definedName>
    <definedName name="FuelTVal">"#n"/"a"</definedName>
    <definedName name="Generator_eff">"#n"/"a"</definedName>
    <definedName name="GHG">"#n"/"a"</definedName>
    <definedName name="GHGHypTop">"#n"/"a"</definedName>
    <definedName name="GHGReduc">"#n"/"a"</definedName>
    <definedName name="GHGType">"#n"/"a"</definedName>
    <definedName name="grid?">"#n"/"a"</definedName>
    <definedName name="grid_coeff">"#n"/"a"</definedName>
    <definedName name="Gross_h">"#n"/"a"</definedName>
    <definedName name="Gross_head">"#n"/"a"</definedName>
    <definedName name="GWP">"#n"/"a"</definedName>
    <definedName name="Hydraulic_losses">"#n"/"a"</definedName>
    <definedName name="Hydro_Method">"#n"/"a"</definedName>
    <definedName name="Hydro_Method_Index">"#n"/"a"</definedName>
    <definedName name="Hydro_Project_Type">"#n"/"a"</definedName>
    <definedName name="HypManual">"#n"/"a"</definedName>
    <definedName name="HypMap">"#n"/"a"</definedName>
    <definedName name="HypMapSpec">"#n"/"a"</definedName>
    <definedName name="HypNASA">"#n"/"a"</definedName>
    <definedName name="HypWData">"#n"/"a"</definedName>
    <definedName name="HypWebTr">"#n"/"a"</definedName>
    <definedName name="Inf_R">"#n"/"a"</definedName>
    <definedName name="Inflation">"#n"/"a"</definedName>
    <definedName name="Init_costs">"#n"/"a"</definedName>
    <definedName name="Int_rate">"#n"/"a"</definedName>
    <definedName name="labour_ratio">"#n"/"a"</definedName>
    <definedName name="Land_cost">"#n"/"a"</definedName>
    <definedName name="LDC_Index">"#n"/"a"</definedName>
    <definedName name="List_of_range">"#n"/"a"</definedName>
    <definedName name="LoadSelec1">"#n"/"a"</definedName>
    <definedName name="LoadSelec2">"#n"/"a"</definedName>
    <definedName name="max_tailwater_effect">"#n"/"a"</definedName>
    <definedName name="MaxRDebtR">"#n"/"a"</definedName>
    <definedName name="MaxRDebtT">"#n"/"a"</definedName>
    <definedName name="Mean_flow_km_2">"#n"/"a"</definedName>
    <definedName name="MeanFlow">"#n"/"a"</definedName>
    <definedName name="MeanFlowIndex">"#n"/"a"</definedName>
    <definedName name="MeanFlowList">"#n"/"a"</definedName>
    <definedName name="MeanFLowMetric">"#n"/"a"</definedName>
    <definedName name="MemCountryIndex">"#n"/"a"</definedName>
    <definedName name="MemCurrency">"#n"/"a"</definedName>
    <definedName name="MemCurrencyName">"#n"/"a"</definedName>
    <definedName name="MemSecCurrency">"#n"/"a"</definedName>
    <definedName name="MemSecCurrencyName">"#n"/"a"</definedName>
    <definedName name="MethodList">"#n"/"a"</definedName>
    <definedName name="Mini_hydro?">"#n"/"a"</definedName>
    <definedName name="Misc_cost">"#n"/"a"</definedName>
    <definedName name="MW_total">"#n"/"a"</definedName>
    <definedName name="MW_unit">"#n"/"a"</definedName>
    <definedName name="N2O">"#n"/"a"</definedName>
    <definedName name="NASALink">"#n"/"a"</definedName>
    <definedName name="Negative">"#n"/"a"</definedName>
    <definedName name="No">"#n"/"a"</definedName>
    <definedName name="No_conduits">"#n"/"a"</definedName>
    <definedName name="No_turbines">"#n"/"a"</definedName>
    <definedName name="NormFlow">"#n"/"a"</definedName>
    <definedName name="NPV">"#n"/"a"</definedName>
    <definedName name="OldRangeAvCost">"#n"/"a"</definedName>
    <definedName name="OldRangeDebtIR">"#n"/"a"</definedName>
    <definedName name="OldRangeDebtR">"#n"/"a"</definedName>
    <definedName name="OldRangeDebtT">"#n"/"a"</definedName>
    <definedName name="OldRangeGHG">"#n"/"a"</definedName>
    <definedName name="OldRangeInit">"#n"/"a"</definedName>
    <definedName name="OldRangeOM">"#n"/"a"</definedName>
    <definedName name="OldRangeRED">"#n"/"a"</definedName>
    <definedName name="OldRangeREP">"#n"/"a"</definedName>
    <definedName name="Other_cost">"#n"/"a"</definedName>
    <definedName name="OtherComp">"#n"/"a"</definedName>
    <definedName name="OutputCostRange">"#n"/"a"</definedName>
    <definedName name="OutputCostRange2">"#n"/"a"</definedName>
    <definedName name="ParamThresh">"#n"/"a"</definedName>
    <definedName name="Parasitic_power_losses">"#n"/"a"</definedName>
    <definedName name="peak_load">"#n"/"a"</definedName>
    <definedName name="PeakCoolCOP">4</definedName>
    <definedName name="PeakHeatCOP">3</definedName>
    <definedName name="Penstock">"#n"/"a"</definedName>
    <definedName name="Penstock_cost">"#n"/"a"</definedName>
    <definedName name="penstock_hl_factor">"#n"/"a"</definedName>
    <definedName name="pipe_ave_thick">"#n"/"a"</definedName>
    <definedName name="pipe_dia">"#n"/"a"</definedName>
    <definedName name="pipe_thick_intake">"#n"/"a"</definedName>
    <definedName name="pipe_thick_turbine">"#n"/"a"</definedName>
    <definedName name="Positive">"#n"/"a"</definedName>
    <definedName name="Proj_life">"#n"/"a"</definedName>
    <definedName name="ProjC">"#n"/"a"</definedName>
    <definedName name="ProjCap">"#n"/"a"</definedName>
    <definedName name="Project_Location">"#n"/"a"</definedName>
    <definedName name="Project_Name">"#n"/"a"</definedName>
    <definedName name="Project_Type_Index">"#n"/"a"</definedName>
    <definedName name="PropoElec">"#n"/"a"</definedName>
    <definedName name="R_factor">"#n"/"a"</definedName>
    <definedName name="RangeAvCost">"#n"/"a"</definedName>
    <definedName name="RangeData">"#n"/"a"</definedName>
    <definedName name="RangeDebtIR">"#n"/"a"</definedName>
    <definedName name="RangeDebtR">"#n"/"a"</definedName>
    <definedName name="RangeDebtT">"#n"/"a"</definedName>
    <definedName name="RangeGHG">"#n"/"a"</definedName>
    <definedName name="RangeInit">"#n"/"a"</definedName>
    <definedName name="RangeOM">"#n"/"a"</definedName>
    <definedName name="RangeRED">"#n"/"a"</definedName>
    <definedName name="RangeREP">"#n"/"a"</definedName>
    <definedName name="RBaseHeatCool">"#n"/"a"</definedName>
    <definedName name="RCheck">"#n"/"a"</definedName>
    <definedName name="RCust">"#n"/"a"</definedName>
    <definedName name="RE_cost">"#n"/"a"</definedName>
    <definedName name="RECost">"#n"/"a"</definedName>
    <definedName name="Registration">"#n"/"a"</definedName>
    <definedName name="REProduc">"#n"/"a"</definedName>
    <definedName name="residual_flow">"#n"/"a"</definedName>
    <definedName name="RExRE">"#n"/"a"</definedName>
    <definedName name="RGHGAll">"#n"/"a"</definedName>
    <definedName name="RGrid">"#n"/"a"</definedName>
    <definedName name="RGWPCust">"#n"/"a"</definedName>
    <definedName name="RGWPStd">"#n"/"a"</definedName>
    <definedName name="RHeatCoolSys">"#n"/"a"</definedName>
    <definedName name="RHydroSelec">"#n"/"a"</definedName>
    <definedName name="Risk">"#n"/"a"</definedName>
    <definedName name="RiskButton">"#n"/"a"</definedName>
    <definedName name="RiskIRR">"#n"/"a"</definedName>
    <definedName name="RiskIRRErr">"#n"/"a"</definedName>
    <definedName name="RiskNPV">"#n"/"a"</definedName>
    <definedName name="RiskYear">"#n"/"a"</definedName>
    <definedName name="RiskYearErr">"#n"/"a"</definedName>
    <definedName name="RLoad">"#n"/"a"</definedName>
    <definedName name="RMeanFlow">"#n"/"a"</definedName>
    <definedName name="RNotUserD">"#n"/"a"</definedName>
    <definedName name="Rock?">"#n"/"a"</definedName>
    <definedName name="rock_factor">"#n"/"a"</definedName>
    <definedName name="RPeakEff">"#n"/"a"</definedName>
    <definedName name="RPropHeatCool">"#n"/"a"</definedName>
    <definedName name="RRange0">"#n"/"a"</definedName>
    <definedName name="RREAvail">"#n"/"a"</definedName>
    <definedName name="RRiskAnal">"#n"/"a"</definedName>
    <definedName name="RRiskDebt">"#n"/"a"</definedName>
    <definedName name="RRiskGHG">"#n"/"a"</definedName>
    <definedName name="RRiskRE">"#n"/"a"</definedName>
    <definedName name="RSCheck">"#n"/"a"</definedName>
    <definedName name="RSecBasePer">"#n"/"a"</definedName>
    <definedName name="RSens">"#n"/"a"</definedName>
    <definedName name="RSensDebt">"#n"/"a"</definedName>
    <definedName name="RSensGHG">"#n"/"a"</definedName>
    <definedName name="RSensRE">"#n"/"a"</definedName>
    <definedName name="RStd">"#n"/"a"</definedName>
    <definedName name="RTImpulse">"#n"/"a"</definedName>
    <definedName name="RTurPeak">"#n"/"a"</definedName>
    <definedName name="Runner_dia">"#n"/"a"</definedName>
    <definedName name="RUserD">"#n"/"a"</definedName>
    <definedName name="s">"#n"/"a"</definedName>
    <definedName name="ScFirst">"#n"/"a"</definedName>
    <definedName name="Sec_Currency">"#n"/"a"</definedName>
    <definedName name="Sec_Currency_Name">"#n"/"a"</definedName>
    <definedName name="Sec_Currency_Name_Index">"#n"/"a"</definedName>
    <definedName name="SecCurrencyRange1">"#n"/"a"</definedName>
    <definedName name="SecCurrencyRange2">"#n"/"a"</definedName>
    <definedName name="SecCurrencyRangeFormula">"#n"/"a"</definedName>
    <definedName name="SecCurrencyX">"#n"/"a"</definedName>
    <definedName name="Selection_Index">"#n"/"a"</definedName>
    <definedName name="Sens_area">"#n"/"a"</definedName>
    <definedName name="Sens_row">"#n"/"a"</definedName>
    <definedName name="SensButton">"#n"/"a"</definedName>
    <definedName name="Sensitivity">"#n"/"a"</definedName>
    <definedName name="SensParam">"#n"/"a"</definedName>
    <definedName name="SensRange">"#n"/"a"</definedName>
    <definedName name="SH_Init_cost_formula">"#n"/"a"</definedName>
    <definedName name="SimpBM">"#n"/"a"</definedName>
    <definedName name="SimpRules">"#n"/"a"</definedName>
    <definedName name="Sub_transf_cost">"#n"/"a"</definedName>
    <definedName name="TabRes1">"#n"/"a"</definedName>
    <definedName name="TabRes2">"#n"/"a"</definedName>
    <definedName name="TabRes3">"#n"/"a"</definedName>
    <definedName name="TabRes4">"#n"/"a"</definedName>
    <definedName name="TabRes5">"#n"/"a"</definedName>
    <definedName name="TabRes6">"#n"/"a"</definedName>
    <definedName name="TabRes7">"#n"/"a"</definedName>
    <definedName name="_xlnm.Print_Titles" localSheetId="15">'Bienes Muebles'!$8:$9</definedName>
    <definedName name="_xlnm.Print_Titles" localSheetId="17">CND!$9:$9</definedName>
    <definedName name="_xlnm.Print_Titles" localSheetId="13">'Dev. Antic. IVA'!$2:$9</definedName>
    <definedName name="_xlnm.Print_Titles" localSheetId="16">'Exención Der Imp'!$9:$9</definedName>
    <definedName name="_xlnm.Print_Titles" localSheetId="14">'Obra Infraestruc'!$8:$9</definedName>
    <definedName name="Tote">"#n"/"a"</definedName>
    <definedName name="Training">"#n"/"a"</definedName>
    <definedName name="Trans_cost">"#n"/"a"</definedName>
    <definedName name="trans_difficulty">"#n"/"a"</definedName>
    <definedName name="Trans_km">"#n"/"a"</definedName>
    <definedName name="trans_kV">"#n"/"a"</definedName>
    <definedName name="Transformer_losses">"#n"/"a"</definedName>
    <definedName name="Tunnel">"#n"/"a"</definedName>
    <definedName name="Tunnel_cost">"#n"/"a"</definedName>
    <definedName name="tunnel_dia">"#n"/"a"</definedName>
    <definedName name="tunnel_excav">"#n"/"a"</definedName>
    <definedName name="tunnel_hl_factor">"#n"/"a"</definedName>
    <definedName name="Tunnel_length">"#n"/"a"</definedName>
    <definedName name="Tunnel_lengthV">"#n"/"a"</definedName>
    <definedName name="tunnel_lining_ratio">"#n"/"a"</definedName>
    <definedName name="tunnel_lining_vol">"#n"/"a"</definedName>
    <definedName name="Tunnel_required">"#n"/"a"</definedName>
    <definedName name="Turb_Manufacturer">"#n"/"a"</definedName>
    <definedName name="Turbine_eff">"#n"/"a"</definedName>
    <definedName name="Turbine_rated_eff">"#n"/"a"</definedName>
    <definedName name="Unadj_avail_ann_cap_factor">"#n"/"a"</definedName>
    <definedName name="Unit">"#n"/"a"</definedName>
    <definedName name="UnitGHGCost">"#n"/"a"</definedName>
    <definedName name="UnitGHGCredit">"#n"/"a"</definedName>
    <definedName name="UnitGHGCredit2">"#n"/"a"</definedName>
    <definedName name="UnitGHGCredit3">"#n"/"a"</definedName>
    <definedName name="UnitList">"#n"/"a"</definedName>
    <definedName name="UnitNetGHG">"#n"/"a"</definedName>
    <definedName name="UnitNetGHG2">"#n"/"a"</definedName>
    <definedName name="UnitNetGHG3">"#n"/"a"</definedName>
    <definedName name="UnitValue">"#n"/"a"</definedName>
    <definedName name="VarTab">"#n"/"a"</definedName>
    <definedName name="VarTab1.1">"#n"/"a"</definedName>
    <definedName name="VarTab1.2">"#n"/"a"</definedName>
    <definedName name="VarTab2.2">"#n"/"a"</definedName>
    <definedName name="VarTab3.2">"#n"/"a"</definedName>
    <definedName name="VarTab4.1">"#n"/"a"</definedName>
    <definedName name="VarTab4.2">"#n"/"a"</definedName>
    <definedName name="VarTab5.1">"#n"/"a"</definedName>
    <definedName name="VarTab6.1">"#n"/"a"</definedName>
    <definedName name="VarTab6.2">"#n"/"a"</definedName>
    <definedName name="VarTab7.1">"#n"/"a"</definedName>
    <definedName name="VisGHGCr">"#n"/"a"</definedName>
    <definedName name="WebCalendar">"#n"/"a"</definedName>
    <definedName name="WebCase">"#n"/"a"</definedName>
    <definedName name="WebEText">"#n"/"a"</definedName>
    <definedName name="WebForum">"#n"/"a"</definedName>
    <definedName name="WebLink">"#n"/"a"</definedName>
    <definedName name="WebMarket">"#n"/"a"</definedName>
    <definedName name="WebMaterial">"#n"/"a"</definedName>
    <definedName name="WebOtherSites">"#n"/"a"</definedName>
    <definedName name="WebPartners">"#n"/"a"</definedName>
    <definedName name="WebTrList">"#n"/"a"</definedName>
    <definedName name="YearChange">"#n"/"a"</definedName>
    <definedName name="YearPos">"#n"/"a"</definedName>
  </definedNames>
  <calcPr calcId="162913"/>
</workbook>
</file>

<file path=xl/calcChain.xml><?xml version="1.0" encoding="utf-8"?>
<calcChain xmlns="http://schemas.openxmlformats.org/spreadsheetml/2006/main">
  <c r="AU5" i="17" l="1"/>
  <c r="AV5" i="17"/>
  <c r="AW5" i="17"/>
  <c r="AX5" i="17"/>
  <c r="AY5" i="17"/>
  <c r="AZ5" i="17"/>
  <c r="BA5" i="17"/>
  <c r="BB5" i="17"/>
  <c r="AU6" i="17"/>
  <c r="AV6" i="17"/>
  <c r="AW6" i="17"/>
  <c r="AX6" i="17"/>
  <c r="AY6" i="17"/>
  <c r="AZ6" i="17"/>
  <c r="BA6" i="17"/>
  <c r="BB6" i="17"/>
  <c r="AU7" i="17"/>
  <c r="AV7" i="17"/>
  <c r="AW7" i="17"/>
  <c r="AX7" i="17"/>
  <c r="AY7" i="17"/>
  <c r="AZ7" i="17"/>
  <c r="BA7" i="17"/>
  <c r="BB7" i="17"/>
  <c r="AU8" i="17"/>
  <c r="AV8" i="17"/>
  <c r="AW8" i="17"/>
  <c r="AX8" i="17"/>
  <c r="AY8" i="17"/>
  <c r="AZ8" i="17"/>
  <c r="BA8" i="17"/>
  <c r="BB8" i="17"/>
  <c r="AU9" i="17"/>
  <c r="AV9" i="17"/>
  <c r="AW9" i="17"/>
  <c r="AX9" i="17"/>
  <c r="AY9" i="17"/>
  <c r="AZ9" i="17"/>
  <c r="BA9" i="17"/>
  <c r="BB9" i="17"/>
  <c r="AU10" i="17"/>
  <c r="AV10" i="17"/>
  <c r="AW10" i="17"/>
  <c r="AX10" i="17"/>
  <c r="AY10" i="17"/>
  <c r="AZ10" i="17"/>
  <c r="BA10" i="17"/>
  <c r="BB10" i="17"/>
  <c r="AU11" i="17"/>
  <c r="AV11" i="17"/>
  <c r="AW11" i="17"/>
  <c r="AX11" i="17"/>
  <c r="AY11" i="17"/>
  <c r="AZ11" i="17"/>
  <c r="BA11" i="17"/>
  <c r="BB11" i="17"/>
  <c r="AU12" i="17"/>
  <c r="AV12" i="17"/>
  <c r="AW12" i="17"/>
  <c r="AX12" i="17"/>
  <c r="AY12" i="17"/>
  <c r="AZ12" i="17"/>
  <c r="BA12" i="17"/>
  <c r="BB12" i="17"/>
  <c r="AU13" i="17"/>
  <c r="AV13" i="17"/>
  <c r="AW13" i="17"/>
  <c r="AX13" i="17"/>
  <c r="AY13" i="17"/>
  <c r="AZ13" i="17"/>
  <c r="BA13" i="17"/>
  <c r="BB13" i="17"/>
  <c r="AU14" i="17"/>
  <c r="AV14" i="17"/>
  <c r="AW14" i="17"/>
  <c r="AX14" i="17"/>
  <c r="AY14" i="17"/>
  <c r="AZ14" i="17"/>
  <c r="BA14" i="17"/>
  <c r="BB14" i="17"/>
  <c r="AU15" i="17"/>
  <c r="AV15" i="17"/>
  <c r="AW15" i="17"/>
  <c r="AX15" i="17"/>
  <c r="AY15" i="17"/>
  <c r="AZ15" i="17"/>
  <c r="BA15" i="17"/>
  <c r="BB15" i="17"/>
  <c r="AU16" i="17"/>
  <c r="AV16" i="17"/>
  <c r="AW16" i="17"/>
  <c r="AX16" i="17"/>
  <c r="AY16" i="17"/>
  <c r="AZ16" i="17"/>
  <c r="BA16" i="17"/>
  <c r="BB16" i="17"/>
  <c r="AU17" i="17"/>
  <c r="AV17" i="17"/>
  <c r="AW17" i="17"/>
  <c r="AX17" i="17"/>
  <c r="AY17" i="17"/>
  <c r="AZ17" i="17"/>
  <c r="BA17" i="17"/>
  <c r="BB17" i="17"/>
  <c r="AU18" i="17"/>
  <c r="AV18" i="17"/>
  <c r="AW18" i="17"/>
  <c r="AX18" i="17"/>
  <c r="AY18" i="17"/>
  <c r="AZ18" i="17"/>
  <c r="BA18" i="17"/>
  <c r="BB18" i="17"/>
  <c r="AU19" i="17"/>
  <c r="AV19" i="17"/>
  <c r="AW19" i="17"/>
  <c r="AX19" i="17"/>
  <c r="AY19" i="17"/>
  <c r="AZ19" i="17"/>
  <c r="BA19" i="17"/>
  <c r="BB19" i="17"/>
  <c r="AU20" i="17"/>
  <c r="AV20" i="17"/>
  <c r="AW20" i="17"/>
  <c r="AX20" i="17"/>
  <c r="AY20" i="17"/>
  <c r="AZ20" i="17"/>
  <c r="BA20" i="17"/>
  <c r="BB20" i="17"/>
  <c r="AU21" i="17"/>
  <c r="AV21" i="17"/>
  <c r="AW21" i="17"/>
  <c r="AX21" i="17"/>
  <c r="AY21" i="17"/>
  <c r="AZ21" i="17"/>
  <c r="BA21" i="17"/>
  <c r="BB21" i="17"/>
  <c r="AU22" i="17"/>
  <c r="AV22" i="17"/>
  <c r="AW22" i="17"/>
  <c r="AX22" i="17"/>
  <c r="AY22" i="17"/>
  <c r="AZ22" i="17"/>
  <c r="BA22" i="17"/>
  <c r="BB22" i="17"/>
  <c r="AU23" i="17"/>
  <c r="AV23" i="17"/>
  <c r="AW23" i="17"/>
  <c r="AX23" i="17"/>
  <c r="AY23" i="17"/>
  <c r="AZ23" i="17"/>
  <c r="BA23" i="17"/>
  <c r="BB23" i="17"/>
  <c r="AU24" i="17"/>
  <c r="AV24" i="17"/>
  <c r="AW24" i="17"/>
  <c r="AX24" i="17"/>
  <c r="AY24" i="17"/>
  <c r="AZ24" i="17"/>
  <c r="BA24" i="17"/>
  <c r="BB24" i="17"/>
  <c r="AU25" i="17"/>
  <c r="AV25" i="17"/>
  <c r="AW25" i="17"/>
  <c r="AX25" i="17"/>
  <c r="AY25" i="17"/>
  <c r="AZ25" i="17"/>
  <c r="BA25" i="17"/>
  <c r="BB25" i="17"/>
  <c r="AU26" i="17"/>
  <c r="AV26" i="17"/>
  <c r="AW26" i="17"/>
  <c r="AX26" i="17"/>
  <c r="AY26" i="17"/>
  <c r="AZ26" i="17"/>
  <c r="BA26" i="17"/>
  <c r="BB26" i="17"/>
  <c r="AU27" i="17"/>
  <c r="AV27" i="17"/>
  <c r="AW27" i="17"/>
  <c r="AX27" i="17"/>
  <c r="AY27" i="17"/>
  <c r="AZ27" i="17"/>
  <c r="BA27" i="17"/>
  <c r="BB27" i="17"/>
  <c r="AU28" i="17"/>
  <c r="AV28" i="17"/>
  <c r="AW28" i="17"/>
  <c r="AX28" i="17"/>
  <c r="AY28" i="17"/>
  <c r="AZ28" i="17"/>
  <c r="BA28" i="17"/>
  <c r="BB28" i="17"/>
  <c r="AU29" i="17"/>
  <c r="AV29" i="17"/>
  <c r="AW29" i="17"/>
  <c r="AX29" i="17"/>
  <c r="AY29" i="17"/>
  <c r="AZ29" i="17"/>
  <c r="BA29" i="17"/>
  <c r="BB29" i="17"/>
  <c r="AU30" i="17"/>
  <c r="AV30" i="17"/>
  <c r="AW30" i="17"/>
  <c r="AX30" i="17"/>
  <c r="AY30" i="17"/>
  <c r="AZ30" i="17"/>
  <c r="BA30" i="17"/>
  <c r="BB30" i="17"/>
  <c r="AU31" i="17"/>
  <c r="AV31" i="17"/>
  <c r="AW31" i="17"/>
  <c r="AX31" i="17"/>
  <c r="AY31" i="17"/>
  <c r="AZ31" i="17"/>
  <c r="BA31" i="17"/>
  <c r="BB31" i="17"/>
  <c r="AU32" i="17"/>
  <c r="AV32" i="17"/>
  <c r="AW32" i="17"/>
  <c r="AX32" i="17"/>
  <c r="AY32" i="17"/>
  <c r="AZ32" i="17"/>
  <c r="BA32" i="17"/>
  <c r="BB32" i="17"/>
  <c r="AU33" i="17"/>
  <c r="AV33" i="17"/>
  <c r="AW33" i="17"/>
  <c r="AX33" i="17"/>
  <c r="AY33" i="17"/>
  <c r="AZ33" i="17"/>
  <c r="BA33" i="17"/>
  <c r="BB33" i="17"/>
  <c r="AU34" i="17"/>
  <c r="AV34" i="17"/>
  <c r="AW34" i="17"/>
  <c r="AX34" i="17"/>
  <c r="AY34" i="17"/>
  <c r="AZ34" i="17"/>
  <c r="BA34" i="17"/>
  <c r="BB34" i="17"/>
  <c r="AU35" i="17"/>
  <c r="AV35" i="17"/>
  <c r="AW35" i="17"/>
  <c r="AX35" i="17"/>
  <c r="AY35" i="17"/>
  <c r="AZ35" i="17"/>
  <c r="BA35" i="17"/>
  <c r="BB35" i="17"/>
  <c r="AU36" i="17"/>
  <c r="AV36" i="17"/>
  <c r="AW36" i="17"/>
  <c r="AX36" i="17"/>
  <c r="AY36" i="17"/>
  <c r="AZ36" i="17"/>
  <c r="BA36" i="17"/>
  <c r="BB36" i="17"/>
  <c r="AU37" i="17"/>
  <c r="AV37" i="17"/>
  <c r="AW37" i="17"/>
  <c r="AX37" i="17"/>
  <c r="AY37" i="17"/>
  <c r="AZ37" i="17"/>
  <c r="BA37" i="17"/>
  <c r="BB37" i="17"/>
  <c r="AU38" i="17"/>
  <c r="AV38" i="17"/>
  <c r="AW38" i="17"/>
  <c r="AX38" i="17"/>
  <c r="AY38" i="17"/>
  <c r="AZ38" i="17"/>
  <c r="BA38" i="17"/>
  <c r="BB38" i="17"/>
  <c r="AV4" i="17"/>
  <c r="AW4" i="17"/>
  <c r="AX4" i="17"/>
  <c r="AY4" i="17"/>
  <c r="AZ4" i="17"/>
  <c r="BA4" i="17"/>
  <c r="BB4" i="17"/>
  <c r="DY5" i="17"/>
  <c r="DZ5" i="17"/>
  <c r="EA5" i="17"/>
  <c r="EB5" i="17"/>
  <c r="DY6" i="17"/>
  <c r="DZ6" i="17"/>
  <c r="EA6" i="17"/>
  <c r="EB6" i="17"/>
  <c r="DY7" i="17"/>
  <c r="DZ7" i="17"/>
  <c r="EA7" i="17"/>
  <c r="DY8" i="17"/>
  <c r="DZ8" i="17"/>
  <c r="EA8" i="17"/>
  <c r="EB8" i="17"/>
  <c r="DY9" i="17"/>
  <c r="DZ9" i="17"/>
  <c r="EA9" i="17"/>
  <c r="DY10" i="17"/>
  <c r="DZ10" i="17"/>
  <c r="EA10" i="17"/>
  <c r="EB10" i="17"/>
  <c r="DY11" i="17"/>
  <c r="DZ11" i="17"/>
  <c r="EA11" i="17"/>
  <c r="DY12" i="17"/>
  <c r="DZ12" i="17"/>
  <c r="EA12" i="17"/>
  <c r="EB12" i="17"/>
  <c r="DY13" i="17"/>
  <c r="DZ13" i="17"/>
  <c r="EA13" i="17"/>
  <c r="DY14" i="17"/>
  <c r="DZ14" i="17"/>
  <c r="EA14" i="17"/>
  <c r="EB14" i="17"/>
  <c r="DY15" i="17"/>
  <c r="DZ15" i="17"/>
  <c r="EA15" i="17"/>
  <c r="DY16" i="17"/>
  <c r="DZ16" i="17"/>
  <c r="EA16" i="17"/>
  <c r="EB16" i="17"/>
  <c r="DY17" i="17"/>
  <c r="DZ17" i="17"/>
  <c r="EA17" i="17"/>
  <c r="EB17" i="17"/>
  <c r="DY18" i="17"/>
  <c r="DZ18" i="17"/>
  <c r="EA18" i="17"/>
  <c r="EB18" i="17"/>
  <c r="DY19" i="17"/>
  <c r="DZ19" i="17"/>
  <c r="EA19" i="17"/>
  <c r="EB19" i="17"/>
  <c r="DY20" i="17"/>
  <c r="DZ20" i="17"/>
  <c r="EA20" i="17"/>
  <c r="EB20" i="17"/>
  <c r="DY21" i="17"/>
  <c r="DZ21" i="17"/>
  <c r="EA21" i="17"/>
  <c r="EB21" i="17"/>
  <c r="DY22" i="17"/>
  <c r="DZ22" i="17"/>
  <c r="EA22" i="17"/>
  <c r="EB22" i="17"/>
  <c r="EA4" i="17"/>
  <c r="EB4" i="17"/>
  <c r="DY4" i="17"/>
  <c r="DP4" i="17"/>
  <c r="DQ4" i="17"/>
  <c r="DR4" i="17"/>
  <c r="DS4" i="17"/>
  <c r="DT4" i="17"/>
  <c r="DP5" i="17"/>
  <c r="DQ5" i="17"/>
  <c r="DR5" i="17"/>
  <c r="DS5" i="17"/>
  <c r="DT5" i="17"/>
  <c r="DP6" i="17"/>
  <c r="DQ6" i="17"/>
  <c r="DR6" i="17"/>
  <c r="DS6" i="17"/>
  <c r="DT6" i="17"/>
  <c r="DP7" i="17"/>
  <c r="DQ7" i="17"/>
  <c r="DR7" i="17"/>
  <c r="DS7" i="17"/>
  <c r="DT7" i="17"/>
  <c r="DP8" i="17"/>
  <c r="DQ8" i="17"/>
  <c r="DR8" i="17"/>
  <c r="DS8" i="17"/>
  <c r="DT8" i="17"/>
  <c r="DP9" i="17"/>
  <c r="DQ9" i="17"/>
  <c r="DR9" i="17"/>
  <c r="DS9" i="17"/>
  <c r="DT9" i="17"/>
  <c r="DP10" i="17"/>
  <c r="DQ10" i="17"/>
  <c r="DR10" i="17"/>
  <c r="DS10" i="17"/>
  <c r="DT10" i="17"/>
  <c r="DP11" i="17"/>
  <c r="DQ11" i="17"/>
  <c r="DR11" i="17"/>
  <c r="DS11" i="17"/>
  <c r="DT11" i="17"/>
  <c r="DP12" i="17"/>
  <c r="DQ12" i="17"/>
  <c r="DR12" i="17"/>
  <c r="DS12" i="17"/>
  <c r="DT12" i="17"/>
  <c r="DP13" i="17"/>
  <c r="DQ13" i="17"/>
  <c r="DR13" i="17"/>
  <c r="DS13" i="17"/>
  <c r="DT13" i="17"/>
  <c r="DP14" i="17"/>
  <c r="DQ14" i="17"/>
  <c r="DR14" i="17"/>
  <c r="DS14" i="17"/>
  <c r="DT14" i="17"/>
  <c r="DP15" i="17"/>
  <c r="DQ15" i="17"/>
  <c r="DR15" i="17"/>
  <c r="DS15" i="17"/>
  <c r="DT15" i="17"/>
  <c r="DP16" i="17"/>
  <c r="DQ16" i="17"/>
  <c r="DR16" i="17"/>
  <c r="DS16" i="17"/>
  <c r="DT16" i="17"/>
  <c r="DP17" i="17"/>
  <c r="DQ17" i="17"/>
  <c r="DR17" i="17"/>
  <c r="DS17" i="17"/>
  <c r="DT17" i="17"/>
  <c r="DP18" i="17"/>
  <c r="DQ18" i="17"/>
  <c r="DR18" i="17"/>
  <c r="DS18" i="17"/>
  <c r="DT18" i="17"/>
  <c r="DP19" i="17"/>
  <c r="DQ19" i="17"/>
  <c r="DR19" i="17"/>
  <c r="DS19" i="17"/>
  <c r="DT19" i="17"/>
  <c r="DO5" i="17"/>
  <c r="DO6" i="17"/>
  <c r="DO7" i="17"/>
  <c r="DO8" i="17"/>
  <c r="DO9" i="17"/>
  <c r="DO10" i="17"/>
  <c r="DO11" i="17"/>
  <c r="DO12" i="17"/>
  <c r="DO13" i="17"/>
  <c r="DO14" i="17"/>
  <c r="DO15" i="17"/>
  <c r="DO16" i="17"/>
  <c r="DO17" i="17"/>
  <c r="DO18" i="17"/>
  <c r="DO19" i="17"/>
  <c r="DO4" i="17"/>
  <c r="CP5" i="17"/>
  <c r="CQ5" i="17"/>
  <c r="CR5" i="17"/>
  <c r="CS5" i="17"/>
  <c r="CT5" i="17"/>
  <c r="CU5" i="17"/>
  <c r="CV5" i="17"/>
  <c r="CP6" i="17"/>
  <c r="CQ6" i="17"/>
  <c r="CR6" i="17"/>
  <c r="CS6" i="17"/>
  <c r="CT6" i="17"/>
  <c r="CU6" i="17"/>
  <c r="CV6" i="17"/>
  <c r="CP7" i="17"/>
  <c r="CQ7" i="17"/>
  <c r="CR7" i="17"/>
  <c r="CS7" i="17"/>
  <c r="CT7" i="17"/>
  <c r="CU7" i="17"/>
  <c r="CV7" i="17"/>
  <c r="CP8" i="17"/>
  <c r="CQ8" i="17"/>
  <c r="CR8" i="17"/>
  <c r="CS8" i="17"/>
  <c r="CT8" i="17"/>
  <c r="CU8" i="17"/>
  <c r="CV8" i="17"/>
  <c r="CP9" i="17"/>
  <c r="CQ9" i="17"/>
  <c r="CR9" i="17"/>
  <c r="CS9" i="17"/>
  <c r="CT9" i="17"/>
  <c r="CU9" i="17"/>
  <c r="CV9" i="17"/>
  <c r="CP10" i="17"/>
  <c r="CQ10" i="17"/>
  <c r="CR10" i="17"/>
  <c r="CS10" i="17"/>
  <c r="CT10" i="17"/>
  <c r="CU10" i="17"/>
  <c r="CV10" i="17"/>
  <c r="CP11" i="17"/>
  <c r="CQ11" i="17"/>
  <c r="CR11" i="17"/>
  <c r="CS11" i="17"/>
  <c r="CT11" i="17"/>
  <c r="CU11" i="17"/>
  <c r="CV11" i="17"/>
  <c r="CP12" i="17"/>
  <c r="CQ12" i="17"/>
  <c r="CR12" i="17"/>
  <c r="CS12" i="17"/>
  <c r="CT12" i="17"/>
  <c r="CU12" i="17"/>
  <c r="CV12" i="17"/>
  <c r="CP13" i="17"/>
  <c r="CQ13" i="17"/>
  <c r="CR13" i="17"/>
  <c r="CS13" i="17"/>
  <c r="CT13" i="17"/>
  <c r="CU13" i="17"/>
  <c r="CV13" i="17"/>
  <c r="CP14" i="17"/>
  <c r="CQ14" i="17"/>
  <c r="CR14" i="17"/>
  <c r="CS14" i="17"/>
  <c r="CT14" i="17"/>
  <c r="CU14" i="17"/>
  <c r="CV14" i="17"/>
  <c r="CP15" i="17"/>
  <c r="CQ15" i="17"/>
  <c r="CR15" i="17"/>
  <c r="CS15" i="17"/>
  <c r="CT15" i="17"/>
  <c r="CU15" i="17"/>
  <c r="CV15" i="17"/>
  <c r="CP16" i="17"/>
  <c r="CQ16" i="17"/>
  <c r="CR16" i="17"/>
  <c r="CS16" i="17"/>
  <c r="CT16" i="17"/>
  <c r="CU16" i="17"/>
  <c r="CV16" i="17"/>
  <c r="CP17" i="17"/>
  <c r="CQ17" i="17"/>
  <c r="CR17" i="17"/>
  <c r="CS17" i="17"/>
  <c r="CT17" i="17"/>
  <c r="CU17" i="17"/>
  <c r="CV17" i="17"/>
  <c r="CP18" i="17"/>
  <c r="CQ18" i="17"/>
  <c r="CR18" i="17"/>
  <c r="CS18" i="17"/>
  <c r="CT18" i="17"/>
  <c r="CU18" i="17"/>
  <c r="CV18" i="17"/>
  <c r="CP19" i="17"/>
  <c r="CQ19" i="17"/>
  <c r="CR19" i="17"/>
  <c r="CS19" i="17"/>
  <c r="CT19" i="17"/>
  <c r="CU19" i="17"/>
  <c r="CV19" i="17"/>
  <c r="CP20" i="17"/>
  <c r="CQ20" i="17"/>
  <c r="CR20" i="17"/>
  <c r="CS20" i="17"/>
  <c r="CT20" i="17"/>
  <c r="CU20" i="17"/>
  <c r="CV20" i="17"/>
  <c r="CP21" i="17"/>
  <c r="CQ21" i="17"/>
  <c r="CR21" i="17"/>
  <c r="CS21" i="17"/>
  <c r="CT21" i="17"/>
  <c r="CU21" i="17"/>
  <c r="CV21" i="17"/>
  <c r="CP22" i="17"/>
  <c r="CQ22" i="17"/>
  <c r="CR22" i="17"/>
  <c r="CS22" i="17"/>
  <c r="CT22" i="17"/>
  <c r="CU22" i="17"/>
  <c r="CV22" i="17"/>
  <c r="CP23" i="17"/>
  <c r="CQ23" i="17"/>
  <c r="CR23" i="17"/>
  <c r="CS23" i="17"/>
  <c r="CT23" i="17"/>
  <c r="CU23" i="17"/>
  <c r="CV23" i="17"/>
  <c r="CP24" i="17"/>
  <c r="CQ24" i="17"/>
  <c r="CR24" i="17"/>
  <c r="CS24" i="17"/>
  <c r="CT24" i="17"/>
  <c r="CU24" i="17"/>
  <c r="CV24" i="17"/>
  <c r="CP25" i="17"/>
  <c r="CQ25" i="17"/>
  <c r="CR25" i="17"/>
  <c r="CS25" i="17"/>
  <c r="CT25" i="17"/>
  <c r="CU25" i="17"/>
  <c r="CV25" i="17"/>
  <c r="CP26" i="17"/>
  <c r="CQ26" i="17"/>
  <c r="CR26" i="17"/>
  <c r="CS26" i="17"/>
  <c r="CT26" i="17"/>
  <c r="CU26" i="17"/>
  <c r="CV26" i="17"/>
  <c r="CP27" i="17"/>
  <c r="CQ27" i="17"/>
  <c r="CR27" i="17"/>
  <c r="CS27" i="17"/>
  <c r="CT27" i="17"/>
  <c r="CU27" i="17"/>
  <c r="CV27" i="17"/>
  <c r="CP28" i="17"/>
  <c r="CQ28" i="17"/>
  <c r="CR28" i="17"/>
  <c r="CS28" i="17"/>
  <c r="CT28" i="17"/>
  <c r="CU28" i="17"/>
  <c r="CV28" i="17"/>
  <c r="CP29" i="17"/>
  <c r="CQ29" i="17"/>
  <c r="CR29" i="17"/>
  <c r="CS29" i="17"/>
  <c r="CT29" i="17"/>
  <c r="CU29" i="17"/>
  <c r="CV29" i="17"/>
  <c r="CP30" i="17"/>
  <c r="CQ30" i="17"/>
  <c r="CR30" i="17"/>
  <c r="CS30" i="17"/>
  <c r="CT30" i="17"/>
  <c r="CU30" i="17"/>
  <c r="CV30" i="17"/>
  <c r="CP31" i="17"/>
  <c r="CQ31" i="17"/>
  <c r="CR31" i="17"/>
  <c r="CS31" i="17"/>
  <c r="CT31" i="17"/>
  <c r="CU31" i="17"/>
  <c r="CV31" i="17"/>
  <c r="CP32" i="17"/>
  <c r="CQ32" i="17"/>
  <c r="CR32" i="17"/>
  <c r="CS32" i="17"/>
  <c r="CT32" i="17"/>
  <c r="CU32" i="17"/>
  <c r="CV32" i="17"/>
  <c r="CP33" i="17"/>
  <c r="CQ33" i="17"/>
  <c r="CR33" i="17"/>
  <c r="CS33" i="17"/>
  <c r="CT33" i="17"/>
  <c r="CU33" i="17"/>
  <c r="CV33" i="17"/>
  <c r="CP34" i="17"/>
  <c r="CQ34" i="17"/>
  <c r="CR34" i="17"/>
  <c r="CS34" i="17"/>
  <c r="CT34" i="17"/>
  <c r="CU34" i="17"/>
  <c r="CV34" i="17"/>
  <c r="CP35" i="17"/>
  <c r="CQ35" i="17"/>
  <c r="CR35" i="17"/>
  <c r="CS35" i="17"/>
  <c r="CT35" i="17"/>
  <c r="CU35" i="17"/>
  <c r="CV35" i="17"/>
  <c r="CP36" i="17"/>
  <c r="CQ36" i="17"/>
  <c r="CR36" i="17"/>
  <c r="CS36" i="17"/>
  <c r="CT36" i="17"/>
  <c r="CU36" i="17"/>
  <c r="CV36" i="17"/>
  <c r="CP37" i="17"/>
  <c r="CQ37" i="17"/>
  <c r="CR37" i="17"/>
  <c r="CS37" i="17"/>
  <c r="CT37" i="17"/>
  <c r="CU37" i="17"/>
  <c r="CV37" i="17"/>
  <c r="CP38" i="17"/>
  <c r="CQ38" i="17"/>
  <c r="CR38" i="17"/>
  <c r="CS38" i="17"/>
  <c r="CT38" i="17"/>
  <c r="CU38" i="17"/>
  <c r="CV38" i="17"/>
  <c r="CP39" i="17"/>
  <c r="CQ39" i="17"/>
  <c r="CR39" i="17"/>
  <c r="CS39" i="17"/>
  <c r="CT39" i="17"/>
  <c r="CU39" i="17"/>
  <c r="CV39" i="17"/>
  <c r="CP40" i="17"/>
  <c r="CQ40" i="17"/>
  <c r="CR40" i="17"/>
  <c r="CS40" i="17"/>
  <c r="CT40" i="17"/>
  <c r="CU40" i="17"/>
  <c r="CV40" i="17"/>
  <c r="CP41" i="17"/>
  <c r="CQ41" i="17"/>
  <c r="CR41" i="17"/>
  <c r="CS41" i="17"/>
  <c r="CT41" i="17"/>
  <c r="CU41" i="17"/>
  <c r="CV41" i="17"/>
  <c r="CP42" i="17"/>
  <c r="CQ42" i="17"/>
  <c r="CR42" i="17"/>
  <c r="CS42" i="17"/>
  <c r="CT42" i="17"/>
  <c r="CU42" i="17"/>
  <c r="CV42" i="17"/>
  <c r="CP43" i="17"/>
  <c r="CQ43" i="17"/>
  <c r="CR43" i="17"/>
  <c r="CS43" i="17"/>
  <c r="CT43" i="17"/>
  <c r="CU43" i="17"/>
  <c r="CV43" i="17"/>
  <c r="CQ4" i="17"/>
  <c r="CR4" i="17"/>
  <c r="CS4" i="17"/>
  <c r="CT4" i="17"/>
  <c r="CU4" i="17"/>
  <c r="CV4" i="17"/>
  <c r="CP4" i="17"/>
  <c r="P24" i="1" l="1"/>
  <c r="Q24" i="1"/>
  <c r="P25" i="1"/>
  <c r="Q25" i="1"/>
  <c r="P26" i="1"/>
  <c r="Q26" i="1"/>
  <c r="C9" i="2" l="1"/>
  <c r="I109" i="1"/>
  <c r="I108" i="1"/>
  <c r="I107" i="1"/>
  <c r="I106" i="1"/>
  <c r="AN5" i="17"/>
  <c r="AO5" i="17"/>
  <c r="AP5" i="17"/>
  <c r="AQ5" i="17"/>
  <c r="AR5" i="17"/>
  <c r="AS5" i="17"/>
  <c r="AT5" i="17"/>
  <c r="AN6" i="17"/>
  <c r="AO6" i="17"/>
  <c r="AP6" i="17"/>
  <c r="AQ6" i="17"/>
  <c r="AR6" i="17"/>
  <c r="AS6" i="17"/>
  <c r="AT6" i="17"/>
  <c r="AN7" i="17"/>
  <c r="AO7" i="17"/>
  <c r="AP7" i="17"/>
  <c r="AQ7" i="17"/>
  <c r="AR7" i="17"/>
  <c r="AS7" i="17"/>
  <c r="AT7" i="17"/>
  <c r="AN8" i="17"/>
  <c r="AO8" i="17"/>
  <c r="AP8" i="17"/>
  <c r="AQ8" i="17"/>
  <c r="AR8" i="17"/>
  <c r="AS8" i="17"/>
  <c r="AT8" i="17"/>
  <c r="AN9" i="17"/>
  <c r="AO9" i="17"/>
  <c r="AP9" i="17"/>
  <c r="AQ9" i="17"/>
  <c r="AR9" i="17"/>
  <c r="AS9" i="17"/>
  <c r="AT9" i="17"/>
  <c r="AN10" i="17"/>
  <c r="AO10" i="17"/>
  <c r="AP10" i="17"/>
  <c r="AQ10" i="17"/>
  <c r="AR10" i="17"/>
  <c r="AS10" i="17"/>
  <c r="AT10" i="17"/>
  <c r="AN11" i="17"/>
  <c r="AO11" i="17"/>
  <c r="AP11" i="17"/>
  <c r="AQ11" i="17"/>
  <c r="AR11" i="17"/>
  <c r="AS11" i="17"/>
  <c r="AN12" i="17"/>
  <c r="AO12" i="17"/>
  <c r="AP12" i="17"/>
  <c r="AQ12" i="17"/>
  <c r="AR12" i="17"/>
  <c r="AS12" i="17"/>
  <c r="AN13" i="17"/>
  <c r="AO13" i="17"/>
  <c r="AP13" i="17"/>
  <c r="AQ13" i="17"/>
  <c r="AR13" i="17"/>
  <c r="AS13" i="17"/>
  <c r="AN14" i="17"/>
  <c r="AO14" i="17"/>
  <c r="AP14" i="17"/>
  <c r="AQ14" i="17"/>
  <c r="AR14" i="17"/>
  <c r="AS14" i="17"/>
  <c r="AN15" i="17"/>
  <c r="AO15" i="17"/>
  <c r="AP15" i="17"/>
  <c r="AQ15" i="17"/>
  <c r="AR15" i="17"/>
  <c r="AS15" i="17"/>
  <c r="AN16" i="17"/>
  <c r="AO16" i="17"/>
  <c r="AP16" i="17"/>
  <c r="AQ16" i="17"/>
  <c r="AR16" i="17"/>
  <c r="AS16" i="17"/>
  <c r="AN17" i="17"/>
  <c r="AO17" i="17"/>
  <c r="AP17" i="17"/>
  <c r="AQ17" i="17"/>
  <c r="AR17" i="17"/>
  <c r="AS17" i="17"/>
  <c r="AN18" i="17"/>
  <c r="AO18" i="17"/>
  <c r="AP18" i="17"/>
  <c r="AQ18" i="17"/>
  <c r="AR18" i="17"/>
  <c r="AS18" i="17"/>
  <c r="AN19" i="17"/>
  <c r="AO19" i="17"/>
  <c r="AP19" i="17"/>
  <c r="AQ19" i="17"/>
  <c r="AR19" i="17"/>
  <c r="AS19" i="17"/>
  <c r="AN20" i="17"/>
  <c r="AO20" i="17"/>
  <c r="AP20" i="17"/>
  <c r="AQ20" i="17"/>
  <c r="AR20" i="17"/>
  <c r="AS20" i="17"/>
  <c r="AN21" i="17"/>
  <c r="AO21" i="17"/>
  <c r="AP21" i="17"/>
  <c r="AQ21" i="17"/>
  <c r="AR21" i="17"/>
  <c r="AS21" i="17"/>
  <c r="AN22" i="17"/>
  <c r="AO22" i="17"/>
  <c r="AP22" i="17"/>
  <c r="AQ22" i="17"/>
  <c r="AR22" i="17"/>
  <c r="AS22" i="17"/>
  <c r="AN23" i="17"/>
  <c r="AO23" i="17"/>
  <c r="AP23" i="17"/>
  <c r="AQ23" i="17"/>
  <c r="AR23" i="17"/>
  <c r="AS23" i="17"/>
  <c r="AN24" i="17"/>
  <c r="AO24" i="17"/>
  <c r="AP24" i="17"/>
  <c r="AQ24" i="17"/>
  <c r="AR24" i="17"/>
  <c r="AS24" i="17"/>
  <c r="AN25" i="17"/>
  <c r="AO25" i="17"/>
  <c r="AP25" i="17"/>
  <c r="AQ25" i="17"/>
  <c r="AR25" i="17"/>
  <c r="AS25" i="17"/>
  <c r="AN26" i="17"/>
  <c r="AO26" i="17"/>
  <c r="AP26" i="17"/>
  <c r="AQ26" i="17"/>
  <c r="AR26" i="17"/>
  <c r="AS26" i="17"/>
  <c r="AN27" i="17"/>
  <c r="AO27" i="17"/>
  <c r="AP27" i="17"/>
  <c r="AQ27" i="17"/>
  <c r="AR27" i="17"/>
  <c r="AS27" i="17"/>
  <c r="AN28" i="17"/>
  <c r="AO28" i="17"/>
  <c r="AP28" i="17"/>
  <c r="AQ28" i="17"/>
  <c r="AR28" i="17"/>
  <c r="AS28" i="17"/>
  <c r="AN29" i="17"/>
  <c r="AO29" i="17"/>
  <c r="AP29" i="17"/>
  <c r="AQ29" i="17"/>
  <c r="AR29" i="17"/>
  <c r="AS29" i="17"/>
  <c r="AN30" i="17"/>
  <c r="AO30" i="17"/>
  <c r="AP30" i="17"/>
  <c r="AQ30" i="17"/>
  <c r="AR30" i="17"/>
  <c r="AS30" i="17"/>
  <c r="AN31" i="17"/>
  <c r="AO31" i="17"/>
  <c r="AP31" i="17"/>
  <c r="AQ31" i="17"/>
  <c r="AR31" i="17"/>
  <c r="AS31" i="17"/>
  <c r="AT31" i="17"/>
  <c r="AN32" i="17"/>
  <c r="AO32" i="17"/>
  <c r="AP32" i="17"/>
  <c r="AQ32" i="17"/>
  <c r="AR32" i="17"/>
  <c r="AS32" i="17"/>
  <c r="AT32" i="17"/>
  <c r="AN33" i="17"/>
  <c r="AO33" i="17"/>
  <c r="AP33" i="17"/>
  <c r="AQ33" i="17"/>
  <c r="AR33" i="17"/>
  <c r="AS33" i="17"/>
  <c r="AT33" i="17"/>
  <c r="AN34" i="17"/>
  <c r="AO34" i="17"/>
  <c r="AP34" i="17"/>
  <c r="AQ34" i="17"/>
  <c r="AR34" i="17"/>
  <c r="AS34" i="17"/>
  <c r="AT34" i="17"/>
  <c r="AN35" i="17"/>
  <c r="AO35" i="17"/>
  <c r="AP35" i="17"/>
  <c r="AQ35" i="17"/>
  <c r="AR35" i="17"/>
  <c r="AS35" i="17"/>
  <c r="AT35" i="17"/>
  <c r="AN36" i="17"/>
  <c r="AO36" i="17"/>
  <c r="AP36" i="17"/>
  <c r="AQ36" i="17"/>
  <c r="AR36" i="17"/>
  <c r="AS36" i="17"/>
  <c r="AT36" i="17"/>
  <c r="AN37" i="17"/>
  <c r="AO37" i="17"/>
  <c r="AP37" i="17"/>
  <c r="AQ37" i="17"/>
  <c r="AR37" i="17"/>
  <c r="AS37" i="17"/>
  <c r="AT37" i="17"/>
  <c r="AN38" i="17"/>
  <c r="AO38" i="17"/>
  <c r="AP38" i="17"/>
  <c r="AQ38" i="17"/>
  <c r="AR38" i="17"/>
  <c r="AS38" i="17"/>
  <c r="AT38" i="17"/>
  <c r="AP4" i="17"/>
  <c r="AQ4" i="17"/>
  <c r="AR4" i="17"/>
  <c r="AS4" i="17"/>
  <c r="AT4" i="17"/>
  <c r="AU4" i="17"/>
  <c r="AI5" i="17"/>
  <c r="AJ5" i="17"/>
  <c r="AK5" i="17"/>
  <c r="AI6" i="17"/>
  <c r="AJ6" i="17"/>
  <c r="AK6" i="17"/>
  <c r="AI7" i="17"/>
  <c r="AJ7" i="17"/>
  <c r="AK7" i="17"/>
  <c r="AI8" i="17"/>
  <c r="AJ8" i="17"/>
  <c r="AK8" i="17"/>
  <c r="AI9" i="17"/>
  <c r="AJ9" i="17"/>
  <c r="AK9" i="17"/>
  <c r="AI10" i="17"/>
  <c r="AJ10" i="17"/>
  <c r="AK10" i="17"/>
  <c r="AI11" i="17"/>
  <c r="AJ11" i="17"/>
  <c r="AK11" i="17"/>
  <c r="AI12" i="17"/>
  <c r="AJ12" i="17"/>
  <c r="AK12" i="17"/>
  <c r="AI13" i="17"/>
  <c r="AJ13" i="17"/>
  <c r="AK13" i="17"/>
  <c r="AI14" i="17"/>
  <c r="AJ14" i="17"/>
  <c r="AK14" i="17"/>
  <c r="AI15" i="17"/>
  <c r="AJ15" i="17"/>
  <c r="AK15" i="17"/>
  <c r="AI16" i="17"/>
  <c r="AJ16" i="17"/>
  <c r="AK16" i="17"/>
  <c r="AI17" i="17"/>
  <c r="AJ17" i="17"/>
  <c r="AK17" i="17"/>
  <c r="AI18" i="17"/>
  <c r="AJ18" i="17"/>
  <c r="AK18" i="17"/>
  <c r="AI19" i="17"/>
  <c r="AJ19" i="17"/>
  <c r="AK19" i="17"/>
  <c r="AI20" i="17"/>
  <c r="AJ20" i="17"/>
  <c r="AK20" i="17"/>
  <c r="AI21" i="17"/>
  <c r="AJ21" i="17"/>
  <c r="AK21" i="17"/>
  <c r="AI22" i="17"/>
  <c r="AJ22" i="17"/>
  <c r="AK22" i="17"/>
  <c r="AI23" i="17"/>
  <c r="AJ23" i="17"/>
  <c r="AK23" i="17"/>
  <c r="AI24" i="17"/>
  <c r="AJ24" i="17"/>
  <c r="AK24" i="17"/>
  <c r="AI25" i="17"/>
  <c r="AJ25" i="17"/>
  <c r="AK25" i="17"/>
  <c r="AI26" i="17"/>
  <c r="AJ26" i="17"/>
  <c r="AK26" i="17"/>
  <c r="AI27" i="17"/>
  <c r="AJ27" i="17"/>
  <c r="AK27" i="17"/>
  <c r="AI28" i="17"/>
  <c r="AJ28" i="17"/>
  <c r="AK28" i="17"/>
  <c r="AI29" i="17"/>
  <c r="AJ29" i="17"/>
  <c r="AK29" i="17"/>
  <c r="AI30" i="17"/>
  <c r="AJ30" i="17"/>
  <c r="AK30" i="17"/>
  <c r="AI31" i="17"/>
  <c r="AJ31" i="17"/>
  <c r="AK31" i="17"/>
  <c r="AI32" i="17"/>
  <c r="AJ32" i="17"/>
  <c r="AK32" i="17"/>
  <c r="AI33" i="17"/>
  <c r="AJ33" i="17"/>
  <c r="AK33" i="17"/>
  <c r="AI34" i="17"/>
  <c r="AJ34" i="17"/>
  <c r="AK34" i="17"/>
  <c r="AI35" i="17"/>
  <c r="AJ35" i="17"/>
  <c r="AK35" i="17"/>
  <c r="AI36" i="17"/>
  <c r="AJ36" i="17"/>
  <c r="AK36" i="17"/>
  <c r="AI37" i="17"/>
  <c r="AJ37" i="17"/>
  <c r="AK37" i="17"/>
  <c r="AI38" i="17"/>
  <c r="AJ38" i="17"/>
  <c r="AK38" i="17"/>
  <c r="AI39" i="17"/>
  <c r="AJ39" i="17"/>
  <c r="AK39" i="17"/>
  <c r="AI40" i="17"/>
  <c r="AJ40" i="17"/>
  <c r="AK40" i="17"/>
  <c r="AI41" i="17"/>
  <c r="AJ41" i="17"/>
  <c r="AK41" i="17"/>
  <c r="AI42" i="17"/>
  <c r="AJ42" i="17"/>
  <c r="AK42" i="17"/>
  <c r="AI43" i="17"/>
  <c r="AJ43" i="17"/>
  <c r="AK43" i="17"/>
  <c r="AI44" i="17"/>
  <c r="AJ44" i="17"/>
  <c r="AK44" i="17"/>
  <c r="AI45" i="17"/>
  <c r="AJ45" i="17"/>
  <c r="AK45" i="17"/>
  <c r="AI46" i="17"/>
  <c r="AJ46" i="17"/>
  <c r="AK46" i="17"/>
  <c r="AI47" i="17"/>
  <c r="AJ47" i="17"/>
  <c r="AK47" i="17"/>
  <c r="AI48" i="17"/>
  <c r="AJ48" i="17"/>
  <c r="AK48" i="17"/>
  <c r="AI49" i="17"/>
  <c r="AJ49" i="17"/>
  <c r="AK49" i="17"/>
  <c r="AI50" i="17"/>
  <c r="AJ50" i="17"/>
  <c r="AK50" i="17"/>
  <c r="AI51" i="17"/>
  <c r="AJ51" i="17"/>
  <c r="AK51" i="17"/>
  <c r="AI52" i="17"/>
  <c r="AJ52" i="17"/>
  <c r="AK52" i="17"/>
  <c r="AI53" i="17"/>
  <c r="AJ53" i="17"/>
  <c r="AK53" i="17"/>
  <c r="AI54" i="17"/>
  <c r="AJ54" i="17"/>
  <c r="AK54" i="17"/>
  <c r="AI55" i="17"/>
  <c r="AJ55" i="17"/>
  <c r="AK55" i="17"/>
  <c r="AI56" i="17"/>
  <c r="AJ56" i="17"/>
  <c r="AK56" i="17"/>
  <c r="AI57" i="17"/>
  <c r="AJ57" i="17"/>
  <c r="AK57" i="17"/>
  <c r="AI58" i="17"/>
  <c r="AJ58" i="17"/>
  <c r="AK58" i="17"/>
  <c r="AI59" i="17"/>
  <c r="AJ59" i="17"/>
  <c r="AK59" i="17"/>
  <c r="AI60" i="17"/>
  <c r="AJ60" i="17"/>
  <c r="AK60" i="17"/>
  <c r="AI61" i="17"/>
  <c r="AJ61" i="17"/>
  <c r="AK61" i="17"/>
  <c r="AI62" i="17"/>
  <c r="AJ62" i="17"/>
  <c r="AK62" i="17"/>
  <c r="AJ4" i="17"/>
  <c r="AK4" i="17"/>
  <c r="Z5" i="17"/>
  <c r="AA5" i="17"/>
  <c r="AB5" i="17"/>
  <c r="AC5" i="17"/>
  <c r="AD5" i="17"/>
  <c r="AE5" i="17"/>
  <c r="AF5" i="17"/>
  <c r="AG5" i="17"/>
  <c r="AH5" i="17"/>
  <c r="Z6" i="17"/>
  <c r="AA6" i="17"/>
  <c r="AB6" i="17"/>
  <c r="AC6" i="17"/>
  <c r="AD6" i="17"/>
  <c r="AE6" i="17"/>
  <c r="AF6" i="17"/>
  <c r="AG6" i="17"/>
  <c r="AH6" i="17"/>
  <c r="Z7" i="17"/>
  <c r="AA7" i="17"/>
  <c r="AB7" i="17"/>
  <c r="AC7" i="17"/>
  <c r="AD7" i="17"/>
  <c r="AE7" i="17"/>
  <c r="AF7" i="17"/>
  <c r="AG7" i="17"/>
  <c r="AH7" i="17"/>
  <c r="Z8" i="17"/>
  <c r="AA8" i="17"/>
  <c r="AB8" i="17"/>
  <c r="AC8" i="17"/>
  <c r="AD8" i="17"/>
  <c r="AE8" i="17"/>
  <c r="AF8" i="17"/>
  <c r="AG8" i="17"/>
  <c r="AH8" i="17"/>
  <c r="Z9" i="17"/>
  <c r="AA9" i="17"/>
  <c r="AB9" i="17"/>
  <c r="AC9" i="17"/>
  <c r="AD9" i="17"/>
  <c r="AE9" i="17"/>
  <c r="AF9" i="17"/>
  <c r="AG9" i="17"/>
  <c r="AH9" i="17"/>
  <c r="Z10" i="17"/>
  <c r="AA10" i="17"/>
  <c r="AB10" i="17"/>
  <c r="AC10" i="17"/>
  <c r="AD10" i="17"/>
  <c r="AE10" i="17"/>
  <c r="AF10" i="17"/>
  <c r="AG10" i="17"/>
  <c r="AH10" i="17"/>
  <c r="Z11" i="17"/>
  <c r="AA11" i="17"/>
  <c r="AB11" i="17"/>
  <c r="AC11" i="17"/>
  <c r="AD11" i="17"/>
  <c r="AE11" i="17"/>
  <c r="AF11" i="17"/>
  <c r="AG11" i="17"/>
  <c r="AH11" i="17"/>
  <c r="Z12" i="17"/>
  <c r="AA12" i="17"/>
  <c r="AB12" i="17"/>
  <c r="AC12" i="17"/>
  <c r="AD12" i="17"/>
  <c r="AE12" i="17"/>
  <c r="AF12" i="17"/>
  <c r="AG12" i="17"/>
  <c r="AH12" i="17"/>
  <c r="Z13" i="17"/>
  <c r="AA13" i="17"/>
  <c r="AB13" i="17"/>
  <c r="AC13" i="17"/>
  <c r="AD13" i="17"/>
  <c r="AE13" i="17"/>
  <c r="AF13" i="17"/>
  <c r="AG13" i="17"/>
  <c r="AH13" i="17"/>
  <c r="Z14" i="17"/>
  <c r="AA14" i="17"/>
  <c r="AB14" i="17"/>
  <c r="AC14" i="17"/>
  <c r="AD14" i="17"/>
  <c r="AE14" i="17"/>
  <c r="AF14" i="17"/>
  <c r="AG14" i="17"/>
  <c r="AH14" i="17"/>
  <c r="Z15" i="17"/>
  <c r="AA15" i="17"/>
  <c r="AB15" i="17"/>
  <c r="AC15" i="17"/>
  <c r="AD15" i="17"/>
  <c r="AE15" i="17"/>
  <c r="AF15" i="17"/>
  <c r="AG15" i="17"/>
  <c r="AH15" i="17"/>
  <c r="Z16" i="17"/>
  <c r="AA16" i="17"/>
  <c r="AB16" i="17"/>
  <c r="AC16" i="17"/>
  <c r="AD16" i="17"/>
  <c r="AE16" i="17"/>
  <c r="AF16" i="17"/>
  <c r="AG16" i="17"/>
  <c r="AH16" i="17"/>
  <c r="Z17" i="17"/>
  <c r="AA17" i="17"/>
  <c r="AB17" i="17"/>
  <c r="AC17" i="17"/>
  <c r="AD17" i="17"/>
  <c r="AE17" i="17"/>
  <c r="AF17" i="17"/>
  <c r="AG17" i="17"/>
  <c r="AH17" i="17"/>
  <c r="Z18" i="17"/>
  <c r="AA18" i="17"/>
  <c r="AB18" i="17"/>
  <c r="AC18" i="17"/>
  <c r="AD18" i="17"/>
  <c r="AE18" i="17"/>
  <c r="AF18" i="17"/>
  <c r="AG18" i="17"/>
  <c r="AH18" i="17"/>
  <c r="Z19" i="17"/>
  <c r="AA19" i="17"/>
  <c r="AB19" i="17"/>
  <c r="AC19" i="17"/>
  <c r="AD19" i="17"/>
  <c r="AE19" i="17"/>
  <c r="AF19" i="17"/>
  <c r="AG19" i="17"/>
  <c r="AH19" i="17"/>
  <c r="Z20" i="17"/>
  <c r="AA20" i="17"/>
  <c r="AB20" i="17"/>
  <c r="AC20" i="17"/>
  <c r="AD20" i="17"/>
  <c r="AE20" i="17"/>
  <c r="AF20" i="17"/>
  <c r="AG20" i="17"/>
  <c r="AH20" i="17"/>
  <c r="Z21" i="17"/>
  <c r="AA21" i="17"/>
  <c r="AB21" i="17"/>
  <c r="AC21" i="17"/>
  <c r="AD21" i="17"/>
  <c r="AE21" i="17"/>
  <c r="AF21" i="17"/>
  <c r="AG21" i="17"/>
  <c r="AH21" i="17"/>
  <c r="Z22" i="17"/>
  <c r="AA22" i="17"/>
  <c r="AB22" i="17"/>
  <c r="AC22" i="17"/>
  <c r="AD22" i="17"/>
  <c r="AE22" i="17"/>
  <c r="AF22" i="17"/>
  <c r="AG22" i="17"/>
  <c r="AH22" i="17"/>
  <c r="Z23" i="17"/>
  <c r="AA23" i="17"/>
  <c r="AB23" i="17"/>
  <c r="AC23" i="17"/>
  <c r="AD23" i="17"/>
  <c r="AE23" i="17"/>
  <c r="AF23" i="17"/>
  <c r="AG23" i="17"/>
  <c r="AH23" i="17"/>
  <c r="Z24" i="17"/>
  <c r="AA24" i="17"/>
  <c r="AB24" i="17"/>
  <c r="AC24" i="17"/>
  <c r="AD24" i="17"/>
  <c r="AE24" i="17"/>
  <c r="AF24" i="17"/>
  <c r="AG24" i="17"/>
  <c r="AH24" i="17"/>
  <c r="Z25" i="17"/>
  <c r="AA25" i="17"/>
  <c r="AB25" i="17"/>
  <c r="AC25" i="17"/>
  <c r="AD25" i="17"/>
  <c r="AE25" i="17"/>
  <c r="AF25" i="17"/>
  <c r="AG25" i="17"/>
  <c r="AH25" i="17"/>
  <c r="Z26" i="17"/>
  <c r="AA26" i="17"/>
  <c r="AB26" i="17"/>
  <c r="AC26" i="17"/>
  <c r="AD26" i="17"/>
  <c r="AE26" i="17"/>
  <c r="AF26" i="17"/>
  <c r="AG26" i="17"/>
  <c r="AH26" i="17"/>
  <c r="Z27" i="17"/>
  <c r="AA27" i="17"/>
  <c r="AB27" i="17"/>
  <c r="AC27" i="17"/>
  <c r="AD27" i="17"/>
  <c r="AE27" i="17"/>
  <c r="AF27" i="17"/>
  <c r="AG27" i="17"/>
  <c r="AH27" i="17"/>
  <c r="Z28" i="17"/>
  <c r="AA28" i="17"/>
  <c r="AB28" i="17"/>
  <c r="AC28" i="17"/>
  <c r="AD28" i="17"/>
  <c r="AE28" i="17"/>
  <c r="AF28" i="17"/>
  <c r="AG28" i="17"/>
  <c r="AH28" i="17"/>
  <c r="Z29" i="17"/>
  <c r="AA29" i="17"/>
  <c r="AB29" i="17"/>
  <c r="AC29" i="17"/>
  <c r="AD29" i="17"/>
  <c r="AE29" i="17"/>
  <c r="AF29" i="17"/>
  <c r="AG29" i="17"/>
  <c r="AH29" i="17"/>
  <c r="Z30" i="17"/>
  <c r="AA30" i="17"/>
  <c r="AB30" i="17"/>
  <c r="AC30" i="17"/>
  <c r="AD30" i="17"/>
  <c r="AE30" i="17"/>
  <c r="AF30" i="17"/>
  <c r="AG30" i="17"/>
  <c r="AH30" i="17"/>
  <c r="Z31" i="17"/>
  <c r="AA31" i="17"/>
  <c r="AB31" i="17"/>
  <c r="AC31" i="17"/>
  <c r="AD31" i="17"/>
  <c r="AE31" i="17"/>
  <c r="AF31" i="17"/>
  <c r="AG31" i="17"/>
  <c r="AH31" i="17"/>
  <c r="Z32" i="17"/>
  <c r="AA32" i="17"/>
  <c r="AB32" i="17"/>
  <c r="AC32" i="17"/>
  <c r="AD32" i="17"/>
  <c r="AE32" i="17"/>
  <c r="AF32" i="17"/>
  <c r="AG32" i="17"/>
  <c r="AH32" i="17"/>
  <c r="Z33" i="17"/>
  <c r="AA33" i="17"/>
  <c r="AB33" i="17"/>
  <c r="AC33" i="17"/>
  <c r="AD33" i="17"/>
  <c r="AE33" i="17"/>
  <c r="AF33" i="17"/>
  <c r="AG33" i="17"/>
  <c r="AH33" i="17"/>
  <c r="Z34" i="17"/>
  <c r="AA34" i="17"/>
  <c r="AB34" i="17"/>
  <c r="AC34" i="17"/>
  <c r="AD34" i="17"/>
  <c r="AE34" i="17"/>
  <c r="AF34" i="17"/>
  <c r="AG34" i="17"/>
  <c r="AH34" i="17"/>
  <c r="Z35" i="17"/>
  <c r="AA35" i="17"/>
  <c r="AB35" i="17"/>
  <c r="AC35" i="17"/>
  <c r="AD35" i="17"/>
  <c r="AE35" i="17"/>
  <c r="AF35" i="17"/>
  <c r="AG35" i="17"/>
  <c r="AH35" i="17"/>
  <c r="Z36" i="17"/>
  <c r="AA36" i="17"/>
  <c r="AB36" i="17"/>
  <c r="AC36" i="17"/>
  <c r="AD36" i="17"/>
  <c r="AE36" i="17"/>
  <c r="AF36" i="17"/>
  <c r="AG36" i="17"/>
  <c r="AH36" i="17"/>
  <c r="Z37" i="17"/>
  <c r="AA37" i="17"/>
  <c r="AB37" i="17"/>
  <c r="AC37" i="17"/>
  <c r="AD37" i="17"/>
  <c r="AE37" i="17"/>
  <c r="AF37" i="17"/>
  <c r="AG37" i="17"/>
  <c r="AH37" i="17"/>
  <c r="Z38" i="17"/>
  <c r="AA38" i="17"/>
  <c r="AB38" i="17"/>
  <c r="AC38" i="17"/>
  <c r="AD38" i="17"/>
  <c r="AE38" i="17"/>
  <c r="AF38" i="17"/>
  <c r="AG38" i="17"/>
  <c r="AH38" i="17"/>
  <c r="Z39" i="17"/>
  <c r="AA39" i="17"/>
  <c r="AB39" i="17"/>
  <c r="AC39" i="17"/>
  <c r="AD39" i="17"/>
  <c r="AE39" i="17"/>
  <c r="AF39" i="17"/>
  <c r="AG39" i="17"/>
  <c r="AH39" i="17"/>
  <c r="Z40" i="17"/>
  <c r="AA40" i="17"/>
  <c r="AB40" i="17"/>
  <c r="AC40" i="17"/>
  <c r="AD40" i="17"/>
  <c r="AE40" i="17"/>
  <c r="AF40" i="17"/>
  <c r="AG40" i="17"/>
  <c r="AH40" i="17"/>
  <c r="Z41" i="17"/>
  <c r="AA41" i="17"/>
  <c r="AB41" i="17"/>
  <c r="AC41" i="17"/>
  <c r="AD41" i="17"/>
  <c r="AE41" i="17"/>
  <c r="AF41" i="17"/>
  <c r="AG41" i="17"/>
  <c r="AH41" i="17"/>
  <c r="Z42" i="17"/>
  <c r="AA42" i="17"/>
  <c r="AB42" i="17"/>
  <c r="AC42" i="17"/>
  <c r="AD42" i="17"/>
  <c r="AE42" i="17"/>
  <c r="AF42" i="17"/>
  <c r="AG42" i="17"/>
  <c r="AH42" i="17"/>
  <c r="Z43" i="17"/>
  <c r="AA43" i="17"/>
  <c r="AB43" i="17"/>
  <c r="AC43" i="17"/>
  <c r="AD43" i="17"/>
  <c r="AE43" i="17"/>
  <c r="AF43" i="17"/>
  <c r="AG43" i="17"/>
  <c r="AH43" i="17"/>
  <c r="Z44" i="17"/>
  <c r="AA44" i="17"/>
  <c r="AB44" i="17"/>
  <c r="AC44" i="17"/>
  <c r="AD44" i="17"/>
  <c r="AE44" i="17"/>
  <c r="AF44" i="17"/>
  <c r="AG44" i="17"/>
  <c r="AH44" i="17"/>
  <c r="Z45" i="17"/>
  <c r="AA45" i="17"/>
  <c r="AB45" i="17"/>
  <c r="AC45" i="17"/>
  <c r="AD45" i="17"/>
  <c r="AE45" i="17"/>
  <c r="AF45" i="17"/>
  <c r="AG45" i="17"/>
  <c r="AH45" i="17"/>
  <c r="Z46" i="17"/>
  <c r="AA46" i="17"/>
  <c r="AB46" i="17"/>
  <c r="AC46" i="17"/>
  <c r="AD46" i="17"/>
  <c r="AE46" i="17"/>
  <c r="AF46" i="17"/>
  <c r="AG46" i="17"/>
  <c r="AH46" i="17"/>
  <c r="Z47" i="17"/>
  <c r="AA47" i="17"/>
  <c r="AB47" i="17"/>
  <c r="AC47" i="17"/>
  <c r="AD47" i="17"/>
  <c r="AE47" i="17"/>
  <c r="AF47" i="17"/>
  <c r="AG47" i="17"/>
  <c r="AH47" i="17"/>
  <c r="Z48" i="17"/>
  <c r="AA48" i="17"/>
  <c r="AB48" i="17"/>
  <c r="AC48" i="17"/>
  <c r="AD48" i="17"/>
  <c r="AE48" i="17"/>
  <c r="AF48" i="17"/>
  <c r="AG48" i="17"/>
  <c r="AH48" i="17"/>
  <c r="Z49" i="17"/>
  <c r="AA49" i="17"/>
  <c r="AB49" i="17"/>
  <c r="AC49" i="17"/>
  <c r="AD49" i="17"/>
  <c r="AE49" i="17"/>
  <c r="AF49" i="17"/>
  <c r="AG49" i="17"/>
  <c r="AH49" i="17"/>
  <c r="Z50" i="17"/>
  <c r="AA50" i="17"/>
  <c r="AB50" i="17"/>
  <c r="AC50" i="17"/>
  <c r="AD50" i="17"/>
  <c r="AE50" i="17"/>
  <c r="AF50" i="17"/>
  <c r="AG50" i="17"/>
  <c r="AH50" i="17"/>
  <c r="Z51" i="17"/>
  <c r="AA51" i="17"/>
  <c r="AB51" i="17"/>
  <c r="AC51" i="17"/>
  <c r="AD51" i="17"/>
  <c r="AE51" i="17"/>
  <c r="AF51" i="17"/>
  <c r="AG51" i="17"/>
  <c r="AH51" i="17"/>
  <c r="Z52" i="17"/>
  <c r="AA52" i="17"/>
  <c r="AB52" i="17"/>
  <c r="AC52" i="17"/>
  <c r="AD52" i="17"/>
  <c r="AE52" i="17"/>
  <c r="AF52" i="17"/>
  <c r="AG52" i="17"/>
  <c r="AH52" i="17"/>
  <c r="Z53" i="17"/>
  <c r="AA53" i="17"/>
  <c r="AB53" i="17"/>
  <c r="AC53" i="17"/>
  <c r="AD53" i="17"/>
  <c r="AE53" i="17"/>
  <c r="AF53" i="17"/>
  <c r="AG53" i="17"/>
  <c r="AH53" i="17"/>
  <c r="Z54" i="17"/>
  <c r="AA54" i="17"/>
  <c r="AB54" i="17"/>
  <c r="AC54" i="17"/>
  <c r="AD54" i="17"/>
  <c r="AE54" i="17"/>
  <c r="AF54" i="17"/>
  <c r="AG54" i="17"/>
  <c r="AH54" i="17"/>
  <c r="Z55" i="17"/>
  <c r="AA55" i="17"/>
  <c r="AB55" i="17"/>
  <c r="AC55" i="17"/>
  <c r="AD55" i="17"/>
  <c r="AE55" i="17"/>
  <c r="AF55" i="17"/>
  <c r="AG55" i="17"/>
  <c r="AH55" i="17"/>
  <c r="Z56" i="17"/>
  <c r="AA56" i="17"/>
  <c r="AB56" i="17"/>
  <c r="AC56" i="17"/>
  <c r="AD56" i="17"/>
  <c r="AE56" i="17"/>
  <c r="AF56" i="17"/>
  <c r="AG56" i="17"/>
  <c r="AH56" i="17"/>
  <c r="Z57" i="17"/>
  <c r="AA57" i="17"/>
  <c r="AB57" i="17"/>
  <c r="AC57" i="17"/>
  <c r="AD57" i="17"/>
  <c r="AE57" i="17"/>
  <c r="AF57" i="17"/>
  <c r="AG57" i="17"/>
  <c r="AH57" i="17"/>
  <c r="Z58" i="17"/>
  <c r="AA58" i="17"/>
  <c r="AB58" i="17"/>
  <c r="AC58" i="17"/>
  <c r="AD58" i="17"/>
  <c r="AE58" i="17"/>
  <c r="AF58" i="17"/>
  <c r="AG58" i="17"/>
  <c r="AH58" i="17"/>
  <c r="Z59" i="17"/>
  <c r="AA59" i="17"/>
  <c r="AB59" i="17"/>
  <c r="AC59" i="17"/>
  <c r="AD59" i="17"/>
  <c r="AE59" i="17"/>
  <c r="AF59" i="17"/>
  <c r="AG59" i="17"/>
  <c r="AH59" i="17"/>
  <c r="Z60" i="17"/>
  <c r="AA60" i="17"/>
  <c r="AB60" i="17"/>
  <c r="AC60" i="17"/>
  <c r="AD60" i="17"/>
  <c r="AE60" i="17"/>
  <c r="AF60" i="17"/>
  <c r="AG60" i="17"/>
  <c r="AH60" i="17"/>
  <c r="Z61" i="17"/>
  <c r="AA61" i="17"/>
  <c r="AB61" i="17"/>
  <c r="AC61" i="17"/>
  <c r="AD61" i="17"/>
  <c r="AE61" i="17"/>
  <c r="AF61" i="17"/>
  <c r="AG61" i="17"/>
  <c r="AH61" i="17"/>
  <c r="Z62" i="17"/>
  <c r="AA62" i="17"/>
  <c r="AB62" i="17"/>
  <c r="AC62" i="17"/>
  <c r="AD62" i="17"/>
  <c r="AE62" i="17"/>
  <c r="AF62" i="17"/>
  <c r="AG62" i="17"/>
  <c r="AH62" i="17"/>
  <c r="AB4" i="17"/>
  <c r="AC4" i="17"/>
  <c r="AD4" i="17"/>
  <c r="AE4" i="17"/>
  <c r="AF4" i="17"/>
  <c r="AG4" i="17"/>
  <c r="AH4" i="17"/>
  <c r="AI4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M5" i="17"/>
  <c r="O5" i="17"/>
  <c r="P5" i="17"/>
  <c r="Q5" i="17"/>
  <c r="R5" i="17"/>
  <c r="S5" i="17"/>
  <c r="T5" i="17"/>
  <c r="U5" i="17"/>
  <c r="V5" i="17"/>
  <c r="W5" i="17"/>
  <c r="X5" i="17"/>
  <c r="M6" i="17"/>
  <c r="N6" i="17"/>
  <c r="O6" i="17"/>
  <c r="P6" i="17"/>
  <c r="Q6" i="17"/>
  <c r="R6" i="17"/>
  <c r="S6" i="17"/>
  <c r="T6" i="17"/>
  <c r="U6" i="17"/>
  <c r="V6" i="17"/>
  <c r="W6" i="17"/>
  <c r="X6" i="17"/>
  <c r="M7" i="17"/>
  <c r="N7" i="17"/>
  <c r="O7" i="17"/>
  <c r="P7" i="17"/>
  <c r="Q7" i="17"/>
  <c r="R7" i="17"/>
  <c r="S7" i="17"/>
  <c r="T7" i="17"/>
  <c r="U7" i="17"/>
  <c r="V7" i="17"/>
  <c r="W7" i="17"/>
  <c r="X7" i="17"/>
  <c r="M8" i="17"/>
  <c r="N8" i="17"/>
  <c r="O8" i="17"/>
  <c r="P8" i="17"/>
  <c r="Q8" i="17"/>
  <c r="R8" i="17"/>
  <c r="S8" i="17"/>
  <c r="T8" i="17"/>
  <c r="U8" i="17"/>
  <c r="V8" i="17"/>
  <c r="W8" i="17"/>
  <c r="X8" i="17"/>
  <c r="M9" i="17"/>
  <c r="N9" i="17"/>
  <c r="O9" i="17"/>
  <c r="P9" i="17"/>
  <c r="Q9" i="17"/>
  <c r="R9" i="17"/>
  <c r="S9" i="17"/>
  <c r="T9" i="17"/>
  <c r="U9" i="17"/>
  <c r="V9" i="17"/>
  <c r="W9" i="17"/>
  <c r="X9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M105" i="17"/>
  <c r="O105" i="17"/>
  <c r="P105" i="17"/>
  <c r="Q105" i="17"/>
  <c r="R105" i="17"/>
  <c r="S105" i="17"/>
  <c r="T105" i="17"/>
  <c r="U105" i="17"/>
  <c r="V105" i="17"/>
  <c r="W105" i="17"/>
  <c r="X105" i="17"/>
  <c r="M106" i="17"/>
  <c r="N106" i="17"/>
  <c r="O106" i="17"/>
  <c r="P106" i="17"/>
  <c r="Q106" i="17"/>
  <c r="R106" i="17"/>
  <c r="S106" i="17"/>
  <c r="U106" i="17"/>
  <c r="V106" i="17"/>
  <c r="W106" i="17"/>
  <c r="X106" i="17"/>
  <c r="M107" i="17"/>
  <c r="N107" i="17"/>
  <c r="O107" i="17"/>
  <c r="P107" i="17"/>
  <c r="Q107" i="17"/>
  <c r="R107" i="17"/>
  <c r="S107" i="17"/>
  <c r="U107" i="17"/>
  <c r="V107" i="17"/>
  <c r="W107" i="17"/>
  <c r="X107" i="17"/>
  <c r="M108" i="17"/>
  <c r="N108" i="17"/>
  <c r="O108" i="17"/>
  <c r="P108" i="17"/>
  <c r="Q108" i="17"/>
  <c r="R108" i="17"/>
  <c r="S108" i="17"/>
  <c r="U108" i="17"/>
  <c r="V108" i="17"/>
  <c r="W108" i="17"/>
  <c r="X108" i="17"/>
  <c r="M109" i="17"/>
  <c r="N109" i="17"/>
  <c r="O109" i="17"/>
  <c r="P109" i="17"/>
  <c r="Q109" i="17"/>
  <c r="R109" i="17"/>
  <c r="S109" i="17"/>
  <c r="U109" i="17"/>
  <c r="V109" i="17"/>
  <c r="W109" i="17"/>
  <c r="X109" i="17"/>
  <c r="M110" i="17"/>
  <c r="N110" i="17"/>
  <c r="O110" i="17"/>
  <c r="Q110" i="17"/>
  <c r="R110" i="17"/>
  <c r="S110" i="17"/>
  <c r="U110" i="17"/>
  <c r="V110" i="17"/>
  <c r="W110" i="17"/>
  <c r="X110" i="17"/>
  <c r="M111" i="17"/>
  <c r="N111" i="17"/>
  <c r="O111" i="17"/>
  <c r="Q111" i="17"/>
  <c r="R111" i="17"/>
  <c r="S111" i="17"/>
  <c r="U111" i="17"/>
  <c r="V111" i="17"/>
  <c r="W111" i="17"/>
  <c r="X111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O4" i="17"/>
  <c r="P4" i="17"/>
  <c r="Q4" i="17"/>
  <c r="R4" i="17"/>
  <c r="S4" i="17"/>
  <c r="T4" i="17"/>
  <c r="U4" i="17"/>
  <c r="V4" i="17"/>
  <c r="W4" i="17"/>
  <c r="X4" i="17"/>
  <c r="T13" i="31"/>
  <c r="T12" i="31"/>
  <c r="T11" i="31"/>
  <c r="T10" i="31"/>
  <c r="T9" i="31"/>
  <c r="T8" i="31"/>
  <c r="T7" i="31"/>
  <c r="T6" i="31"/>
  <c r="T5" i="31"/>
  <c r="T4" i="31"/>
  <c r="T3" i="31"/>
  <c r="T2" i="31"/>
  <c r="S2" i="31"/>
  <c r="T1" i="31"/>
  <c r="S1" i="31"/>
  <c r="T109" i="17" l="1"/>
  <c r="T108" i="17"/>
  <c r="T107" i="17"/>
  <c r="T106" i="17"/>
  <c r="I111" i="1"/>
  <c r="T111" i="17" s="1"/>
  <c r="I110" i="1"/>
  <c r="T110" i="17" s="1"/>
  <c r="P111" i="17"/>
  <c r="E110" i="1"/>
  <c r="P110" i="17" s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C105" i="1" l="1"/>
  <c r="N105" i="17" s="1"/>
  <c r="S11" i="1" l="1"/>
  <c r="T11" i="1"/>
  <c r="U11" i="1"/>
  <c r="V11" i="1"/>
  <c r="S12" i="1"/>
  <c r="T12" i="1"/>
  <c r="U12" i="1"/>
  <c r="V12" i="1"/>
  <c r="S13" i="1"/>
  <c r="T13" i="1"/>
  <c r="U13" i="1"/>
  <c r="V13" i="1"/>
  <c r="S14" i="1"/>
  <c r="T14" i="1"/>
  <c r="U14" i="1"/>
  <c r="V14" i="1"/>
  <c r="S15" i="1"/>
  <c r="T15" i="1"/>
  <c r="U15" i="1"/>
  <c r="V15" i="1"/>
  <c r="S16" i="1"/>
  <c r="T16" i="1"/>
  <c r="U16" i="1"/>
  <c r="V16" i="1"/>
  <c r="S17" i="1"/>
  <c r="T17" i="1"/>
  <c r="U17" i="1"/>
  <c r="V17" i="1"/>
  <c r="S18" i="1"/>
  <c r="T18" i="1"/>
  <c r="U18" i="1"/>
  <c r="V18" i="1"/>
  <c r="S19" i="1"/>
  <c r="T19" i="1"/>
  <c r="U19" i="1"/>
  <c r="V19" i="1"/>
  <c r="BY5" i="17" l="1"/>
  <c r="BZ5" i="17"/>
  <c r="CA5" i="17"/>
  <c r="CB5" i="17"/>
  <c r="CC5" i="17"/>
  <c r="CD5" i="17"/>
  <c r="CE5" i="17"/>
  <c r="CF5" i="17"/>
  <c r="CG5" i="17"/>
  <c r="CH5" i="17"/>
  <c r="CI5" i="17"/>
  <c r="CJ5" i="17"/>
  <c r="CK5" i="17"/>
  <c r="CL5" i="17"/>
  <c r="CM5" i="17"/>
  <c r="BY6" i="17"/>
  <c r="BZ6" i="17"/>
  <c r="CA6" i="17"/>
  <c r="CB6" i="17"/>
  <c r="CC6" i="17"/>
  <c r="CD6" i="17"/>
  <c r="CE6" i="17"/>
  <c r="CF6" i="17"/>
  <c r="CG6" i="17"/>
  <c r="CH6" i="17"/>
  <c r="CI6" i="17"/>
  <c r="CJ6" i="17"/>
  <c r="CK6" i="17"/>
  <c r="CL6" i="17"/>
  <c r="CM6" i="17"/>
  <c r="BY7" i="17"/>
  <c r="BZ7" i="17"/>
  <c r="CA7" i="17"/>
  <c r="CB7" i="17"/>
  <c r="CC7" i="17"/>
  <c r="CD7" i="17"/>
  <c r="CE7" i="17"/>
  <c r="CF7" i="17"/>
  <c r="CG7" i="17"/>
  <c r="CH7" i="17"/>
  <c r="CI7" i="17"/>
  <c r="CJ7" i="17"/>
  <c r="CK7" i="17"/>
  <c r="CL7" i="17"/>
  <c r="CM7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BY9" i="17"/>
  <c r="BZ9" i="17"/>
  <c r="CA9" i="17"/>
  <c r="CB9" i="17"/>
  <c r="CC9" i="17"/>
  <c r="CD9" i="17"/>
  <c r="CE9" i="17"/>
  <c r="CF9" i="17"/>
  <c r="CG9" i="17"/>
  <c r="CH9" i="17"/>
  <c r="CI9" i="17"/>
  <c r="CJ9" i="17"/>
  <c r="CK9" i="17"/>
  <c r="CL9" i="17"/>
  <c r="CM9" i="17"/>
  <c r="BY10" i="17"/>
  <c r="CA10" i="17"/>
  <c r="CB10" i="17"/>
  <c r="CC10" i="17"/>
  <c r="CD10" i="17"/>
  <c r="CE10" i="17"/>
  <c r="CF10" i="17"/>
  <c r="CG10" i="17"/>
  <c r="CI10" i="17"/>
  <c r="CJ10" i="17"/>
  <c r="CK10" i="17"/>
  <c r="CL10" i="17"/>
  <c r="CM10" i="17"/>
  <c r="BY11" i="17"/>
  <c r="CA11" i="17"/>
  <c r="CB11" i="17"/>
  <c r="CC11" i="17"/>
  <c r="CD11" i="17"/>
  <c r="CE11" i="17"/>
  <c r="CF11" i="17"/>
  <c r="CG11" i="17"/>
  <c r="CI11" i="17"/>
  <c r="CJ11" i="17"/>
  <c r="CK11" i="17"/>
  <c r="CL11" i="17"/>
  <c r="CM11" i="17"/>
  <c r="BY12" i="17"/>
  <c r="CA12" i="17"/>
  <c r="CB12" i="17"/>
  <c r="CC12" i="17"/>
  <c r="CD12" i="17"/>
  <c r="CE12" i="17"/>
  <c r="CF12" i="17"/>
  <c r="CG12" i="17"/>
  <c r="CI12" i="17"/>
  <c r="CJ12" i="17"/>
  <c r="CK12" i="17"/>
  <c r="CL12" i="17"/>
  <c r="CM12" i="17"/>
  <c r="BY13" i="17"/>
  <c r="CA13" i="17"/>
  <c r="CB13" i="17"/>
  <c r="CC13" i="17"/>
  <c r="CD13" i="17"/>
  <c r="CE13" i="17"/>
  <c r="CF13" i="17"/>
  <c r="CG13" i="17"/>
  <c r="CI13" i="17"/>
  <c r="CJ13" i="17"/>
  <c r="CK13" i="17"/>
  <c r="CL13" i="17"/>
  <c r="CM13" i="17"/>
  <c r="BY14" i="17"/>
  <c r="CA14" i="17"/>
  <c r="CB14" i="17"/>
  <c r="CC14" i="17"/>
  <c r="CD14" i="17"/>
  <c r="CE14" i="17"/>
  <c r="CF14" i="17"/>
  <c r="CG14" i="17"/>
  <c r="CI14" i="17"/>
  <c r="CJ14" i="17"/>
  <c r="CK14" i="17"/>
  <c r="CL14" i="17"/>
  <c r="CM14" i="17"/>
  <c r="BY15" i="17"/>
  <c r="CA15" i="17"/>
  <c r="CB15" i="17"/>
  <c r="CC15" i="17"/>
  <c r="CD15" i="17"/>
  <c r="CE15" i="17"/>
  <c r="CH15" i="17"/>
  <c r="CI15" i="17"/>
  <c r="CJ15" i="17"/>
  <c r="CK15" i="17"/>
  <c r="CL15" i="17"/>
  <c r="CM15" i="17"/>
  <c r="BY16" i="17"/>
  <c r="BZ16" i="17"/>
  <c r="CA16" i="17"/>
  <c r="CB16" i="17"/>
  <c r="CC16" i="17"/>
  <c r="CD16" i="17"/>
  <c r="CE16" i="17"/>
  <c r="CH16" i="17"/>
  <c r="CI16" i="17"/>
  <c r="CJ16" i="17"/>
  <c r="CK16" i="17"/>
  <c r="CL16" i="17"/>
  <c r="CM16" i="17"/>
  <c r="BZ17" i="17"/>
  <c r="CA17" i="17"/>
  <c r="CB17" i="17"/>
  <c r="CC17" i="17"/>
  <c r="CD17" i="17"/>
  <c r="CE17" i="17"/>
  <c r="CF17" i="17"/>
  <c r="CG17" i="17"/>
  <c r="CH17" i="17"/>
  <c r="CI17" i="17"/>
  <c r="CJ17" i="17"/>
  <c r="CK17" i="17"/>
  <c r="CL17" i="17"/>
  <c r="CM17" i="17"/>
  <c r="BY18" i="17"/>
  <c r="BZ18" i="17"/>
  <c r="CA18" i="17"/>
  <c r="CB18" i="17"/>
  <c r="CC18" i="17"/>
  <c r="CD18" i="17"/>
  <c r="CE18" i="17"/>
  <c r="CF18" i="17"/>
  <c r="CG18" i="17"/>
  <c r="CH18" i="17"/>
  <c r="CI18" i="17"/>
  <c r="CJ18" i="17"/>
  <c r="CK18" i="17"/>
  <c r="CL18" i="17"/>
  <c r="CM18" i="17"/>
  <c r="BY19" i="17"/>
  <c r="BZ19" i="17"/>
  <c r="CA19" i="17"/>
  <c r="CB19" i="17"/>
  <c r="CC19" i="17"/>
  <c r="CD19" i="17"/>
  <c r="CE19" i="17"/>
  <c r="CF19" i="17"/>
  <c r="CG19" i="17"/>
  <c r="CH19" i="17"/>
  <c r="CI19" i="17"/>
  <c r="CJ19" i="17"/>
  <c r="CK19" i="17"/>
  <c r="CL19" i="17"/>
  <c r="CM19" i="17"/>
  <c r="BY20" i="17"/>
  <c r="BZ20" i="17"/>
  <c r="CA20" i="17"/>
  <c r="CB20" i="17"/>
  <c r="CC20" i="17"/>
  <c r="CD20" i="17"/>
  <c r="CE20" i="17"/>
  <c r="CF20" i="17"/>
  <c r="CG20" i="17"/>
  <c r="CH20" i="17"/>
  <c r="CI20" i="17"/>
  <c r="CJ20" i="17"/>
  <c r="CK20" i="17"/>
  <c r="CL20" i="17"/>
  <c r="CM20" i="17"/>
  <c r="BY21" i="17"/>
  <c r="BZ21" i="17"/>
  <c r="CA21" i="17"/>
  <c r="CM21" i="17"/>
  <c r="BY22" i="17"/>
  <c r="CA22" i="17"/>
  <c r="CB22" i="17"/>
  <c r="CC22" i="17"/>
  <c r="CD22" i="17"/>
  <c r="CE22" i="17"/>
  <c r="CF22" i="17"/>
  <c r="CG22" i="17"/>
  <c r="CH22" i="17"/>
  <c r="CI22" i="17"/>
  <c r="CJ22" i="17"/>
  <c r="CK22" i="17"/>
  <c r="CL22" i="17"/>
  <c r="BY23" i="17"/>
  <c r="CA23" i="17"/>
  <c r="CB23" i="17"/>
  <c r="CC23" i="17"/>
  <c r="CD23" i="17"/>
  <c r="CE23" i="17"/>
  <c r="CF23" i="17"/>
  <c r="CG23" i="17"/>
  <c r="CH23" i="17"/>
  <c r="CI23" i="17"/>
  <c r="CJ23" i="17"/>
  <c r="CK23" i="17"/>
  <c r="CL23" i="17"/>
  <c r="BY24" i="17"/>
  <c r="CA24" i="17"/>
  <c r="CB24" i="17"/>
  <c r="CC24" i="17"/>
  <c r="CD24" i="17"/>
  <c r="CE24" i="17"/>
  <c r="CF24" i="17"/>
  <c r="CG24" i="17"/>
  <c r="CH24" i="17"/>
  <c r="CI24" i="17"/>
  <c r="CJ24" i="17"/>
  <c r="CK24" i="17"/>
  <c r="CL24" i="17"/>
  <c r="BY25" i="17"/>
  <c r="CA25" i="17"/>
  <c r="CB25" i="17"/>
  <c r="CC25" i="17"/>
  <c r="CD25" i="17"/>
  <c r="CE25" i="17"/>
  <c r="CF25" i="17"/>
  <c r="CG25" i="17"/>
  <c r="CH25" i="17"/>
  <c r="CI25" i="17"/>
  <c r="CJ25" i="17"/>
  <c r="CK25" i="17"/>
  <c r="CL25" i="17"/>
  <c r="BY26" i="17"/>
  <c r="CA26" i="17"/>
  <c r="CB26" i="17"/>
  <c r="CC26" i="17"/>
  <c r="CD26" i="17"/>
  <c r="CE26" i="17"/>
  <c r="CF26" i="17"/>
  <c r="CG26" i="17"/>
  <c r="CH26" i="17"/>
  <c r="CI26" i="17"/>
  <c r="CJ26" i="17"/>
  <c r="CK26" i="17"/>
  <c r="CL26" i="17"/>
  <c r="BY27" i="17"/>
  <c r="BZ27" i="17"/>
  <c r="CM27" i="17"/>
  <c r="BZ28" i="17"/>
  <c r="CM28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BY30" i="17"/>
  <c r="BZ30" i="17"/>
  <c r="CA30" i="17"/>
  <c r="CB30" i="17"/>
  <c r="CC30" i="17"/>
  <c r="CD30" i="17"/>
  <c r="CE30" i="17"/>
  <c r="CF30" i="17"/>
  <c r="CG30" i="17"/>
  <c r="CH30" i="17"/>
  <c r="CI30" i="17"/>
  <c r="CJ30" i="17"/>
  <c r="CK30" i="17"/>
  <c r="CL30" i="17"/>
  <c r="CM30" i="17"/>
  <c r="BY31" i="17"/>
  <c r="BZ31" i="17"/>
  <c r="CA31" i="17"/>
  <c r="CB31" i="17"/>
  <c r="CC31" i="17"/>
  <c r="CD31" i="17"/>
  <c r="CE31" i="17"/>
  <c r="CF31" i="17"/>
  <c r="CG31" i="17"/>
  <c r="CH31" i="17"/>
  <c r="CI31" i="17"/>
  <c r="CJ31" i="17"/>
  <c r="CK31" i="17"/>
  <c r="CL31" i="17"/>
  <c r="CM31" i="17"/>
  <c r="BY32" i="17"/>
  <c r="BZ32" i="17"/>
  <c r="BY33" i="17"/>
  <c r="CA33" i="17"/>
  <c r="CB33" i="17"/>
  <c r="CC33" i="17"/>
  <c r="CD33" i="17"/>
  <c r="CE33" i="17"/>
  <c r="CF33" i="17"/>
  <c r="CG33" i="17"/>
  <c r="CH33" i="17"/>
  <c r="CI33" i="17"/>
  <c r="CJ33" i="17"/>
  <c r="CK33" i="17"/>
  <c r="CL33" i="17"/>
  <c r="BY34" i="17"/>
  <c r="CA34" i="17"/>
  <c r="CB34" i="17"/>
  <c r="CC34" i="17"/>
  <c r="CD34" i="17"/>
  <c r="CE34" i="17"/>
  <c r="CF34" i="17"/>
  <c r="CG34" i="17"/>
  <c r="CH34" i="17"/>
  <c r="CI34" i="17"/>
  <c r="CJ34" i="17"/>
  <c r="CK34" i="17"/>
  <c r="CL34" i="17"/>
  <c r="BY35" i="17"/>
  <c r="CA35" i="17"/>
  <c r="CB35" i="17"/>
  <c r="CC35" i="17"/>
  <c r="CD35" i="17"/>
  <c r="CE35" i="17"/>
  <c r="CF35" i="17"/>
  <c r="CG35" i="17"/>
  <c r="CH35" i="17"/>
  <c r="CI35" i="17"/>
  <c r="CJ35" i="17"/>
  <c r="CK35" i="17"/>
  <c r="CL35" i="17"/>
  <c r="BY36" i="17"/>
  <c r="CA36" i="17"/>
  <c r="CB36" i="17"/>
  <c r="CC36" i="17"/>
  <c r="CD36" i="17"/>
  <c r="CE36" i="17"/>
  <c r="CF36" i="17"/>
  <c r="CG36" i="17"/>
  <c r="CH36" i="17"/>
  <c r="CI36" i="17"/>
  <c r="CJ36" i="17"/>
  <c r="CK36" i="17"/>
  <c r="CL36" i="17"/>
  <c r="BY37" i="17"/>
  <c r="CA37" i="17"/>
  <c r="CB37" i="17"/>
  <c r="CC37" i="17"/>
  <c r="CD37" i="17"/>
  <c r="CE37" i="17"/>
  <c r="CF37" i="17"/>
  <c r="CG37" i="17"/>
  <c r="CH37" i="17"/>
  <c r="CI37" i="17"/>
  <c r="CJ37" i="17"/>
  <c r="CK37" i="17"/>
  <c r="CL37" i="17"/>
  <c r="BY38" i="17"/>
  <c r="CM38" i="17"/>
  <c r="BZ39" i="17"/>
  <c r="CM39" i="17"/>
  <c r="BY40" i="17"/>
  <c r="BZ40" i="17"/>
  <c r="CA40" i="17"/>
  <c r="CB40" i="17"/>
  <c r="CC40" i="17"/>
  <c r="CD40" i="17"/>
  <c r="CE40" i="17"/>
  <c r="CF40" i="17"/>
  <c r="CG40" i="17"/>
  <c r="CH40" i="17"/>
  <c r="CI40" i="17"/>
  <c r="CJ40" i="17"/>
  <c r="CK40" i="17"/>
  <c r="CL40" i="17"/>
  <c r="CM40" i="17"/>
  <c r="BY41" i="17"/>
  <c r="BZ41" i="17"/>
  <c r="CA41" i="17"/>
  <c r="CB41" i="17"/>
  <c r="CC41" i="17"/>
  <c r="CD41" i="17"/>
  <c r="CE41" i="17"/>
  <c r="CF41" i="17"/>
  <c r="CG41" i="17"/>
  <c r="CH41" i="17"/>
  <c r="CI41" i="17"/>
  <c r="CJ41" i="17"/>
  <c r="CK41" i="17"/>
  <c r="CL41" i="17"/>
  <c r="CM41" i="17"/>
  <c r="BY42" i="17"/>
  <c r="BZ42" i="17"/>
  <c r="CA42" i="17"/>
  <c r="CB42" i="17"/>
  <c r="CC42" i="17"/>
  <c r="CD42" i="17"/>
  <c r="CE42" i="17"/>
  <c r="CF42" i="17"/>
  <c r="CG42" i="17"/>
  <c r="CH42" i="17"/>
  <c r="CI42" i="17"/>
  <c r="CJ42" i="17"/>
  <c r="CK42" i="17"/>
  <c r="CL42" i="17"/>
  <c r="CM42" i="17"/>
  <c r="BY43" i="17"/>
  <c r="BZ43" i="17"/>
  <c r="CM43" i="17"/>
  <c r="BY44" i="17"/>
  <c r="CA44" i="17"/>
  <c r="CB44" i="17"/>
  <c r="CC44" i="17"/>
  <c r="CD44" i="17"/>
  <c r="CE44" i="17"/>
  <c r="CF44" i="17"/>
  <c r="CG44" i="17"/>
  <c r="CH44" i="17"/>
  <c r="CI44" i="17"/>
  <c r="CJ44" i="17"/>
  <c r="CK44" i="17"/>
  <c r="CL44" i="17"/>
  <c r="BY45" i="17"/>
  <c r="CA45" i="17"/>
  <c r="CB45" i="17"/>
  <c r="CC45" i="17"/>
  <c r="CD45" i="17"/>
  <c r="CE45" i="17"/>
  <c r="CF45" i="17"/>
  <c r="CG45" i="17"/>
  <c r="CH45" i="17"/>
  <c r="CI45" i="17"/>
  <c r="CJ45" i="17"/>
  <c r="CK45" i="17"/>
  <c r="CL45" i="17"/>
  <c r="BY46" i="17"/>
  <c r="CA46" i="17"/>
  <c r="CB46" i="17"/>
  <c r="CC46" i="17"/>
  <c r="CD46" i="17"/>
  <c r="CE46" i="17"/>
  <c r="CF46" i="17"/>
  <c r="CG46" i="17"/>
  <c r="CH46" i="17"/>
  <c r="CI46" i="17"/>
  <c r="CJ46" i="17"/>
  <c r="CK46" i="17"/>
  <c r="CL46" i="17"/>
  <c r="BY47" i="17"/>
  <c r="CA47" i="17"/>
  <c r="CB47" i="17"/>
  <c r="CC47" i="17"/>
  <c r="CD47" i="17"/>
  <c r="CE47" i="17"/>
  <c r="CF47" i="17"/>
  <c r="CG47" i="17"/>
  <c r="CH47" i="17"/>
  <c r="CI47" i="17"/>
  <c r="CJ47" i="17"/>
  <c r="CK47" i="17"/>
  <c r="CL47" i="17"/>
  <c r="BY48" i="17"/>
  <c r="CA48" i="17"/>
  <c r="CB48" i="17"/>
  <c r="CC48" i="17"/>
  <c r="CD48" i="17"/>
  <c r="CE48" i="17"/>
  <c r="CF48" i="17"/>
  <c r="CG48" i="17"/>
  <c r="CH48" i="17"/>
  <c r="CI48" i="17"/>
  <c r="CJ48" i="17"/>
  <c r="CK48" i="17"/>
  <c r="CL48" i="17"/>
  <c r="BY49" i="17"/>
  <c r="CM49" i="17"/>
  <c r="BY50" i="17"/>
  <c r="BZ50" i="17"/>
  <c r="CM50" i="17"/>
  <c r="BY51" i="17"/>
  <c r="BZ51" i="17"/>
  <c r="CA51" i="17"/>
  <c r="CB51" i="17"/>
  <c r="CC51" i="17"/>
  <c r="CD51" i="17"/>
  <c r="CE51" i="17"/>
  <c r="CF51" i="17"/>
  <c r="CG51" i="17"/>
  <c r="CH51" i="17"/>
  <c r="CI51" i="17"/>
  <c r="CJ51" i="17"/>
  <c r="CK51" i="17"/>
  <c r="CL51" i="17"/>
  <c r="CM51" i="17"/>
  <c r="BY52" i="17"/>
  <c r="BZ52" i="17"/>
  <c r="CA52" i="17"/>
  <c r="CB52" i="17"/>
  <c r="CC52" i="17"/>
  <c r="CD52" i="17"/>
  <c r="CE52" i="17"/>
  <c r="CF52" i="17"/>
  <c r="CG52" i="17"/>
  <c r="CH52" i="17"/>
  <c r="CI52" i="17"/>
  <c r="CJ52" i="17"/>
  <c r="CK52" i="17"/>
  <c r="CL52" i="17"/>
  <c r="CM52" i="17"/>
  <c r="BY53" i="17"/>
  <c r="BZ53" i="17"/>
  <c r="CA53" i="17"/>
  <c r="CB53" i="17"/>
  <c r="CC53" i="17"/>
  <c r="CD53" i="17"/>
  <c r="CE53" i="17"/>
  <c r="CF53" i="17"/>
  <c r="CG53" i="17"/>
  <c r="CH53" i="17"/>
  <c r="CI53" i="17"/>
  <c r="CJ53" i="17"/>
  <c r="CK53" i="17"/>
  <c r="CL53" i="17"/>
  <c r="CM53" i="17"/>
  <c r="BY54" i="17"/>
  <c r="BZ54" i="17"/>
  <c r="CA54" i="17"/>
  <c r="CB54" i="17"/>
  <c r="CC54" i="17"/>
  <c r="CD54" i="17"/>
  <c r="CE54" i="17"/>
  <c r="CF54" i="17"/>
  <c r="CG54" i="17"/>
  <c r="CH54" i="17"/>
  <c r="CI54" i="17"/>
  <c r="CJ54" i="17"/>
  <c r="CK54" i="17"/>
  <c r="CL54" i="17"/>
  <c r="CM54" i="17"/>
  <c r="BY55" i="17"/>
  <c r="BZ55" i="17"/>
  <c r="CA55" i="17"/>
  <c r="CB55" i="17"/>
  <c r="CC55" i="17"/>
  <c r="CD55" i="17"/>
  <c r="CE55" i="17"/>
  <c r="CF55" i="17"/>
  <c r="CG55" i="17"/>
  <c r="CH55" i="17"/>
  <c r="CI55" i="17"/>
  <c r="CJ55" i="17"/>
  <c r="CK55" i="17"/>
  <c r="CL55" i="17"/>
  <c r="CM55" i="17"/>
  <c r="BY56" i="17"/>
  <c r="BZ56" i="17"/>
  <c r="CA56" i="17"/>
  <c r="CB56" i="17"/>
  <c r="CC56" i="17"/>
  <c r="CD56" i="17"/>
  <c r="CE56" i="17"/>
  <c r="CF56" i="17"/>
  <c r="CG56" i="17"/>
  <c r="CH56" i="17"/>
  <c r="CI56" i="17"/>
  <c r="CJ56" i="17"/>
  <c r="CK56" i="17"/>
  <c r="CL56" i="17"/>
  <c r="CM56" i="17"/>
  <c r="BY57" i="17"/>
  <c r="BZ57" i="17"/>
  <c r="CA57" i="17"/>
  <c r="CB57" i="17"/>
  <c r="CC57" i="17"/>
  <c r="CD57" i="17"/>
  <c r="CE57" i="17"/>
  <c r="CF57" i="17"/>
  <c r="CG57" i="17"/>
  <c r="CH57" i="17"/>
  <c r="CI57" i="17"/>
  <c r="CJ57" i="17"/>
  <c r="CK57" i="17"/>
  <c r="CL57" i="17"/>
  <c r="CM57" i="17"/>
  <c r="BY58" i="17"/>
  <c r="BZ58" i="17"/>
  <c r="CA58" i="17"/>
  <c r="CB58" i="17"/>
  <c r="CC58" i="17"/>
  <c r="CD58" i="17"/>
  <c r="CE58" i="17"/>
  <c r="CF58" i="17"/>
  <c r="CG58" i="17"/>
  <c r="CH58" i="17"/>
  <c r="CI58" i="17"/>
  <c r="CJ58" i="17"/>
  <c r="CK58" i="17"/>
  <c r="CL58" i="17"/>
  <c r="CM58" i="17"/>
  <c r="BY59" i="17"/>
  <c r="BZ59" i="17"/>
  <c r="CA59" i="17"/>
  <c r="CB59" i="17"/>
  <c r="CC59" i="17"/>
  <c r="CD59" i="17"/>
  <c r="CE59" i="17"/>
  <c r="CF59" i="17"/>
  <c r="CG59" i="17"/>
  <c r="CH59" i="17"/>
  <c r="CI59" i="17"/>
  <c r="CJ59" i="17"/>
  <c r="CK59" i="17"/>
  <c r="CL59" i="17"/>
  <c r="CM59" i="17"/>
  <c r="BY60" i="17"/>
  <c r="BZ60" i="17"/>
  <c r="CA60" i="17"/>
  <c r="CB60" i="17"/>
  <c r="CC60" i="17"/>
  <c r="CD60" i="17"/>
  <c r="CE60" i="17"/>
  <c r="CF60" i="17"/>
  <c r="CG60" i="17"/>
  <c r="CH60" i="17"/>
  <c r="CI60" i="17"/>
  <c r="CJ60" i="17"/>
  <c r="CK60" i="17"/>
  <c r="CL60" i="17"/>
  <c r="CM60" i="17"/>
  <c r="BY61" i="17"/>
  <c r="BZ61" i="17"/>
  <c r="CA61" i="17"/>
  <c r="CB61" i="17"/>
  <c r="CC61" i="17"/>
  <c r="CD61" i="17"/>
  <c r="CE61" i="17"/>
  <c r="CF61" i="17"/>
  <c r="CG61" i="17"/>
  <c r="CH61" i="17"/>
  <c r="CI61" i="17"/>
  <c r="CJ61" i="17"/>
  <c r="CK61" i="17"/>
  <c r="CL61" i="17"/>
  <c r="CM61" i="17"/>
  <c r="BY62" i="17"/>
  <c r="BZ62" i="17"/>
  <c r="CA62" i="17"/>
  <c r="CB62" i="17"/>
  <c r="CC62" i="17"/>
  <c r="CD62" i="17"/>
  <c r="CE62" i="17"/>
  <c r="CF62" i="17"/>
  <c r="CG62" i="17"/>
  <c r="CH62" i="17"/>
  <c r="CI62" i="17"/>
  <c r="CJ62" i="17"/>
  <c r="CK62" i="17"/>
  <c r="CL62" i="17"/>
  <c r="CM62" i="17"/>
  <c r="BY63" i="17"/>
  <c r="BZ63" i="17"/>
  <c r="CA63" i="17"/>
  <c r="CB63" i="17"/>
  <c r="CC63" i="17"/>
  <c r="CD63" i="17"/>
  <c r="CE63" i="17"/>
  <c r="CF63" i="17"/>
  <c r="CG63" i="17"/>
  <c r="CH63" i="17"/>
  <c r="CI63" i="17"/>
  <c r="CJ63" i="17"/>
  <c r="CK63" i="17"/>
  <c r="CL63" i="17"/>
  <c r="CM63" i="17"/>
  <c r="BY64" i="17"/>
  <c r="BZ64" i="17"/>
  <c r="CA64" i="17"/>
  <c r="CB64" i="17"/>
  <c r="CC64" i="17"/>
  <c r="CD64" i="17"/>
  <c r="CE64" i="17"/>
  <c r="CF64" i="17"/>
  <c r="CG64" i="17"/>
  <c r="CH64" i="17"/>
  <c r="CI64" i="17"/>
  <c r="CJ64" i="17"/>
  <c r="CK64" i="17"/>
  <c r="CL64" i="17"/>
  <c r="CM64" i="17"/>
  <c r="BY65" i="17"/>
  <c r="BZ65" i="17"/>
  <c r="CA65" i="17"/>
  <c r="CB65" i="17"/>
  <c r="CC65" i="17"/>
  <c r="CD65" i="17"/>
  <c r="CE65" i="17"/>
  <c r="CF65" i="17"/>
  <c r="CG65" i="17"/>
  <c r="CH65" i="17"/>
  <c r="CI65" i="17"/>
  <c r="CJ65" i="17"/>
  <c r="CK65" i="17"/>
  <c r="CL65" i="17"/>
  <c r="CM65" i="17"/>
  <c r="BY66" i="17"/>
  <c r="BZ66" i="17"/>
  <c r="CA66" i="17"/>
  <c r="CB66" i="17"/>
  <c r="CC66" i="17"/>
  <c r="CD66" i="17"/>
  <c r="CE66" i="17"/>
  <c r="CF66" i="17"/>
  <c r="CG66" i="17"/>
  <c r="CH66" i="17"/>
  <c r="CI66" i="17"/>
  <c r="CJ66" i="17"/>
  <c r="CK66" i="17"/>
  <c r="CL66" i="17"/>
  <c r="CM66" i="17"/>
  <c r="BY67" i="17"/>
  <c r="BZ67" i="17"/>
  <c r="CA67" i="17"/>
  <c r="CB67" i="17"/>
  <c r="CC67" i="17"/>
  <c r="CD67" i="17"/>
  <c r="CE67" i="17"/>
  <c r="CF67" i="17"/>
  <c r="CG67" i="17"/>
  <c r="CH67" i="17"/>
  <c r="CI67" i="17"/>
  <c r="CJ67" i="17"/>
  <c r="CK67" i="17"/>
  <c r="CL67" i="17"/>
  <c r="CM67" i="17"/>
  <c r="BY68" i="17"/>
  <c r="BZ68" i="17"/>
  <c r="CA68" i="17"/>
  <c r="CB68" i="17"/>
  <c r="CC68" i="17"/>
  <c r="CD68" i="17"/>
  <c r="CE68" i="17"/>
  <c r="CF68" i="17"/>
  <c r="CG68" i="17"/>
  <c r="CH68" i="17"/>
  <c r="CI68" i="17"/>
  <c r="CJ68" i="17"/>
  <c r="CK68" i="17"/>
  <c r="CL68" i="17"/>
  <c r="CM68" i="17"/>
  <c r="BY69" i="17"/>
  <c r="BZ69" i="17"/>
  <c r="CA69" i="17"/>
  <c r="CB69" i="17"/>
  <c r="CC69" i="17"/>
  <c r="CD69" i="17"/>
  <c r="CE69" i="17"/>
  <c r="CF69" i="17"/>
  <c r="CG69" i="17"/>
  <c r="CH69" i="17"/>
  <c r="CI69" i="17"/>
  <c r="CJ69" i="17"/>
  <c r="CK69" i="17"/>
  <c r="CL69" i="17"/>
  <c r="CM69" i="17"/>
  <c r="BY70" i="17"/>
  <c r="BZ70" i="17"/>
  <c r="CA70" i="17"/>
  <c r="CB70" i="17"/>
  <c r="CC70" i="17"/>
  <c r="CD70" i="17"/>
  <c r="CE70" i="17"/>
  <c r="CF70" i="17"/>
  <c r="CG70" i="17"/>
  <c r="CH70" i="17"/>
  <c r="CI70" i="17"/>
  <c r="CJ70" i="17"/>
  <c r="CK70" i="17"/>
  <c r="CL70" i="17"/>
  <c r="CM70" i="17"/>
  <c r="BY71" i="17"/>
  <c r="BZ71" i="17"/>
  <c r="CA71" i="17"/>
  <c r="CB71" i="17"/>
  <c r="CC71" i="17"/>
  <c r="CD71" i="17"/>
  <c r="CE71" i="17"/>
  <c r="CF71" i="17"/>
  <c r="CG71" i="17"/>
  <c r="CH71" i="17"/>
  <c r="CI71" i="17"/>
  <c r="CJ71" i="17"/>
  <c r="CK71" i="17"/>
  <c r="CL71" i="17"/>
  <c r="CM71" i="17"/>
  <c r="BZ4" i="17"/>
  <c r="CA4" i="17"/>
  <c r="CB4" i="17"/>
  <c r="CC4" i="17"/>
  <c r="CD4" i="17"/>
  <c r="CE4" i="17"/>
  <c r="CF4" i="17"/>
  <c r="CG4" i="17"/>
  <c r="CH4" i="17"/>
  <c r="CI4" i="17"/>
  <c r="CJ4" i="17"/>
  <c r="CK4" i="17"/>
  <c r="CL4" i="17"/>
  <c r="CM4" i="17"/>
  <c r="BJ6" i="17"/>
  <c r="BO6" i="17"/>
  <c r="BJ7" i="17"/>
  <c r="BO7" i="17"/>
  <c r="BJ8" i="17"/>
  <c r="BO8" i="17"/>
  <c r="BJ9" i="17"/>
  <c r="BO9" i="17"/>
  <c r="BJ10" i="17"/>
  <c r="BO10" i="17"/>
  <c r="BJ11" i="17"/>
  <c r="BO11" i="17"/>
  <c r="BJ12" i="17"/>
  <c r="BO12" i="17"/>
  <c r="BJ13" i="17"/>
  <c r="BO13" i="17"/>
  <c r="BJ14" i="17"/>
  <c r="BO14" i="17"/>
  <c r="BJ15" i="17"/>
  <c r="BO15" i="17"/>
  <c r="BJ16" i="17"/>
  <c r="BO16" i="17"/>
  <c r="BJ17" i="17"/>
  <c r="BO17" i="17"/>
  <c r="BJ18" i="17"/>
  <c r="BO18" i="17"/>
  <c r="BJ19" i="17"/>
  <c r="BO19" i="17"/>
  <c r="BJ20" i="17"/>
  <c r="BO20" i="17"/>
  <c r="BJ21" i="17"/>
  <c r="BO21" i="17"/>
  <c r="BJ22" i="17"/>
  <c r="BO22" i="17"/>
  <c r="BJ23" i="17"/>
  <c r="BO23" i="17"/>
  <c r="BJ24" i="17"/>
  <c r="BO24" i="17"/>
  <c r="BJ25" i="17"/>
  <c r="BO25" i="17"/>
  <c r="BJ26" i="17"/>
  <c r="BO26" i="17"/>
  <c r="BJ27" i="17"/>
  <c r="BO27" i="17"/>
  <c r="BJ28" i="17"/>
  <c r="BO28" i="17"/>
  <c r="BJ29" i="17"/>
  <c r="BO29" i="17"/>
  <c r="BJ30" i="17"/>
  <c r="BO30" i="17"/>
  <c r="BJ31" i="17"/>
  <c r="BO31" i="17"/>
  <c r="BJ32" i="17"/>
  <c r="BO32" i="17"/>
  <c r="BJ33" i="17"/>
  <c r="BO33" i="17"/>
  <c r="BJ34" i="17"/>
  <c r="BO34" i="17"/>
  <c r="BJ35" i="17"/>
  <c r="BO35" i="17"/>
  <c r="BJ36" i="17"/>
  <c r="BO36" i="17"/>
  <c r="BJ37" i="17"/>
  <c r="BO37" i="17"/>
  <c r="BJ38" i="17"/>
  <c r="BO38" i="17"/>
  <c r="BJ39" i="17"/>
  <c r="BO39" i="17"/>
  <c r="BJ40" i="17"/>
  <c r="BO40" i="17"/>
  <c r="BJ41" i="17"/>
  <c r="BO41" i="17"/>
  <c r="BJ42" i="17"/>
  <c r="BO42" i="17"/>
  <c r="BJ43" i="17"/>
  <c r="BO43" i="17"/>
  <c r="BJ44" i="17"/>
  <c r="BO44" i="17"/>
  <c r="BJ45" i="17"/>
  <c r="BO45" i="17"/>
  <c r="BJ46" i="17"/>
  <c r="BO46" i="17"/>
  <c r="BJ47" i="17"/>
  <c r="BO47" i="17"/>
  <c r="BJ48" i="17"/>
  <c r="BO48" i="17"/>
  <c r="BJ49" i="17"/>
  <c r="BO49" i="17"/>
  <c r="BJ50" i="17"/>
  <c r="BO50" i="17"/>
  <c r="BJ51" i="17"/>
  <c r="BO51" i="17"/>
  <c r="BJ52" i="17"/>
  <c r="BO52" i="17"/>
  <c r="BJ53" i="17"/>
  <c r="BO53" i="17"/>
  <c r="BJ54" i="17"/>
  <c r="BO54" i="17"/>
  <c r="BJ55" i="17"/>
  <c r="BO55" i="17"/>
  <c r="BJ56" i="17"/>
  <c r="BO56" i="17"/>
  <c r="BJ57" i="17"/>
  <c r="BO57" i="17"/>
  <c r="BJ58" i="17"/>
  <c r="BO58" i="17"/>
  <c r="BJ59" i="17"/>
  <c r="BO59" i="17"/>
  <c r="BJ60" i="17"/>
  <c r="BO60" i="17"/>
  <c r="BJ61" i="17"/>
  <c r="BO61" i="17"/>
  <c r="BJ62" i="17"/>
  <c r="BO62" i="17"/>
  <c r="BJ63" i="17"/>
  <c r="BO63" i="17"/>
  <c r="BJ64" i="17"/>
  <c r="BO64" i="17"/>
  <c r="BJ65" i="17"/>
  <c r="BO65" i="17"/>
  <c r="BJ66" i="17"/>
  <c r="BO66" i="17"/>
  <c r="BJ67" i="17"/>
  <c r="BO67" i="17"/>
  <c r="BJ68" i="17"/>
  <c r="BO68" i="17"/>
  <c r="BJ69" i="17"/>
  <c r="BO69" i="17"/>
  <c r="BJ70" i="17"/>
  <c r="BO70" i="17"/>
  <c r="BJ71" i="17"/>
  <c r="BO71" i="17"/>
  <c r="BJ72" i="17"/>
  <c r="BO72" i="17"/>
  <c r="BJ73" i="17"/>
  <c r="BO73" i="17"/>
  <c r="BJ74" i="17"/>
  <c r="BO74" i="17"/>
  <c r="BJ75" i="17"/>
  <c r="BO75" i="17"/>
  <c r="BJ76" i="17"/>
  <c r="BO76" i="17"/>
  <c r="BJ77" i="17"/>
  <c r="BO77" i="17"/>
  <c r="BJ78" i="17"/>
  <c r="BO78" i="17"/>
  <c r="BJ79" i="17"/>
  <c r="BO79" i="17"/>
  <c r="BJ80" i="17"/>
  <c r="BO80" i="17"/>
  <c r="BJ81" i="17"/>
  <c r="BO81" i="17"/>
  <c r="BJ82" i="17"/>
  <c r="BO82" i="17"/>
  <c r="BJ83" i="17"/>
  <c r="BO83" i="17"/>
  <c r="BJ84" i="17"/>
  <c r="BO84" i="17"/>
  <c r="BJ85" i="17"/>
  <c r="BO85" i="17"/>
  <c r="BJ86" i="17"/>
  <c r="BO86" i="17"/>
  <c r="BJ87" i="17"/>
  <c r="BO87" i="17"/>
  <c r="BJ88" i="17"/>
  <c r="BO88" i="17"/>
  <c r="BJ89" i="17"/>
  <c r="BO89" i="17"/>
  <c r="BJ90" i="17"/>
  <c r="BO90" i="17"/>
  <c r="BJ91" i="17"/>
  <c r="BO91" i="17"/>
  <c r="BJ92" i="17"/>
  <c r="BO92" i="17"/>
  <c r="BJ93" i="17"/>
  <c r="BO93" i="17"/>
  <c r="BJ94" i="17"/>
  <c r="BO94" i="17"/>
  <c r="BJ95" i="17"/>
  <c r="BO95" i="17"/>
  <c r="BJ96" i="17"/>
  <c r="BO96" i="17"/>
  <c r="BJ97" i="17"/>
  <c r="BO97" i="17"/>
  <c r="BJ98" i="17"/>
  <c r="BO98" i="17"/>
  <c r="BJ99" i="17"/>
  <c r="BO99" i="17"/>
  <c r="BJ100" i="17"/>
  <c r="BO100" i="17"/>
  <c r="BJ101" i="17"/>
  <c r="BO101" i="17"/>
  <c r="BJ102" i="17"/>
  <c r="BO102" i="17"/>
  <c r="BJ103" i="17"/>
  <c r="BO103" i="17"/>
  <c r="BJ104" i="17"/>
  <c r="BO104" i="17"/>
  <c r="BJ105" i="17"/>
  <c r="BO105" i="17"/>
  <c r="BJ106" i="17"/>
  <c r="BO106" i="17"/>
  <c r="BJ107" i="17"/>
  <c r="BO107" i="17"/>
  <c r="BJ108" i="17"/>
  <c r="BO108" i="17"/>
  <c r="BJ109" i="17"/>
  <c r="BO109" i="17"/>
  <c r="BJ110" i="17"/>
  <c r="BO110" i="17"/>
  <c r="BJ111" i="17"/>
  <c r="BO111" i="17"/>
  <c r="BJ112" i="17"/>
  <c r="BO112" i="17"/>
  <c r="BJ113" i="17"/>
  <c r="BO113" i="17"/>
  <c r="BJ114" i="17"/>
  <c r="BO114" i="17"/>
  <c r="BJ115" i="17"/>
  <c r="BO115" i="17"/>
  <c r="BJ116" i="17"/>
  <c r="BO116" i="17"/>
  <c r="BJ117" i="17"/>
  <c r="BO117" i="17"/>
  <c r="BJ118" i="17"/>
  <c r="BO118" i="17"/>
  <c r="BJ119" i="17"/>
  <c r="BO119" i="17"/>
  <c r="BJ120" i="17"/>
  <c r="BO120" i="17"/>
  <c r="BJ121" i="17"/>
  <c r="BO121" i="17"/>
  <c r="BJ122" i="17"/>
  <c r="BO122" i="17"/>
  <c r="BJ123" i="17"/>
  <c r="BO123" i="17"/>
  <c r="BJ124" i="17"/>
  <c r="BO124" i="17"/>
  <c r="BJ125" i="17"/>
  <c r="BO125" i="17"/>
  <c r="BJ126" i="17"/>
  <c r="BO126" i="17"/>
  <c r="BJ127" i="17"/>
  <c r="BO127" i="17"/>
  <c r="BJ128" i="17"/>
  <c r="BO128" i="17"/>
  <c r="BJ129" i="17"/>
  <c r="BO129" i="17"/>
  <c r="BJ130" i="17"/>
  <c r="BO130" i="17"/>
  <c r="BJ131" i="17"/>
  <c r="BO131" i="17"/>
  <c r="BJ132" i="17"/>
  <c r="BO132" i="17"/>
  <c r="BJ133" i="17"/>
  <c r="BO133" i="17"/>
  <c r="BJ134" i="17"/>
  <c r="BO134" i="17"/>
  <c r="BJ135" i="17"/>
  <c r="BO135" i="17"/>
  <c r="BJ136" i="17"/>
  <c r="BO136" i="17"/>
  <c r="BJ137" i="17"/>
  <c r="BO137" i="17"/>
  <c r="BJ138" i="17"/>
  <c r="BO138" i="17"/>
  <c r="BJ139" i="17"/>
  <c r="BO139" i="17"/>
  <c r="BJ140" i="17"/>
  <c r="BO140" i="17"/>
  <c r="BJ141" i="17"/>
  <c r="BO141" i="17"/>
  <c r="BJ142" i="17"/>
  <c r="BO142" i="17"/>
  <c r="BJ143" i="17"/>
  <c r="BO143" i="17"/>
  <c r="BJ144" i="17"/>
  <c r="BO144" i="17"/>
  <c r="BJ145" i="17"/>
  <c r="BO145" i="17"/>
  <c r="BJ146" i="17"/>
  <c r="BO146" i="17"/>
  <c r="BJ147" i="17"/>
  <c r="BO147" i="17"/>
  <c r="BJ148" i="17"/>
  <c r="BO148" i="17"/>
  <c r="BJ149" i="17"/>
  <c r="BO149" i="17"/>
  <c r="BJ150" i="17"/>
  <c r="BO150" i="17"/>
  <c r="BJ151" i="17"/>
  <c r="BO151" i="17"/>
  <c r="BJ152" i="17"/>
  <c r="BO152" i="17"/>
  <c r="BJ153" i="17"/>
  <c r="BO153" i="17"/>
  <c r="BJ154" i="17"/>
  <c r="BO154" i="17"/>
  <c r="BJ155" i="17"/>
  <c r="BO155" i="17"/>
  <c r="BJ156" i="17"/>
  <c r="BO156" i="17"/>
  <c r="BJ157" i="17"/>
  <c r="BO157" i="17"/>
  <c r="BJ158" i="17"/>
  <c r="BO158" i="17"/>
  <c r="BJ159" i="17"/>
  <c r="BO159" i="17"/>
  <c r="BJ160" i="17"/>
  <c r="BO160" i="17"/>
  <c r="BJ161" i="17"/>
  <c r="BO161" i="17"/>
  <c r="BJ162" i="17"/>
  <c r="BO162" i="17"/>
  <c r="BJ163" i="17"/>
  <c r="BO163" i="17"/>
  <c r="BJ164" i="17"/>
  <c r="BO164" i="17"/>
  <c r="BJ165" i="17"/>
  <c r="BO165" i="17"/>
  <c r="BJ166" i="17"/>
  <c r="BO166" i="17"/>
  <c r="BJ167" i="17"/>
  <c r="BO167" i="17"/>
  <c r="BJ168" i="17"/>
  <c r="BO168" i="17"/>
  <c r="BJ169" i="17"/>
  <c r="BO169" i="17"/>
  <c r="BJ170" i="17"/>
  <c r="BO170" i="17"/>
  <c r="BJ171" i="17"/>
  <c r="BO171" i="17"/>
  <c r="BJ172" i="17"/>
  <c r="BO172" i="17"/>
  <c r="BJ173" i="17"/>
  <c r="BO173" i="17"/>
  <c r="BJ174" i="17"/>
  <c r="BO174" i="17"/>
  <c r="BJ175" i="17"/>
  <c r="BO175" i="17"/>
  <c r="BJ176" i="17"/>
  <c r="BO176" i="17"/>
  <c r="BJ177" i="17"/>
  <c r="BO177" i="17"/>
  <c r="BJ178" i="17"/>
  <c r="BO178" i="17"/>
  <c r="BJ179" i="17"/>
  <c r="BO179" i="17"/>
  <c r="BJ180" i="17"/>
  <c r="BO180" i="17"/>
  <c r="BJ181" i="17"/>
  <c r="BO181" i="17"/>
  <c r="BJ182" i="17"/>
  <c r="BO182" i="17"/>
  <c r="BJ183" i="17"/>
  <c r="BO183" i="17"/>
  <c r="BJ184" i="17"/>
  <c r="BO184" i="17"/>
  <c r="BJ185" i="17"/>
  <c r="BO185" i="17"/>
  <c r="BJ186" i="17"/>
  <c r="BO186" i="17"/>
  <c r="BJ187" i="17"/>
  <c r="BO187" i="17"/>
  <c r="BJ188" i="17"/>
  <c r="BO188" i="17"/>
  <c r="BJ189" i="17"/>
  <c r="BO189" i="17"/>
  <c r="BJ190" i="17"/>
  <c r="BO190" i="17"/>
  <c r="BJ191" i="17"/>
  <c r="BO191" i="17"/>
  <c r="BJ192" i="17"/>
  <c r="BO192" i="17"/>
  <c r="BJ193" i="17"/>
  <c r="BO193" i="17"/>
  <c r="BJ194" i="17"/>
  <c r="BO194" i="17"/>
  <c r="BJ195" i="17"/>
  <c r="BO195" i="17"/>
  <c r="BJ196" i="17"/>
  <c r="BO196" i="17"/>
  <c r="BJ197" i="17"/>
  <c r="BO197" i="17"/>
  <c r="BJ198" i="17"/>
  <c r="BO198" i="17"/>
  <c r="BJ199" i="17"/>
  <c r="BO199" i="17"/>
  <c r="BJ200" i="17"/>
  <c r="BO200" i="17"/>
  <c r="BJ201" i="17"/>
  <c r="BO201" i="17"/>
  <c r="BJ202" i="17"/>
  <c r="BO202" i="17"/>
  <c r="BJ203" i="17"/>
  <c r="BO203" i="17"/>
  <c r="BJ204" i="17"/>
  <c r="BO204" i="17"/>
  <c r="BJ205" i="17"/>
  <c r="BO205" i="17"/>
  <c r="BJ206" i="17"/>
  <c r="BO206" i="17"/>
  <c r="BJ207" i="17"/>
  <c r="BO207" i="17"/>
  <c r="BJ208" i="17"/>
  <c r="BO208" i="17"/>
  <c r="BJ209" i="17"/>
  <c r="BO209" i="17"/>
  <c r="BJ210" i="17"/>
  <c r="BO210" i="17"/>
  <c r="BJ211" i="17"/>
  <c r="BO211" i="17"/>
  <c r="BJ212" i="17"/>
  <c r="BO212" i="17"/>
  <c r="BJ213" i="17"/>
  <c r="BO213" i="17"/>
  <c r="BJ214" i="17"/>
  <c r="BO214" i="17"/>
  <c r="BJ215" i="17"/>
  <c r="BO215" i="17"/>
  <c r="BJ216" i="17"/>
  <c r="BO216" i="17"/>
  <c r="BJ217" i="17"/>
  <c r="BO217" i="17"/>
  <c r="BJ218" i="17"/>
  <c r="BO218" i="17"/>
  <c r="BJ219" i="17"/>
  <c r="BO219" i="17"/>
  <c r="BJ220" i="17"/>
  <c r="BO220" i="17"/>
  <c r="BJ221" i="17"/>
  <c r="BO221" i="17"/>
  <c r="BJ222" i="17"/>
  <c r="BO222" i="17"/>
  <c r="BJ223" i="17"/>
  <c r="BO223" i="17"/>
  <c r="BJ224" i="17"/>
  <c r="BO224" i="17"/>
  <c r="BJ225" i="17"/>
  <c r="BO225" i="17"/>
  <c r="BJ226" i="17"/>
  <c r="BO226" i="17"/>
  <c r="BJ227" i="17"/>
  <c r="BO227" i="17"/>
  <c r="BJ228" i="17"/>
  <c r="BO228" i="17"/>
  <c r="BJ229" i="17"/>
  <c r="BO229" i="17"/>
  <c r="BJ230" i="17"/>
  <c r="BO230" i="17"/>
  <c r="BJ231" i="17"/>
  <c r="BO231" i="17"/>
  <c r="BJ232" i="17"/>
  <c r="BO232" i="17"/>
  <c r="BJ233" i="17"/>
  <c r="BO233" i="17"/>
  <c r="BJ234" i="17"/>
  <c r="BO234" i="17"/>
  <c r="BJ235" i="17"/>
  <c r="BO235" i="17"/>
  <c r="BJ236" i="17"/>
  <c r="BO236" i="17"/>
  <c r="BJ237" i="17"/>
  <c r="BO237" i="17"/>
  <c r="BJ238" i="17"/>
  <c r="BO238" i="17"/>
  <c r="BJ239" i="17"/>
  <c r="BO239" i="17"/>
  <c r="BJ240" i="17"/>
  <c r="BO240" i="17"/>
  <c r="BJ241" i="17"/>
  <c r="BO241" i="17"/>
  <c r="BJ242" i="17"/>
  <c r="BO242" i="17"/>
  <c r="BJ243" i="17"/>
  <c r="BO243" i="17"/>
  <c r="BJ244" i="17"/>
  <c r="BO244" i="17"/>
  <c r="BJ245" i="17"/>
  <c r="BO245" i="17"/>
  <c r="BJ246" i="17"/>
  <c r="BO246" i="17"/>
  <c r="BJ247" i="17"/>
  <c r="BO247" i="17"/>
  <c r="BJ248" i="17"/>
  <c r="BO248" i="17"/>
  <c r="BJ249" i="17"/>
  <c r="BO249" i="17"/>
  <c r="BJ250" i="17"/>
  <c r="BO250" i="17"/>
  <c r="BJ251" i="17"/>
  <c r="BO251" i="17"/>
  <c r="BJ252" i="17"/>
  <c r="BO252" i="17"/>
  <c r="BJ253" i="17"/>
  <c r="BO253" i="17"/>
  <c r="BJ254" i="17"/>
  <c r="BO254" i="17"/>
  <c r="BJ255" i="17"/>
  <c r="BO255" i="17"/>
  <c r="BJ256" i="17"/>
  <c r="BO256" i="17"/>
  <c r="BJ257" i="17"/>
  <c r="BO257" i="17"/>
  <c r="BJ258" i="17"/>
  <c r="BO258" i="17"/>
  <c r="BJ259" i="17"/>
  <c r="BO259" i="17"/>
  <c r="BJ260" i="17"/>
  <c r="BO260" i="17"/>
  <c r="BJ261" i="17"/>
  <c r="BO261" i="17"/>
  <c r="BJ262" i="17"/>
  <c r="BO262" i="17"/>
  <c r="BJ263" i="17"/>
  <c r="BO263" i="17"/>
  <c r="BJ264" i="17"/>
  <c r="BO264" i="17"/>
  <c r="BJ265" i="17"/>
  <c r="BO265" i="17"/>
  <c r="BJ266" i="17"/>
  <c r="BO266" i="17"/>
  <c r="BJ267" i="17"/>
  <c r="BO267" i="17"/>
  <c r="BJ268" i="17"/>
  <c r="BO268" i="17"/>
  <c r="BJ269" i="17"/>
  <c r="BO269" i="17"/>
  <c r="BJ270" i="17"/>
  <c r="BO270" i="17"/>
  <c r="BJ271" i="17"/>
  <c r="BO271" i="17"/>
  <c r="BJ272" i="17"/>
  <c r="BO272" i="17"/>
  <c r="BJ273" i="17"/>
  <c r="BO273" i="17"/>
  <c r="BJ274" i="17"/>
  <c r="BO274" i="17"/>
  <c r="BJ275" i="17"/>
  <c r="BO275" i="17"/>
  <c r="BJ276" i="17"/>
  <c r="BO276" i="17"/>
  <c r="BJ277" i="17"/>
  <c r="BO277" i="17"/>
  <c r="BJ278" i="17"/>
  <c r="BO278" i="17"/>
  <c r="BJ279" i="17"/>
  <c r="BO279" i="17"/>
  <c r="BJ280" i="17"/>
  <c r="BO280" i="17"/>
  <c r="BJ281" i="17"/>
  <c r="BO281" i="17"/>
  <c r="BJ282" i="17"/>
  <c r="BO282" i="17"/>
  <c r="BJ283" i="17"/>
  <c r="BO283" i="17"/>
  <c r="BJ284" i="17"/>
  <c r="BO284" i="17"/>
  <c r="BJ285" i="17"/>
  <c r="BO285" i="17"/>
  <c r="BJ286" i="17"/>
  <c r="BO286" i="17"/>
  <c r="BJ287" i="17"/>
  <c r="BO287" i="17"/>
  <c r="BJ288" i="17"/>
  <c r="BO288" i="17"/>
  <c r="BJ289" i="17"/>
  <c r="BO289" i="17"/>
  <c r="BJ290" i="17"/>
  <c r="BO290" i="17"/>
  <c r="BJ291" i="17"/>
  <c r="BO291" i="17"/>
  <c r="BJ292" i="17"/>
  <c r="BO292" i="17"/>
  <c r="BJ293" i="17"/>
  <c r="BO293" i="17"/>
  <c r="BJ294" i="17"/>
  <c r="BO294" i="17"/>
  <c r="BJ295" i="17"/>
  <c r="BO295" i="17"/>
  <c r="BJ296" i="17"/>
  <c r="BO296" i="17"/>
  <c r="BJ297" i="17"/>
  <c r="BO297" i="17"/>
  <c r="BJ298" i="17"/>
  <c r="BO298" i="17"/>
  <c r="BJ299" i="17"/>
  <c r="BO299" i="17"/>
  <c r="BJ300" i="17"/>
  <c r="BO300" i="17"/>
  <c r="BJ301" i="17"/>
  <c r="BO301" i="17"/>
  <c r="BJ302" i="17"/>
  <c r="BO302" i="17"/>
  <c r="BJ303" i="17"/>
  <c r="BO303" i="17"/>
  <c r="BJ304" i="17"/>
  <c r="BO30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AO4" i="17"/>
  <c r="AN4" i="17"/>
  <c r="AA4" i="17"/>
  <c r="Z4" i="17"/>
  <c r="M4" i="17"/>
  <c r="E5" i="17"/>
  <c r="F5" i="17"/>
  <c r="G5" i="17"/>
  <c r="H5" i="17"/>
  <c r="I5" i="17"/>
  <c r="J5" i="17"/>
  <c r="E6" i="17"/>
  <c r="F6" i="17"/>
  <c r="G6" i="17"/>
  <c r="H6" i="17"/>
  <c r="I6" i="17"/>
  <c r="J6" i="17"/>
  <c r="E7" i="17"/>
  <c r="F7" i="17"/>
  <c r="G7" i="17"/>
  <c r="H7" i="17"/>
  <c r="I7" i="17"/>
  <c r="J7" i="17"/>
  <c r="E8" i="17"/>
  <c r="F8" i="17"/>
  <c r="G8" i="17"/>
  <c r="H8" i="17"/>
  <c r="I8" i="17"/>
  <c r="J8" i="17"/>
  <c r="E9" i="17"/>
  <c r="F9" i="17"/>
  <c r="G9" i="17"/>
  <c r="H9" i="17"/>
  <c r="I9" i="17"/>
  <c r="J9" i="17"/>
  <c r="E10" i="17"/>
  <c r="F10" i="17"/>
  <c r="G10" i="17"/>
  <c r="H10" i="17"/>
  <c r="I10" i="17"/>
  <c r="J10" i="17"/>
  <c r="E11" i="17"/>
  <c r="F11" i="17"/>
  <c r="G11" i="17"/>
  <c r="H11" i="17"/>
  <c r="I11" i="17"/>
  <c r="J11" i="17"/>
  <c r="E12" i="17"/>
  <c r="F12" i="17"/>
  <c r="G12" i="17"/>
  <c r="H12" i="17"/>
  <c r="I12" i="17"/>
  <c r="J12" i="17"/>
  <c r="E13" i="17"/>
  <c r="F13" i="17"/>
  <c r="G13" i="17"/>
  <c r="H13" i="17"/>
  <c r="I13" i="17"/>
  <c r="J13" i="17"/>
  <c r="E14" i="17"/>
  <c r="F14" i="17"/>
  <c r="G14" i="17"/>
  <c r="H14" i="17"/>
  <c r="I14" i="17"/>
  <c r="J14" i="17"/>
  <c r="E15" i="17"/>
  <c r="F15" i="17"/>
  <c r="G15" i="17"/>
  <c r="H15" i="17"/>
  <c r="I15" i="17"/>
  <c r="J15" i="17"/>
  <c r="E16" i="17"/>
  <c r="F16" i="17"/>
  <c r="G16" i="17"/>
  <c r="H16" i="17"/>
  <c r="I16" i="17"/>
  <c r="J16" i="17"/>
  <c r="E17" i="17"/>
  <c r="F17" i="17"/>
  <c r="G17" i="17"/>
  <c r="H17" i="17"/>
  <c r="I17" i="17"/>
  <c r="J17" i="17"/>
  <c r="E18" i="17"/>
  <c r="F18" i="17"/>
  <c r="G18" i="17"/>
  <c r="H18" i="17"/>
  <c r="I18" i="17"/>
  <c r="J18" i="17"/>
  <c r="E19" i="17"/>
  <c r="F19" i="17"/>
  <c r="G19" i="17"/>
  <c r="H19" i="17"/>
  <c r="I19" i="17"/>
  <c r="J19" i="17"/>
  <c r="E20" i="17"/>
  <c r="F20" i="17"/>
  <c r="G20" i="17"/>
  <c r="H20" i="17"/>
  <c r="I20" i="17"/>
  <c r="J20" i="17"/>
  <c r="E21" i="17"/>
  <c r="F21" i="17"/>
  <c r="G21" i="17"/>
  <c r="H21" i="17"/>
  <c r="I21" i="17"/>
  <c r="J21" i="17"/>
  <c r="E22" i="17"/>
  <c r="F22" i="17"/>
  <c r="G22" i="17"/>
  <c r="H22" i="17"/>
  <c r="I22" i="17"/>
  <c r="J22" i="17"/>
  <c r="E23" i="17"/>
  <c r="F23" i="17"/>
  <c r="G23" i="17"/>
  <c r="H23" i="17"/>
  <c r="I23" i="17"/>
  <c r="J23" i="17"/>
  <c r="E24" i="17"/>
  <c r="F24" i="17"/>
  <c r="G24" i="17"/>
  <c r="H24" i="17"/>
  <c r="I24" i="17"/>
  <c r="J24" i="17"/>
  <c r="E25" i="17"/>
  <c r="F25" i="17"/>
  <c r="G25" i="17"/>
  <c r="H25" i="17"/>
  <c r="I25" i="17"/>
  <c r="J25" i="17"/>
  <c r="E26" i="17"/>
  <c r="F26" i="17"/>
  <c r="G26" i="17"/>
  <c r="H26" i="17"/>
  <c r="I26" i="17"/>
  <c r="J26" i="17"/>
  <c r="E27" i="17"/>
  <c r="F27" i="17"/>
  <c r="G27" i="17"/>
  <c r="H27" i="17"/>
  <c r="I27" i="17"/>
  <c r="J27" i="17"/>
  <c r="F4" i="17"/>
  <c r="G4" i="17"/>
  <c r="H4" i="17"/>
  <c r="I4" i="17"/>
  <c r="J4" i="17"/>
  <c r="E4" i="17"/>
  <c r="B44" i="17"/>
  <c r="C44" i="17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C4" i="17"/>
  <c r="B4" i="17"/>
  <c r="C4" i="8"/>
  <c r="I4" i="30"/>
  <c r="K4" i="30"/>
  <c r="I5" i="30"/>
  <c r="K5" i="30"/>
  <c r="I6" i="30"/>
  <c r="K6" i="30"/>
  <c r="I7" i="30"/>
  <c r="K7" i="30"/>
  <c r="I8" i="30"/>
  <c r="K8" i="30"/>
  <c r="I9" i="30"/>
  <c r="K9" i="30"/>
  <c r="I10" i="30"/>
  <c r="K10" i="30"/>
  <c r="I11" i="30"/>
  <c r="K11" i="30"/>
  <c r="I12" i="30"/>
  <c r="K12" i="30"/>
  <c r="I13" i="30"/>
  <c r="K13" i="30"/>
  <c r="I14" i="30"/>
  <c r="K14" i="30"/>
  <c r="I15" i="30"/>
  <c r="K15" i="30"/>
  <c r="I16" i="30"/>
  <c r="K16" i="30"/>
  <c r="I17" i="30"/>
  <c r="K17" i="30"/>
  <c r="I18" i="30"/>
  <c r="K18" i="30"/>
  <c r="K3" i="30"/>
  <c r="I3" i="30"/>
  <c r="DC2" i="3"/>
  <c r="DD2" i="3"/>
  <c r="CR2" i="3"/>
  <c r="CS2" i="3"/>
  <c r="CT2" i="3"/>
  <c r="CU2" i="3"/>
  <c r="CV2" i="3"/>
  <c r="CW2" i="3"/>
  <c r="CX2" i="3"/>
  <c r="CY2" i="3"/>
  <c r="CZ2" i="3"/>
  <c r="DA2" i="3"/>
  <c r="D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Y182" i="3"/>
  <c r="X182" i="3"/>
  <c r="S182" i="3"/>
  <c r="R182" i="3"/>
  <c r="K182" i="3"/>
  <c r="J182" i="3"/>
  <c r="Y181" i="3"/>
  <c r="X181" i="3"/>
  <c r="S181" i="3"/>
  <c r="R181" i="3"/>
  <c r="K181" i="3"/>
  <c r="J181" i="3"/>
  <c r="Y180" i="3"/>
  <c r="X180" i="3"/>
  <c r="S180" i="3"/>
  <c r="R180" i="3"/>
  <c r="K180" i="3"/>
  <c r="J180" i="3"/>
  <c r="Y179" i="3"/>
  <c r="X179" i="3"/>
  <c r="S179" i="3"/>
  <c r="R179" i="3"/>
  <c r="K179" i="3"/>
  <c r="J179" i="3"/>
  <c r="Y178" i="3"/>
  <c r="X178" i="3"/>
  <c r="S178" i="3"/>
  <c r="R178" i="3"/>
  <c r="K178" i="3"/>
  <c r="J178" i="3"/>
  <c r="Y177" i="3"/>
  <c r="X177" i="3"/>
  <c r="S177" i="3"/>
  <c r="R177" i="3"/>
  <c r="K177" i="3"/>
  <c r="J177" i="3"/>
  <c r="Y176" i="3"/>
  <c r="X176" i="3"/>
  <c r="S176" i="3"/>
  <c r="R176" i="3"/>
  <c r="K176" i="3"/>
  <c r="J176" i="3"/>
  <c r="Y175" i="3"/>
  <c r="X175" i="3"/>
  <c r="S175" i="3"/>
  <c r="R175" i="3"/>
  <c r="K175" i="3"/>
  <c r="J175" i="3"/>
  <c r="Y174" i="3"/>
  <c r="X174" i="3"/>
  <c r="S174" i="3"/>
  <c r="R174" i="3"/>
  <c r="K174" i="3"/>
  <c r="J174" i="3"/>
  <c r="Y173" i="3"/>
  <c r="X173" i="3"/>
  <c r="S173" i="3"/>
  <c r="R173" i="3"/>
  <c r="K173" i="3"/>
  <c r="J173" i="3"/>
  <c r="Y172" i="3"/>
  <c r="X172" i="3"/>
  <c r="S172" i="3"/>
  <c r="R172" i="3"/>
  <c r="K172" i="3"/>
  <c r="J172" i="3"/>
  <c r="Y171" i="3"/>
  <c r="X171" i="3"/>
  <c r="S171" i="3"/>
  <c r="R171" i="3"/>
  <c r="K171" i="3"/>
  <c r="J171" i="3"/>
  <c r="Y170" i="3"/>
  <c r="X170" i="3"/>
  <c r="S170" i="3"/>
  <c r="R170" i="3"/>
  <c r="K170" i="3"/>
  <c r="J170" i="3"/>
  <c r="Y169" i="3"/>
  <c r="X169" i="3"/>
  <c r="S169" i="3"/>
  <c r="R169" i="3"/>
  <c r="K169" i="3"/>
  <c r="J169" i="3"/>
  <c r="Y168" i="3"/>
  <c r="X168" i="3"/>
  <c r="S168" i="3"/>
  <c r="R168" i="3"/>
  <c r="K168" i="3"/>
  <c r="J168" i="3"/>
  <c r="Y167" i="3"/>
  <c r="X167" i="3"/>
  <c r="S167" i="3"/>
  <c r="R167" i="3"/>
  <c r="K167" i="3"/>
  <c r="J167" i="3"/>
  <c r="Y166" i="3"/>
  <c r="X166" i="3"/>
  <c r="S166" i="3"/>
  <c r="R166" i="3"/>
  <c r="K166" i="3"/>
  <c r="J166" i="3"/>
  <c r="Y165" i="3"/>
  <c r="X165" i="3"/>
  <c r="S165" i="3"/>
  <c r="R165" i="3"/>
  <c r="K165" i="3"/>
  <c r="J165" i="3"/>
  <c r="Y164" i="3"/>
  <c r="X164" i="3"/>
  <c r="S164" i="3"/>
  <c r="R164" i="3"/>
  <c r="K164" i="3"/>
  <c r="J164" i="3"/>
  <c r="Y163" i="3"/>
  <c r="X163" i="3"/>
  <c r="S163" i="3"/>
  <c r="R163" i="3"/>
  <c r="K163" i="3"/>
  <c r="J163" i="3"/>
  <c r="Y162" i="3"/>
  <c r="X162" i="3"/>
  <c r="S162" i="3"/>
  <c r="R162" i="3"/>
  <c r="K162" i="3"/>
  <c r="J162" i="3"/>
  <c r="Y161" i="3"/>
  <c r="X161" i="3"/>
  <c r="S161" i="3"/>
  <c r="R161" i="3"/>
  <c r="K161" i="3"/>
  <c r="J161" i="3"/>
  <c r="Y160" i="3"/>
  <c r="X160" i="3"/>
  <c r="S160" i="3"/>
  <c r="R160" i="3"/>
  <c r="K160" i="3"/>
  <c r="J160" i="3"/>
  <c r="Y159" i="3"/>
  <c r="X159" i="3"/>
  <c r="S159" i="3"/>
  <c r="R159" i="3"/>
  <c r="K159" i="3"/>
  <c r="J159" i="3"/>
  <c r="Y158" i="3"/>
  <c r="X158" i="3"/>
  <c r="S158" i="3"/>
  <c r="R158" i="3"/>
  <c r="K158" i="3"/>
  <c r="J158" i="3"/>
  <c r="Y157" i="3"/>
  <c r="X157" i="3"/>
  <c r="S157" i="3"/>
  <c r="R157" i="3"/>
  <c r="K157" i="3"/>
  <c r="J157" i="3"/>
  <c r="Y156" i="3"/>
  <c r="X156" i="3"/>
  <c r="S156" i="3"/>
  <c r="R156" i="3"/>
  <c r="K156" i="3"/>
  <c r="J156" i="3"/>
  <c r="Y155" i="3"/>
  <c r="X155" i="3"/>
  <c r="S155" i="3"/>
  <c r="R155" i="3"/>
  <c r="K155" i="3"/>
  <c r="J155" i="3"/>
  <c r="Y154" i="3"/>
  <c r="X154" i="3"/>
  <c r="S154" i="3"/>
  <c r="R154" i="3"/>
  <c r="K154" i="3"/>
  <c r="J154" i="3"/>
  <c r="Y153" i="3"/>
  <c r="X153" i="3"/>
  <c r="S153" i="3"/>
  <c r="R153" i="3"/>
  <c r="K153" i="3"/>
  <c r="J153" i="3"/>
  <c r="Y152" i="3"/>
  <c r="X152" i="3"/>
  <c r="S152" i="3"/>
  <c r="R152" i="3"/>
  <c r="K152" i="3"/>
  <c r="J152" i="3"/>
  <c r="Y151" i="3"/>
  <c r="X151" i="3"/>
  <c r="S151" i="3"/>
  <c r="R151" i="3"/>
  <c r="K151" i="3"/>
  <c r="J151" i="3"/>
  <c r="Y150" i="3"/>
  <c r="X150" i="3"/>
  <c r="S150" i="3"/>
  <c r="R150" i="3"/>
  <c r="K150" i="3"/>
  <c r="J150" i="3"/>
  <c r="Y149" i="3"/>
  <c r="X149" i="3"/>
  <c r="S149" i="3"/>
  <c r="R149" i="3"/>
  <c r="K149" i="3"/>
  <c r="J149" i="3"/>
  <c r="Y148" i="3"/>
  <c r="X148" i="3"/>
  <c r="S148" i="3"/>
  <c r="R148" i="3"/>
  <c r="K148" i="3"/>
  <c r="J148" i="3"/>
  <c r="Y147" i="3"/>
  <c r="X147" i="3"/>
  <c r="S147" i="3"/>
  <c r="R147" i="3"/>
  <c r="K147" i="3"/>
  <c r="J147" i="3"/>
  <c r="Y146" i="3"/>
  <c r="X146" i="3"/>
  <c r="S146" i="3"/>
  <c r="R146" i="3"/>
  <c r="K146" i="3"/>
  <c r="J146" i="3"/>
  <c r="Y145" i="3"/>
  <c r="X145" i="3"/>
  <c r="S145" i="3"/>
  <c r="R145" i="3"/>
  <c r="K145" i="3"/>
  <c r="J145" i="3"/>
  <c r="Y144" i="3"/>
  <c r="X144" i="3"/>
  <c r="S144" i="3"/>
  <c r="R144" i="3"/>
  <c r="K144" i="3"/>
  <c r="J144" i="3"/>
  <c r="Y143" i="3"/>
  <c r="X143" i="3"/>
  <c r="S143" i="3"/>
  <c r="R143" i="3"/>
  <c r="K143" i="3"/>
  <c r="J143" i="3"/>
  <c r="Y142" i="3"/>
  <c r="X142" i="3"/>
  <c r="S142" i="3"/>
  <c r="R142" i="3"/>
  <c r="K142" i="3"/>
  <c r="J142" i="3"/>
  <c r="Y141" i="3"/>
  <c r="X141" i="3"/>
  <c r="S141" i="3"/>
  <c r="R141" i="3"/>
  <c r="K141" i="3"/>
  <c r="J141" i="3"/>
  <c r="Y140" i="3"/>
  <c r="X140" i="3"/>
  <c r="S140" i="3"/>
  <c r="R140" i="3"/>
  <c r="K140" i="3"/>
  <c r="J140" i="3"/>
  <c r="Y139" i="3"/>
  <c r="X139" i="3"/>
  <c r="S139" i="3"/>
  <c r="R139" i="3"/>
  <c r="K139" i="3"/>
  <c r="J139" i="3"/>
  <c r="Y138" i="3"/>
  <c r="X138" i="3"/>
  <c r="S138" i="3"/>
  <c r="R138" i="3"/>
  <c r="K138" i="3"/>
  <c r="J138" i="3"/>
  <c r="Y137" i="3"/>
  <c r="X137" i="3"/>
  <c r="S137" i="3"/>
  <c r="R137" i="3"/>
  <c r="K137" i="3"/>
  <c r="J137" i="3"/>
  <c r="Y136" i="3"/>
  <c r="X136" i="3"/>
  <c r="S136" i="3"/>
  <c r="R136" i="3"/>
  <c r="K136" i="3"/>
  <c r="J136" i="3"/>
  <c r="Y135" i="3"/>
  <c r="X135" i="3"/>
  <c r="S135" i="3"/>
  <c r="R135" i="3"/>
  <c r="K135" i="3"/>
  <c r="J135" i="3"/>
  <c r="Y134" i="3"/>
  <c r="X134" i="3"/>
  <c r="S134" i="3"/>
  <c r="R134" i="3"/>
  <c r="K134" i="3"/>
  <c r="J134" i="3"/>
  <c r="Y133" i="3"/>
  <c r="X133" i="3"/>
  <c r="S133" i="3"/>
  <c r="R133" i="3"/>
  <c r="K133" i="3"/>
  <c r="J133" i="3"/>
  <c r="Y132" i="3"/>
  <c r="X132" i="3"/>
  <c r="S132" i="3"/>
  <c r="R132" i="3"/>
  <c r="K132" i="3"/>
  <c r="J132" i="3"/>
  <c r="Y131" i="3"/>
  <c r="X131" i="3"/>
  <c r="S131" i="3"/>
  <c r="R131" i="3"/>
  <c r="K131" i="3"/>
  <c r="J131" i="3"/>
  <c r="Y130" i="3"/>
  <c r="X130" i="3"/>
  <c r="S130" i="3"/>
  <c r="R130" i="3"/>
  <c r="K130" i="3"/>
  <c r="J130" i="3"/>
  <c r="Y129" i="3"/>
  <c r="X129" i="3"/>
  <c r="S129" i="3"/>
  <c r="R129" i="3"/>
  <c r="K129" i="3"/>
  <c r="J129" i="3"/>
  <c r="Y128" i="3"/>
  <c r="X128" i="3"/>
  <c r="S128" i="3"/>
  <c r="R128" i="3"/>
  <c r="K128" i="3"/>
  <c r="J128" i="3"/>
  <c r="Y127" i="3"/>
  <c r="X127" i="3"/>
  <c r="S127" i="3"/>
  <c r="R127" i="3"/>
  <c r="K127" i="3"/>
  <c r="J127" i="3"/>
  <c r="Y126" i="3"/>
  <c r="X126" i="3"/>
  <c r="S126" i="3"/>
  <c r="R126" i="3"/>
  <c r="K126" i="3"/>
  <c r="J126" i="3"/>
  <c r="Y125" i="3"/>
  <c r="X125" i="3"/>
  <c r="S125" i="3"/>
  <c r="R125" i="3"/>
  <c r="K125" i="3"/>
  <c r="J125" i="3"/>
  <c r="Y124" i="3"/>
  <c r="X124" i="3"/>
  <c r="S124" i="3"/>
  <c r="R124" i="3"/>
  <c r="K124" i="3"/>
  <c r="J124" i="3"/>
  <c r="Y123" i="3"/>
  <c r="X123" i="3"/>
  <c r="S123" i="3"/>
  <c r="R123" i="3"/>
  <c r="K123" i="3"/>
  <c r="J123" i="3"/>
  <c r="Y122" i="3"/>
  <c r="X122" i="3"/>
  <c r="V122" i="3"/>
  <c r="S122" i="3"/>
  <c r="R122" i="3"/>
  <c r="M122" i="3"/>
  <c r="K122" i="3"/>
  <c r="J122" i="3"/>
  <c r="Y121" i="3"/>
  <c r="X121" i="3"/>
  <c r="S121" i="3"/>
  <c r="R121" i="3"/>
  <c r="K121" i="3"/>
  <c r="J121" i="3"/>
  <c r="Y120" i="3"/>
  <c r="X120" i="3"/>
  <c r="S120" i="3"/>
  <c r="R120" i="3"/>
  <c r="K120" i="3"/>
  <c r="J120" i="3"/>
  <c r="Y119" i="3"/>
  <c r="X119" i="3"/>
  <c r="S119" i="3"/>
  <c r="R119" i="3"/>
  <c r="K119" i="3"/>
  <c r="J119" i="3"/>
  <c r="Y118" i="3"/>
  <c r="X118" i="3"/>
  <c r="S118" i="3"/>
  <c r="R118" i="3"/>
  <c r="K118" i="3"/>
  <c r="J118" i="3"/>
  <c r="Y117" i="3"/>
  <c r="X117" i="3"/>
  <c r="S117" i="3"/>
  <c r="R117" i="3"/>
  <c r="K117" i="3"/>
  <c r="J117" i="3"/>
  <c r="Y116" i="3"/>
  <c r="X116" i="3"/>
  <c r="S116" i="3"/>
  <c r="R116" i="3"/>
  <c r="K116" i="3"/>
  <c r="J116" i="3"/>
  <c r="Y115" i="3"/>
  <c r="X115" i="3"/>
  <c r="S115" i="3"/>
  <c r="R115" i="3"/>
  <c r="K115" i="3"/>
  <c r="J115" i="3"/>
  <c r="Y114" i="3"/>
  <c r="X114" i="3"/>
  <c r="S114" i="3"/>
  <c r="R114" i="3"/>
  <c r="K114" i="3"/>
  <c r="J114" i="3"/>
  <c r="Y113" i="3"/>
  <c r="X113" i="3"/>
  <c r="S113" i="3"/>
  <c r="R113" i="3"/>
  <c r="K113" i="3"/>
  <c r="J113" i="3"/>
  <c r="Y112" i="3"/>
  <c r="X112" i="3"/>
  <c r="S112" i="3"/>
  <c r="R112" i="3"/>
  <c r="K112" i="3"/>
  <c r="J112" i="3"/>
  <c r="Y111" i="3"/>
  <c r="X111" i="3"/>
  <c r="S111" i="3"/>
  <c r="R111" i="3"/>
  <c r="K111" i="3"/>
  <c r="J111" i="3"/>
  <c r="Y110" i="3"/>
  <c r="X110" i="3"/>
  <c r="S110" i="3"/>
  <c r="R110" i="3"/>
  <c r="K110" i="3"/>
  <c r="J110" i="3"/>
  <c r="Y109" i="3"/>
  <c r="X109" i="3"/>
  <c r="S109" i="3"/>
  <c r="R109" i="3"/>
  <c r="K109" i="3"/>
  <c r="J109" i="3"/>
  <c r="Y108" i="3"/>
  <c r="X108" i="3"/>
  <c r="S108" i="3"/>
  <c r="R108" i="3"/>
  <c r="K108" i="3"/>
  <c r="J108" i="3"/>
  <c r="Y107" i="3"/>
  <c r="X107" i="3"/>
  <c r="S107" i="3"/>
  <c r="R107" i="3"/>
  <c r="K107" i="3"/>
  <c r="J107" i="3"/>
  <c r="Y106" i="3"/>
  <c r="X106" i="3"/>
  <c r="S106" i="3"/>
  <c r="R106" i="3"/>
  <c r="K106" i="3"/>
  <c r="J106" i="3"/>
  <c r="Y105" i="3"/>
  <c r="X105" i="3"/>
  <c r="S105" i="3"/>
  <c r="R105" i="3"/>
  <c r="K105" i="3"/>
  <c r="J105" i="3"/>
  <c r="Y104" i="3"/>
  <c r="X104" i="3"/>
  <c r="S104" i="3"/>
  <c r="R104" i="3"/>
  <c r="K104" i="3"/>
  <c r="J104" i="3"/>
  <c r="Y103" i="3"/>
  <c r="X103" i="3"/>
  <c r="S103" i="3"/>
  <c r="R103" i="3"/>
  <c r="K103" i="3"/>
  <c r="J103" i="3"/>
  <c r="Y102" i="3"/>
  <c r="X102" i="3"/>
  <c r="S102" i="3"/>
  <c r="R102" i="3"/>
  <c r="K102" i="3"/>
  <c r="J102" i="3"/>
  <c r="Y101" i="3"/>
  <c r="X101" i="3"/>
  <c r="S101" i="3"/>
  <c r="R101" i="3"/>
  <c r="K101" i="3"/>
  <c r="J101" i="3"/>
  <c r="Y100" i="3"/>
  <c r="X100" i="3"/>
  <c r="S100" i="3"/>
  <c r="R100" i="3"/>
  <c r="K100" i="3"/>
  <c r="J100" i="3"/>
  <c r="Y99" i="3"/>
  <c r="X99" i="3"/>
  <c r="S99" i="3"/>
  <c r="R99" i="3"/>
  <c r="K99" i="3"/>
  <c r="J99" i="3"/>
  <c r="Y98" i="3"/>
  <c r="X98" i="3"/>
  <c r="S98" i="3"/>
  <c r="R98" i="3"/>
  <c r="K98" i="3"/>
  <c r="J98" i="3"/>
  <c r="Y97" i="3"/>
  <c r="X97" i="3"/>
  <c r="S97" i="3"/>
  <c r="R97" i="3"/>
  <c r="K97" i="3"/>
  <c r="J97" i="3"/>
  <c r="Y96" i="3"/>
  <c r="X96" i="3"/>
  <c r="S96" i="3"/>
  <c r="R96" i="3"/>
  <c r="K96" i="3"/>
  <c r="J96" i="3"/>
  <c r="Y95" i="3"/>
  <c r="X95" i="3"/>
  <c r="S95" i="3"/>
  <c r="R95" i="3"/>
  <c r="K95" i="3"/>
  <c r="J95" i="3"/>
  <c r="Y94" i="3"/>
  <c r="X94" i="3"/>
  <c r="S94" i="3"/>
  <c r="R94" i="3"/>
  <c r="K94" i="3"/>
  <c r="J94" i="3"/>
  <c r="Y93" i="3"/>
  <c r="X93" i="3"/>
  <c r="S93" i="3"/>
  <c r="R93" i="3"/>
  <c r="K93" i="3"/>
  <c r="J93" i="3"/>
  <c r="Y92" i="3"/>
  <c r="X92" i="3"/>
  <c r="S92" i="3"/>
  <c r="R92" i="3"/>
  <c r="K92" i="3"/>
  <c r="J92" i="3"/>
  <c r="Y91" i="3"/>
  <c r="X91" i="3"/>
  <c r="S91" i="3"/>
  <c r="R91" i="3"/>
  <c r="K91" i="3"/>
  <c r="J91" i="3"/>
  <c r="Y90" i="3"/>
  <c r="X90" i="3"/>
  <c r="S90" i="3"/>
  <c r="R90" i="3"/>
  <c r="K90" i="3"/>
  <c r="J90" i="3"/>
  <c r="Y89" i="3"/>
  <c r="X89" i="3"/>
  <c r="S89" i="3"/>
  <c r="R89" i="3"/>
  <c r="K89" i="3"/>
  <c r="J89" i="3"/>
  <c r="Y88" i="3"/>
  <c r="X88" i="3"/>
  <c r="S88" i="3"/>
  <c r="R88" i="3"/>
  <c r="K88" i="3"/>
  <c r="J88" i="3"/>
  <c r="Y87" i="3"/>
  <c r="X87" i="3"/>
  <c r="S87" i="3"/>
  <c r="R87" i="3"/>
  <c r="K87" i="3"/>
  <c r="J87" i="3"/>
  <c r="Y86" i="3"/>
  <c r="X86" i="3"/>
  <c r="S86" i="3"/>
  <c r="R86" i="3"/>
  <c r="K86" i="3"/>
  <c r="J86" i="3"/>
  <c r="Y85" i="3"/>
  <c r="X85" i="3"/>
  <c r="S85" i="3"/>
  <c r="R85" i="3"/>
  <c r="K85" i="3"/>
  <c r="J85" i="3"/>
  <c r="Y84" i="3"/>
  <c r="X84" i="3"/>
  <c r="S84" i="3"/>
  <c r="R84" i="3"/>
  <c r="K84" i="3"/>
  <c r="J84" i="3"/>
  <c r="Y83" i="3"/>
  <c r="X83" i="3"/>
  <c r="S83" i="3"/>
  <c r="R83" i="3"/>
  <c r="K83" i="3"/>
  <c r="J83" i="3"/>
  <c r="Y82" i="3"/>
  <c r="X82" i="3"/>
  <c r="S82" i="3"/>
  <c r="R82" i="3"/>
  <c r="K82" i="3"/>
  <c r="J82" i="3"/>
  <c r="Y81" i="3"/>
  <c r="X81" i="3"/>
  <c r="S81" i="3"/>
  <c r="R81" i="3"/>
  <c r="K81" i="3"/>
  <c r="J81" i="3"/>
  <c r="Y80" i="3"/>
  <c r="X80" i="3"/>
  <c r="S80" i="3"/>
  <c r="R80" i="3"/>
  <c r="K80" i="3"/>
  <c r="J80" i="3"/>
  <c r="Y79" i="3"/>
  <c r="X79" i="3"/>
  <c r="S79" i="3"/>
  <c r="R79" i="3"/>
  <c r="K79" i="3"/>
  <c r="J79" i="3"/>
  <c r="Y78" i="3"/>
  <c r="X78" i="3"/>
  <c r="S78" i="3"/>
  <c r="R78" i="3"/>
  <c r="K78" i="3"/>
  <c r="J78" i="3"/>
  <c r="Y77" i="3"/>
  <c r="X77" i="3"/>
  <c r="S77" i="3"/>
  <c r="R77" i="3"/>
  <c r="K77" i="3"/>
  <c r="J77" i="3"/>
  <c r="Y76" i="3"/>
  <c r="X76" i="3"/>
  <c r="S76" i="3"/>
  <c r="R76" i="3"/>
  <c r="K76" i="3"/>
  <c r="J76" i="3"/>
  <c r="Y75" i="3"/>
  <c r="X75" i="3"/>
  <c r="S75" i="3"/>
  <c r="R75" i="3"/>
  <c r="K75" i="3"/>
  <c r="J75" i="3"/>
  <c r="Y74" i="3"/>
  <c r="X74" i="3"/>
  <c r="S74" i="3"/>
  <c r="R74" i="3"/>
  <c r="K74" i="3"/>
  <c r="J74" i="3"/>
  <c r="Y73" i="3"/>
  <c r="X73" i="3"/>
  <c r="S73" i="3"/>
  <c r="R73" i="3"/>
  <c r="K73" i="3"/>
  <c r="J73" i="3"/>
  <c r="Y72" i="3"/>
  <c r="X72" i="3"/>
  <c r="S72" i="3"/>
  <c r="R72" i="3"/>
  <c r="K72" i="3"/>
  <c r="J72" i="3"/>
  <c r="Y71" i="3"/>
  <c r="X71" i="3"/>
  <c r="S71" i="3"/>
  <c r="R71" i="3"/>
  <c r="K71" i="3"/>
  <c r="J71" i="3"/>
  <c r="Y70" i="3"/>
  <c r="X70" i="3"/>
  <c r="S70" i="3"/>
  <c r="R70" i="3"/>
  <c r="K70" i="3"/>
  <c r="J70" i="3"/>
  <c r="Y69" i="3"/>
  <c r="X69" i="3"/>
  <c r="S69" i="3"/>
  <c r="R69" i="3"/>
  <c r="K69" i="3"/>
  <c r="J69" i="3"/>
  <c r="Y68" i="3"/>
  <c r="X68" i="3"/>
  <c r="S68" i="3"/>
  <c r="R68" i="3"/>
  <c r="K68" i="3"/>
  <c r="J68" i="3"/>
  <c r="Y67" i="3"/>
  <c r="X67" i="3"/>
  <c r="S67" i="3"/>
  <c r="R67" i="3"/>
  <c r="K67" i="3"/>
  <c r="J67" i="3"/>
  <c r="Y66" i="3"/>
  <c r="X66" i="3"/>
  <c r="S66" i="3"/>
  <c r="R66" i="3"/>
  <c r="K66" i="3"/>
  <c r="J66" i="3"/>
  <c r="Y65" i="3"/>
  <c r="X65" i="3"/>
  <c r="S65" i="3"/>
  <c r="R65" i="3"/>
  <c r="K65" i="3"/>
  <c r="J65" i="3"/>
  <c r="Y64" i="3"/>
  <c r="X64" i="3"/>
  <c r="S64" i="3"/>
  <c r="R64" i="3"/>
  <c r="K64" i="3"/>
  <c r="J64" i="3"/>
  <c r="Y63" i="3"/>
  <c r="X63" i="3"/>
  <c r="S63" i="3"/>
  <c r="R63" i="3"/>
  <c r="K63" i="3"/>
  <c r="J63" i="3"/>
  <c r="Y62" i="3"/>
  <c r="X62" i="3"/>
  <c r="S62" i="3"/>
  <c r="R62" i="3"/>
  <c r="K62" i="3"/>
  <c r="J62" i="3"/>
  <c r="Y61" i="3"/>
  <c r="X61" i="3"/>
  <c r="S61" i="3"/>
  <c r="R61" i="3"/>
  <c r="K61" i="3"/>
  <c r="J61" i="3"/>
  <c r="Y60" i="3"/>
  <c r="X60" i="3"/>
  <c r="S60" i="3"/>
  <c r="R60" i="3"/>
  <c r="K60" i="3"/>
  <c r="J60" i="3"/>
  <c r="Y59" i="3"/>
  <c r="X59" i="3"/>
  <c r="V59" i="3"/>
  <c r="S59" i="3"/>
  <c r="R59" i="3"/>
  <c r="M59" i="3"/>
  <c r="K59" i="3"/>
  <c r="J59" i="3"/>
  <c r="Y58" i="3"/>
  <c r="X58" i="3"/>
  <c r="S58" i="3"/>
  <c r="R58" i="3"/>
  <c r="K58" i="3"/>
  <c r="J58" i="3"/>
  <c r="Y57" i="3"/>
  <c r="X57" i="3"/>
  <c r="S57" i="3"/>
  <c r="R57" i="3"/>
  <c r="K57" i="3"/>
  <c r="J57" i="3"/>
  <c r="Y56" i="3"/>
  <c r="X56" i="3"/>
  <c r="S56" i="3"/>
  <c r="R56" i="3"/>
  <c r="K56" i="3"/>
  <c r="J56" i="3"/>
  <c r="Y55" i="3"/>
  <c r="X55" i="3"/>
  <c r="S55" i="3"/>
  <c r="R55" i="3"/>
  <c r="K55" i="3"/>
  <c r="J55" i="3"/>
  <c r="Y54" i="3"/>
  <c r="X54" i="3"/>
  <c r="S54" i="3"/>
  <c r="R54" i="3"/>
  <c r="K54" i="3"/>
  <c r="J54" i="3"/>
  <c r="Y53" i="3"/>
  <c r="X53" i="3"/>
  <c r="S53" i="3"/>
  <c r="R53" i="3"/>
  <c r="K53" i="3"/>
  <c r="J53" i="3"/>
  <c r="Y52" i="3"/>
  <c r="X52" i="3"/>
  <c r="S52" i="3"/>
  <c r="R52" i="3"/>
  <c r="K52" i="3"/>
  <c r="J52" i="3"/>
  <c r="Y51" i="3"/>
  <c r="X51" i="3"/>
  <c r="S51" i="3"/>
  <c r="R51" i="3"/>
  <c r="K51" i="3"/>
  <c r="J51" i="3"/>
  <c r="Y50" i="3"/>
  <c r="X50" i="3"/>
  <c r="S50" i="3"/>
  <c r="R50" i="3"/>
  <c r="K50" i="3"/>
  <c r="J50" i="3"/>
  <c r="Y49" i="3"/>
  <c r="X49" i="3"/>
  <c r="S49" i="3"/>
  <c r="R49" i="3"/>
  <c r="K49" i="3"/>
  <c r="J49" i="3"/>
  <c r="Y48" i="3"/>
  <c r="X48" i="3"/>
  <c r="S48" i="3"/>
  <c r="R48" i="3"/>
  <c r="K48" i="3"/>
  <c r="J48" i="3"/>
  <c r="Y47" i="3"/>
  <c r="X47" i="3"/>
  <c r="S47" i="3"/>
  <c r="R47" i="3"/>
  <c r="K47" i="3"/>
  <c r="J47" i="3"/>
  <c r="Y46" i="3"/>
  <c r="X46" i="3"/>
  <c r="S46" i="3"/>
  <c r="R46" i="3"/>
  <c r="K46" i="3"/>
  <c r="J46" i="3"/>
  <c r="Y45" i="3"/>
  <c r="X45" i="3"/>
  <c r="S45" i="3"/>
  <c r="R45" i="3"/>
  <c r="K45" i="3"/>
  <c r="J45" i="3"/>
  <c r="Y44" i="3"/>
  <c r="X44" i="3"/>
  <c r="S44" i="3"/>
  <c r="R44" i="3"/>
  <c r="K44" i="3"/>
  <c r="J44" i="3"/>
  <c r="Y43" i="3"/>
  <c r="X43" i="3"/>
  <c r="S43" i="3"/>
  <c r="R43" i="3"/>
  <c r="K43" i="3"/>
  <c r="J43" i="3"/>
  <c r="Y42" i="3"/>
  <c r="X42" i="3"/>
  <c r="S42" i="3"/>
  <c r="R42" i="3"/>
  <c r="K42" i="3"/>
  <c r="J42" i="3"/>
  <c r="Y41" i="3"/>
  <c r="X41" i="3"/>
  <c r="S41" i="3"/>
  <c r="R41" i="3"/>
  <c r="K41" i="3"/>
  <c r="J41" i="3"/>
  <c r="Y40" i="3"/>
  <c r="X40" i="3"/>
  <c r="S40" i="3"/>
  <c r="R40" i="3"/>
  <c r="K40" i="3"/>
  <c r="J40" i="3"/>
  <c r="Y39" i="3"/>
  <c r="X39" i="3"/>
  <c r="S39" i="3"/>
  <c r="R39" i="3"/>
  <c r="K39" i="3"/>
  <c r="J39" i="3"/>
  <c r="Y38" i="3"/>
  <c r="X38" i="3"/>
  <c r="S38" i="3"/>
  <c r="R38" i="3"/>
  <c r="K38" i="3"/>
  <c r="J38" i="3"/>
  <c r="Y37" i="3"/>
  <c r="X37" i="3"/>
  <c r="S37" i="3"/>
  <c r="R37" i="3"/>
  <c r="K37" i="3"/>
  <c r="J37" i="3"/>
  <c r="Y36" i="3"/>
  <c r="X36" i="3"/>
  <c r="S36" i="3"/>
  <c r="R36" i="3"/>
  <c r="K36" i="3"/>
  <c r="J36" i="3"/>
  <c r="Y35" i="3"/>
  <c r="X35" i="3"/>
  <c r="S35" i="3"/>
  <c r="R35" i="3"/>
  <c r="K35" i="3"/>
  <c r="J35" i="3"/>
  <c r="Y34" i="3"/>
  <c r="X34" i="3"/>
  <c r="S34" i="3"/>
  <c r="R34" i="3"/>
  <c r="K34" i="3"/>
  <c r="J34" i="3"/>
  <c r="Y33" i="3"/>
  <c r="X33" i="3"/>
  <c r="S33" i="3"/>
  <c r="R33" i="3"/>
  <c r="K33" i="3"/>
  <c r="J33" i="3"/>
  <c r="Y32" i="3"/>
  <c r="X32" i="3"/>
  <c r="S32" i="3"/>
  <c r="R32" i="3"/>
  <c r="K32" i="3"/>
  <c r="J32" i="3"/>
  <c r="Y31" i="3"/>
  <c r="X31" i="3"/>
  <c r="S31" i="3"/>
  <c r="R31" i="3"/>
  <c r="K31" i="3"/>
  <c r="J31" i="3"/>
  <c r="Y30" i="3"/>
  <c r="X30" i="3"/>
  <c r="S30" i="3"/>
  <c r="R30" i="3"/>
  <c r="K30" i="3"/>
  <c r="J30" i="3"/>
  <c r="Y29" i="3"/>
  <c r="X29" i="3"/>
  <c r="S29" i="3"/>
  <c r="R29" i="3"/>
  <c r="K29" i="3"/>
  <c r="J29" i="3"/>
  <c r="Y28" i="3"/>
  <c r="X28" i="3"/>
  <c r="S28" i="3"/>
  <c r="R28" i="3"/>
  <c r="K28" i="3"/>
  <c r="J28" i="3"/>
  <c r="Y27" i="3"/>
  <c r="X27" i="3"/>
  <c r="S27" i="3"/>
  <c r="R27" i="3"/>
  <c r="K27" i="3"/>
  <c r="J27" i="3"/>
  <c r="Y26" i="3"/>
  <c r="X26" i="3"/>
  <c r="S26" i="3"/>
  <c r="R26" i="3"/>
  <c r="K26" i="3"/>
  <c r="J26" i="3"/>
  <c r="Y25" i="3"/>
  <c r="X25" i="3"/>
  <c r="S25" i="3"/>
  <c r="R25" i="3"/>
  <c r="K25" i="3"/>
  <c r="J25" i="3"/>
  <c r="Y24" i="3"/>
  <c r="X24" i="3"/>
  <c r="S24" i="3"/>
  <c r="R24" i="3"/>
  <c r="K24" i="3"/>
  <c r="J24" i="3"/>
  <c r="Y23" i="3"/>
  <c r="X23" i="3"/>
  <c r="S23" i="3"/>
  <c r="R23" i="3"/>
  <c r="K23" i="3"/>
  <c r="J23" i="3"/>
  <c r="Y22" i="3"/>
  <c r="X22" i="3"/>
  <c r="S22" i="3"/>
  <c r="R22" i="3"/>
  <c r="K22" i="3"/>
  <c r="J22" i="3"/>
  <c r="Y21" i="3"/>
  <c r="X21" i="3"/>
  <c r="S21" i="3"/>
  <c r="R21" i="3"/>
  <c r="K21" i="3"/>
  <c r="J21" i="3"/>
  <c r="Y20" i="3"/>
  <c r="X20" i="3"/>
  <c r="S20" i="3"/>
  <c r="R20" i="3"/>
  <c r="K20" i="3"/>
  <c r="J20" i="3"/>
  <c r="Y19" i="3"/>
  <c r="X19" i="3"/>
  <c r="S19" i="3"/>
  <c r="R19" i="3"/>
  <c r="K19" i="3"/>
  <c r="J19" i="3"/>
  <c r="Y18" i="3"/>
  <c r="X18" i="3"/>
  <c r="S18" i="3"/>
  <c r="R18" i="3"/>
  <c r="K18" i="3"/>
  <c r="J18" i="3"/>
  <c r="Y17" i="3"/>
  <c r="X17" i="3"/>
  <c r="S17" i="3"/>
  <c r="R17" i="3"/>
  <c r="K17" i="3"/>
  <c r="J17" i="3"/>
  <c r="Y16" i="3"/>
  <c r="X16" i="3"/>
  <c r="S16" i="3"/>
  <c r="R16" i="3"/>
  <c r="K16" i="3"/>
  <c r="J16" i="3"/>
  <c r="Y15" i="3"/>
  <c r="X15" i="3"/>
  <c r="S15" i="3"/>
  <c r="R15" i="3"/>
  <c r="K15" i="3"/>
  <c r="J15" i="3"/>
  <c r="Y14" i="3"/>
  <c r="X14" i="3"/>
  <c r="S14" i="3"/>
  <c r="R14" i="3"/>
  <c r="K14" i="3"/>
  <c r="J14" i="3"/>
  <c r="Y13" i="3"/>
  <c r="X13" i="3"/>
  <c r="S13" i="3"/>
  <c r="R13" i="3"/>
  <c r="K13" i="3"/>
  <c r="J13" i="3"/>
  <c r="Y12" i="3"/>
  <c r="X12" i="3"/>
  <c r="S12" i="3"/>
  <c r="R12" i="3"/>
  <c r="K12" i="3"/>
  <c r="J12" i="3"/>
  <c r="Y11" i="3"/>
  <c r="X11" i="3"/>
  <c r="S11" i="3"/>
  <c r="R11" i="3"/>
  <c r="K11" i="3"/>
  <c r="J11" i="3"/>
  <c r="Y10" i="3"/>
  <c r="X10" i="3"/>
  <c r="S10" i="3"/>
  <c r="R10" i="3"/>
  <c r="K10" i="3"/>
  <c r="J10" i="3"/>
  <c r="Y9" i="3"/>
  <c r="X9" i="3"/>
  <c r="S9" i="3"/>
  <c r="R9" i="3"/>
  <c r="K9" i="3"/>
  <c r="J9" i="3"/>
  <c r="Y8" i="3"/>
  <c r="X8" i="3"/>
  <c r="S8" i="3"/>
  <c r="R8" i="3"/>
  <c r="K8" i="3"/>
  <c r="J8" i="3"/>
  <c r="Y7" i="3"/>
  <c r="X7" i="3"/>
  <c r="S7" i="3"/>
  <c r="R7" i="3"/>
  <c r="K7" i="3"/>
  <c r="J7" i="3"/>
  <c r="Y6" i="3"/>
  <c r="X6" i="3"/>
  <c r="S6" i="3"/>
  <c r="R6" i="3"/>
  <c r="K6" i="3"/>
  <c r="J6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AO3" i="3"/>
  <c r="AO2" i="3"/>
  <c r="AO1" i="3"/>
  <c r="AK2" i="3"/>
  <c r="AK3" i="3"/>
  <c r="AK1" i="3"/>
  <c r="M2" i="32"/>
  <c r="M3" i="32"/>
  <c r="M1" i="32"/>
  <c r="H30" i="32"/>
  <c r="AT30" i="17" s="1"/>
  <c r="H29" i="32"/>
  <c r="AT29" i="17" s="1"/>
  <c r="H28" i="32"/>
  <c r="AT28" i="17" s="1"/>
  <c r="H27" i="32"/>
  <c r="AT27" i="17" s="1"/>
  <c r="H26" i="32"/>
  <c r="AT26" i="17" s="1"/>
  <c r="H25" i="32"/>
  <c r="AT25" i="17" s="1"/>
  <c r="H24" i="32"/>
  <c r="AT24" i="17" s="1"/>
  <c r="H23" i="32"/>
  <c r="AT23" i="17" s="1"/>
  <c r="H22" i="32"/>
  <c r="AT22" i="17" s="1"/>
  <c r="H21" i="32"/>
  <c r="AT21" i="17" s="1"/>
  <c r="H20" i="32"/>
  <c r="AT20" i="17" s="1"/>
  <c r="H19" i="32"/>
  <c r="AT19" i="17" s="1"/>
  <c r="H18" i="32"/>
  <c r="AT18" i="17" s="1"/>
  <c r="H17" i="32"/>
  <c r="AT17" i="17" s="1"/>
  <c r="H16" i="32"/>
  <c r="AT16" i="17" s="1"/>
  <c r="H15" i="32"/>
  <c r="AT15" i="17" s="1"/>
  <c r="H14" i="32"/>
  <c r="AT14" i="17" s="1"/>
  <c r="H13" i="32"/>
  <c r="AT13" i="17" s="1"/>
  <c r="H12" i="32"/>
  <c r="AT12" i="17" s="1"/>
  <c r="H11" i="32"/>
  <c r="AT11" i="17" s="1"/>
  <c r="T3" i="1" l="1"/>
  <c r="U3" i="1"/>
  <c r="V3" i="1"/>
  <c r="T4" i="1"/>
  <c r="U4" i="1"/>
  <c r="V4" i="1"/>
  <c r="T5" i="1"/>
  <c r="U5" i="1"/>
  <c r="V5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S4" i="1"/>
  <c r="S5" i="1"/>
  <c r="S6" i="1"/>
  <c r="S7" i="1"/>
  <c r="S8" i="1"/>
  <c r="S9" i="1"/>
  <c r="S10" i="1"/>
  <c r="R155" i="1" l="1"/>
  <c r="DV6" i="17" l="1"/>
  <c r="DW6" i="17"/>
  <c r="DV7" i="17"/>
  <c r="DV8" i="17"/>
  <c r="DV9" i="17"/>
  <c r="DV10" i="17"/>
  <c r="DV11" i="17"/>
  <c r="DW11" i="17"/>
  <c r="DV12" i="17"/>
  <c r="DW12" i="17"/>
  <c r="DV13" i="17"/>
  <c r="DV14" i="17"/>
  <c r="DV15" i="17"/>
  <c r="DV16" i="17"/>
  <c r="DV17" i="17"/>
  <c r="DW17" i="17"/>
  <c r="DV18" i="17"/>
  <c r="DV19" i="17"/>
  <c r="DV20" i="17"/>
  <c r="DW20" i="17"/>
  <c r="DW21" i="17"/>
  <c r="DV22" i="17"/>
  <c r="DW22" i="17"/>
  <c r="DV4" i="17"/>
  <c r="DW4" i="17"/>
  <c r="DL4" i="17"/>
  <c r="DM4" i="17"/>
  <c r="DL5" i="17"/>
  <c r="DM5" i="17"/>
  <c r="DL7" i="17"/>
  <c r="DM7" i="17"/>
  <c r="DL8" i="17"/>
  <c r="DM8" i="17"/>
  <c r="DL9" i="17"/>
  <c r="DM9" i="17"/>
  <c r="DL10" i="17"/>
  <c r="DM10" i="17"/>
  <c r="DL11" i="17"/>
  <c r="DM11" i="17"/>
  <c r="DL12" i="17"/>
  <c r="DM12" i="17"/>
  <c r="DL13" i="17"/>
  <c r="DM13" i="17"/>
  <c r="DL14" i="17"/>
  <c r="DM14" i="17"/>
  <c r="DL15" i="17"/>
  <c r="DM15" i="17"/>
  <c r="DL16" i="17"/>
  <c r="DM16" i="17"/>
  <c r="DL17" i="17"/>
  <c r="DM17" i="17"/>
  <c r="DL18" i="17"/>
  <c r="DM18" i="17"/>
  <c r="DL19" i="17"/>
  <c r="DM19" i="17"/>
  <c r="DL20" i="17"/>
  <c r="DM20" i="17"/>
  <c r="DL21" i="17"/>
  <c r="DM21" i="17"/>
  <c r="DM6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DJ5" i="17"/>
  <c r="CX6" i="17"/>
  <c r="CY6" i="17"/>
  <c r="CZ6" i="17"/>
  <c r="DA6" i="17"/>
  <c r="DB6" i="17"/>
  <c r="DC6" i="17"/>
  <c r="DD6" i="17"/>
  <c r="DE6" i="17"/>
  <c r="DF6" i="17"/>
  <c r="DG6" i="17"/>
  <c r="DH6" i="17"/>
  <c r="DI6" i="17"/>
  <c r="DJ6" i="17"/>
  <c r="CX7" i="17"/>
  <c r="CY7" i="17"/>
  <c r="CZ7" i="17"/>
  <c r="DA7" i="17"/>
  <c r="DB7" i="17"/>
  <c r="DC7" i="17"/>
  <c r="DD7" i="17"/>
  <c r="DE7" i="17"/>
  <c r="DF7" i="17"/>
  <c r="DG7" i="17"/>
  <c r="DH7" i="17"/>
  <c r="DI7" i="17"/>
  <c r="DJ7" i="17"/>
  <c r="CX8" i="17"/>
  <c r="CX9" i="17"/>
  <c r="CY9" i="17"/>
  <c r="CZ9" i="17"/>
  <c r="DA9" i="17"/>
  <c r="DB9" i="17"/>
  <c r="DC9" i="17"/>
  <c r="DD9" i="17"/>
  <c r="DE9" i="17"/>
  <c r="DF9" i="17"/>
  <c r="DG9" i="17"/>
  <c r="DH9" i="17"/>
  <c r="DI9" i="17"/>
  <c r="DJ9" i="17"/>
  <c r="CX10" i="17"/>
  <c r="CY10" i="17"/>
  <c r="CZ10" i="17"/>
  <c r="DA10" i="17"/>
  <c r="DB10" i="17"/>
  <c r="DC10" i="17"/>
  <c r="DD10" i="17"/>
  <c r="DE10" i="17"/>
  <c r="DF10" i="17"/>
  <c r="DG10" i="17"/>
  <c r="DH10" i="17"/>
  <c r="DI10" i="17"/>
  <c r="DJ10" i="17"/>
  <c r="CX11" i="17"/>
  <c r="CY11" i="17"/>
  <c r="CZ11" i="17"/>
  <c r="DA11" i="17"/>
  <c r="DB11" i="17"/>
  <c r="DC11" i="17"/>
  <c r="DD11" i="17"/>
  <c r="DE11" i="17"/>
  <c r="DF11" i="17"/>
  <c r="DG11" i="17"/>
  <c r="DH11" i="17"/>
  <c r="DI11" i="17"/>
  <c r="DJ11" i="17"/>
  <c r="CX12" i="17"/>
  <c r="CY12" i="17"/>
  <c r="CZ12" i="17"/>
  <c r="DA12" i="17"/>
  <c r="DB12" i="17"/>
  <c r="DC12" i="17"/>
  <c r="DD12" i="17"/>
  <c r="DE12" i="17"/>
  <c r="DF12" i="17"/>
  <c r="DG12" i="17"/>
  <c r="DH12" i="17"/>
  <c r="DI12" i="17"/>
  <c r="DJ12" i="17"/>
  <c r="CX13" i="17"/>
  <c r="CY13" i="17"/>
  <c r="CZ13" i="17"/>
  <c r="DA13" i="17"/>
  <c r="DB13" i="17"/>
  <c r="DC13" i="17"/>
  <c r="DD13" i="17"/>
  <c r="DE13" i="17"/>
  <c r="DF13" i="17"/>
  <c r="DG13" i="17"/>
  <c r="DH13" i="17"/>
  <c r="DI13" i="17"/>
  <c r="DJ13" i="17"/>
  <c r="CX14" i="17"/>
  <c r="CY14" i="17"/>
  <c r="CZ14" i="17"/>
  <c r="DA14" i="17"/>
  <c r="DB14" i="17"/>
  <c r="DC14" i="17"/>
  <c r="DD14" i="17"/>
  <c r="DE14" i="17"/>
  <c r="DF14" i="17"/>
  <c r="DG14" i="17"/>
  <c r="DH14" i="17"/>
  <c r="DI14" i="17"/>
  <c r="DJ14" i="17"/>
  <c r="CX15" i="17"/>
  <c r="CY15" i="17"/>
  <c r="CZ15" i="17"/>
  <c r="DA15" i="17"/>
  <c r="DB15" i="17"/>
  <c r="DC15" i="17"/>
  <c r="DD15" i="17"/>
  <c r="DE15" i="17"/>
  <c r="DF15" i="17"/>
  <c r="DG15" i="17"/>
  <c r="DH15" i="17"/>
  <c r="DI15" i="17"/>
  <c r="DJ15" i="17"/>
  <c r="CX16" i="17"/>
  <c r="CX17" i="17"/>
  <c r="CY17" i="17"/>
  <c r="CZ17" i="17"/>
  <c r="DA17" i="17"/>
  <c r="DB17" i="17"/>
  <c r="DC17" i="17"/>
  <c r="DD17" i="17"/>
  <c r="DE17" i="17"/>
  <c r="DF17" i="17"/>
  <c r="DG17" i="17"/>
  <c r="DH17" i="17"/>
  <c r="DI17" i="17"/>
  <c r="DJ17" i="17"/>
  <c r="CX18" i="17"/>
  <c r="CY18" i="17"/>
  <c r="CZ18" i="17"/>
  <c r="DA18" i="17"/>
  <c r="DB18" i="17"/>
  <c r="DC18" i="17"/>
  <c r="DD18" i="17"/>
  <c r="DE18" i="17"/>
  <c r="DF18" i="17"/>
  <c r="DG18" i="17"/>
  <c r="DH18" i="17"/>
  <c r="DI18" i="17"/>
  <c r="DJ18" i="17"/>
  <c r="CX19" i="17"/>
  <c r="CY19" i="17"/>
  <c r="CZ19" i="17"/>
  <c r="DA19" i="17"/>
  <c r="DB19" i="17"/>
  <c r="DC19" i="17"/>
  <c r="DD19" i="17"/>
  <c r="DE19" i="17"/>
  <c r="DF19" i="17"/>
  <c r="DG19" i="17"/>
  <c r="DH19" i="17"/>
  <c r="DI19" i="17"/>
  <c r="DJ19" i="17"/>
  <c r="CX20" i="17"/>
  <c r="CX21" i="17"/>
  <c r="CY21" i="17"/>
  <c r="CZ21" i="17"/>
  <c r="DA21" i="17"/>
  <c r="DB21" i="17"/>
  <c r="DC21" i="17"/>
  <c r="DD21" i="17"/>
  <c r="DE21" i="17"/>
  <c r="DF21" i="17"/>
  <c r="DG21" i="17"/>
  <c r="DH21" i="17"/>
  <c r="DI21" i="17"/>
  <c r="DJ21" i="17"/>
  <c r="CX22" i="17"/>
  <c r="CY22" i="17"/>
  <c r="CZ22" i="17"/>
  <c r="DA22" i="17"/>
  <c r="DB22" i="17"/>
  <c r="DC22" i="17"/>
  <c r="DD22" i="17"/>
  <c r="DE22" i="17"/>
  <c r="DF22" i="17"/>
  <c r="DG22" i="17"/>
  <c r="DH22" i="17"/>
  <c r="DI22" i="17"/>
  <c r="DJ22" i="17"/>
  <c r="CX23" i="17"/>
  <c r="CY23" i="17"/>
  <c r="CZ23" i="17"/>
  <c r="DA23" i="17"/>
  <c r="DB23" i="17"/>
  <c r="DC23" i="17"/>
  <c r="DD23" i="17"/>
  <c r="DE23" i="17"/>
  <c r="DF23" i="17"/>
  <c r="DG23" i="17"/>
  <c r="DH23" i="17"/>
  <c r="DI23" i="17"/>
  <c r="DJ23" i="17"/>
  <c r="CX24" i="17"/>
  <c r="CY24" i="17"/>
  <c r="CZ24" i="17"/>
  <c r="DA24" i="17"/>
  <c r="DB24" i="17"/>
  <c r="DC24" i="17"/>
  <c r="DD24" i="17"/>
  <c r="DE24" i="17"/>
  <c r="DF24" i="17"/>
  <c r="DG24" i="17"/>
  <c r="DH24" i="17"/>
  <c r="DI24" i="17"/>
  <c r="DJ24" i="17"/>
  <c r="CX25" i="17"/>
  <c r="CY25" i="17"/>
  <c r="CZ25" i="17"/>
  <c r="DA25" i="17"/>
  <c r="DB25" i="17"/>
  <c r="DC25" i="17"/>
  <c r="DD25" i="17"/>
  <c r="DE25" i="17"/>
  <c r="DF25" i="17"/>
  <c r="DG25" i="17"/>
  <c r="DH25" i="17"/>
  <c r="DI25" i="17"/>
  <c r="DJ25" i="17"/>
  <c r="CX26" i="17"/>
  <c r="CY26" i="17"/>
  <c r="CZ26" i="17"/>
  <c r="DA26" i="17"/>
  <c r="DB26" i="17"/>
  <c r="DC26" i="17"/>
  <c r="DD26" i="17"/>
  <c r="DE26" i="17"/>
  <c r="DF26" i="17"/>
  <c r="DG26" i="17"/>
  <c r="DH26" i="17"/>
  <c r="DI26" i="17"/>
  <c r="DJ26" i="17"/>
  <c r="CX27" i="17"/>
  <c r="CY27" i="17"/>
  <c r="CZ27" i="17"/>
  <c r="DA27" i="17"/>
  <c r="DB27" i="17"/>
  <c r="DC27" i="17"/>
  <c r="DD27" i="17"/>
  <c r="DE27" i="17"/>
  <c r="DF27" i="17"/>
  <c r="DG27" i="17"/>
  <c r="DH27" i="17"/>
  <c r="DI27" i="17"/>
  <c r="DJ27" i="17"/>
  <c r="CX28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CX30" i="17"/>
  <c r="CY30" i="17"/>
  <c r="CZ30" i="17"/>
  <c r="DA30" i="17"/>
  <c r="DB30" i="17"/>
  <c r="DC30" i="17"/>
  <c r="DD30" i="17"/>
  <c r="DE30" i="17"/>
  <c r="DF30" i="17"/>
  <c r="DG30" i="17"/>
  <c r="DH30" i="17"/>
  <c r="DI30" i="17"/>
  <c r="DJ30" i="17"/>
  <c r="CX31" i="17"/>
  <c r="CY31" i="17"/>
  <c r="CZ31" i="17"/>
  <c r="DA31" i="17"/>
  <c r="DB31" i="17"/>
  <c r="DC31" i="17"/>
  <c r="DD31" i="17"/>
  <c r="DE31" i="17"/>
  <c r="DF31" i="17"/>
  <c r="DG31" i="17"/>
  <c r="DH31" i="17"/>
  <c r="DI31" i="17"/>
  <c r="DJ31" i="17"/>
  <c r="CX32" i="17"/>
  <c r="CX33" i="17"/>
  <c r="CY33" i="17"/>
  <c r="CZ33" i="17"/>
  <c r="DA33" i="17"/>
  <c r="DB33" i="17"/>
  <c r="DC33" i="17"/>
  <c r="DD33" i="17"/>
  <c r="DE33" i="17"/>
  <c r="DF33" i="17"/>
  <c r="DG33" i="17"/>
  <c r="DH33" i="17"/>
  <c r="DI33" i="17"/>
  <c r="DJ33" i="17"/>
  <c r="CX34" i="17"/>
  <c r="CY34" i="17"/>
  <c r="CZ34" i="17"/>
  <c r="DA34" i="17"/>
  <c r="DB34" i="17"/>
  <c r="DC34" i="17"/>
  <c r="DD34" i="17"/>
  <c r="DE34" i="17"/>
  <c r="DF34" i="17"/>
  <c r="DG34" i="17"/>
  <c r="DH34" i="17"/>
  <c r="DI34" i="17"/>
  <c r="DJ34" i="17"/>
  <c r="CX35" i="17"/>
  <c r="CY35" i="17"/>
  <c r="CZ35" i="17"/>
  <c r="DA35" i="17"/>
  <c r="DB35" i="17"/>
  <c r="DC35" i="17"/>
  <c r="DD35" i="17"/>
  <c r="DE35" i="17"/>
  <c r="DF35" i="17"/>
  <c r="DG35" i="17"/>
  <c r="DH35" i="17"/>
  <c r="DI35" i="17"/>
  <c r="DJ35" i="17"/>
  <c r="CX36" i="17"/>
  <c r="CY36" i="17"/>
  <c r="CZ36" i="17"/>
  <c r="DA36" i="17"/>
  <c r="DB36" i="17"/>
  <c r="DC36" i="17"/>
  <c r="DD36" i="17"/>
  <c r="DE36" i="17"/>
  <c r="DF36" i="17"/>
  <c r="DG36" i="17"/>
  <c r="DH36" i="17"/>
  <c r="DI36" i="17"/>
  <c r="DJ36" i="17"/>
  <c r="CX37" i="17"/>
  <c r="CY37" i="17"/>
  <c r="CZ37" i="17"/>
  <c r="DA37" i="17"/>
  <c r="DB37" i="17"/>
  <c r="DC37" i="17"/>
  <c r="DD37" i="17"/>
  <c r="DE37" i="17"/>
  <c r="DF37" i="17"/>
  <c r="DG37" i="17"/>
  <c r="DH37" i="17"/>
  <c r="DI37" i="17"/>
  <c r="DJ37" i="17"/>
  <c r="CX38" i="17"/>
  <c r="CY38" i="17"/>
  <c r="CZ38" i="17"/>
  <c r="DA38" i="17"/>
  <c r="DB38" i="17"/>
  <c r="DC38" i="17"/>
  <c r="DD38" i="17"/>
  <c r="DE38" i="17"/>
  <c r="DF38" i="17"/>
  <c r="DG38" i="17"/>
  <c r="DH38" i="17"/>
  <c r="DI38" i="17"/>
  <c r="DJ38" i="17"/>
  <c r="CX39" i="17"/>
  <c r="CY39" i="17"/>
  <c r="CZ39" i="17"/>
  <c r="DA39" i="17"/>
  <c r="DB39" i="17"/>
  <c r="DC39" i="17"/>
  <c r="DD39" i="17"/>
  <c r="DE39" i="17"/>
  <c r="DF39" i="17"/>
  <c r="DG39" i="17"/>
  <c r="DH39" i="17"/>
  <c r="DI39" i="17"/>
  <c r="DJ39" i="17"/>
  <c r="CX40" i="17"/>
  <c r="CX41" i="17"/>
  <c r="CY41" i="17"/>
  <c r="CZ41" i="17"/>
  <c r="DA41" i="17"/>
  <c r="DB41" i="17"/>
  <c r="DC41" i="17"/>
  <c r="DD41" i="17"/>
  <c r="DE41" i="17"/>
  <c r="DF41" i="17"/>
  <c r="DG41" i="17"/>
  <c r="DH41" i="17"/>
  <c r="DI41" i="17"/>
  <c r="DJ41" i="17"/>
  <c r="CX42" i="17"/>
  <c r="CY42" i="17"/>
  <c r="CZ42" i="17"/>
  <c r="DA42" i="17"/>
  <c r="DB42" i="17"/>
  <c r="DC42" i="17"/>
  <c r="DD42" i="17"/>
  <c r="DE42" i="17"/>
  <c r="DF42" i="17"/>
  <c r="DG42" i="17"/>
  <c r="DH42" i="17"/>
  <c r="DI42" i="17"/>
  <c r="DJ42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CX44" i="17"/>
  <c r="CY44" i="17"/>
  <c r="CZ44" i="17"/>
  <c r="DA44" i="17"/>
  <c r="DB44" i="17"/>
  <c r="DC44" i="17"/>
  <c r="DD44" i="17"/>
  <c r="DE44" i="17"/>
  <c r="DF44" i="17"/>
  <c r="DG44" i="17"/>
  <c r="DH44" i="17"/>
  <c r="DI44" i="17"/>
  <c r="DJ44" i="17"/>
  <c r="CX45" i="17"/>
  <c r="CY45" i="17"/>
  <c r="CZ45" i="17"/>
  <c r="DA45" i="17"/>
  <c r="DB45" i="17"/>
  <c r="DC45" i="17"/>
  <c r="DD45" i="17"/>
  <c r="DE45" i="17"/>
  <c r="DF45" i="17"/>
  <c r="DG45" i="17"/>
  <c r="DH45" i="17"/>
  <c r="DI45" i="17"/>
  <c r="DJ45" i="17"/>
  <c r="CX46" i="17"/>
  <c r="CY46" i="17"/>
  <c r="CZ46" i="17"/>
  <c r="DA46" i="17"/>
  <c r="DB46" i="17"/>
  <c r="DC46" i="17"/>
  <c r="DD46" i="17"/>
  <c r="DE46" i="17"/>
  <c r="DF46" i="17"/>
  <c r="DG46" i="17"/>
  <c r="DH46" i="17"/>
  <c r="DI46" i="17"/>
  <c r="DJ46" i="17"/>
  <c r="CX47" i="17"/>
  <c r="CY47" i="17"/>
  <c r="CZ47" i="17"/>
  <c r="DA47" i="17"/>
  <c r="DB47" i="17"/>
  <c r="DC47" i="17"/>
  <c r="DD47" i="17"/>
  <c r="DE47" i="17"/>
  <c r="DF47" i="17"/>
  <c r="DG47" i="17"/>
  <c r="DH47" i="17"/>
  <c r="DI47" i="17"/>
  <c r="DJ47" i="17"/>
  <c r="CX48" i="17"/>
  <c r="CY48" i="17"/>
  <c r="CZ48" i="17"/>
  <c r="DA48" i="17"/>
  <c r="DB48" i="17"/>
  <c r="DC48" i="17"/>
  <c r="DD48" i="17"/>
  <c r="DE48" i="17"/>
  <c r="DF48" i="17"/>
  <c r="DG48" i="17"/>
  <c r="DH48" i="17"/>
  <c r="DI48" i="17"/>
  <c r="DJ48" i="17"/>
  <c r="CX49" i="17"/>
  <c r="CY49" i="17"/>
  <c r="CZ49" i="17"/>
  <c r="DA49" i="17"/>
  <c r="DB49" i="17"/>
  <c r="DC49" i="17"/>
  <c r="DD49" i="17"/>
  <c r="DE49" i="17"/>
  <c r="DF49" i="17"/>
  <c r="DG49" i="17"/>
  <c r="DH49" i="17"/>
  <c r="DI49" i="17"/>
  <c r="DJ49" i="17"/>
  <c r="CX50" i="17"/>
  <c r="CY50" i="17"/>
  <c r="CZ50" i="17"/>
  <c r="DA50" i="17"/>
  <c r="DB50" i="17"/>
  <c r="DC50" i="17"/>
  <c r="DD50" i="17"/>
  <c r="DE50" i="17"/>
  <c r="DF50" i="17"/>
  <c r="DG50" i="17"/>
  <c r="DH50" i="17"/>
  <c r="DI50" i="17"/>
  <c r="DJ50" i="17"/>
  <c r="CX51" i="17"/>
  <c r="CY51" i="17"/>
  <c r="CZ51" i="17"/>
  <c r="DA51" i="17"/>
  <c r="DB51" i="17"/>
  <c r="DC51" i="17"/>
  <c r="DD51" i="17"/>
  <c r="DE51" i="17"/>
  <c r="DF51" i="17"/>
  <c r="DG51" i="17"/>
  <c r="DH51" i="17"/>
  <c r="DI51" i="17"/>
  <c r="DJ51" i="17"/>
  <c r="CX52" i="17"/>
  <c r="CY52" i="17"/>
  <c r="CZ52" i="17"/>
  <c r="DA52" i="17"/>
  <c r="DB52" i="17"/>
  <c r="DC52" i="17"/>
  <c r="DD52" i="17"/>
  <c r="DE52" i="17"/>
  <c r="DF52" i="17"/>
  <c r="DG52" i="17"/>
  <c r="DH52" i="17"/>
  <c r="DI52" i="17"/>
  <c r="DJ52" i="17"/>
  <c r="CX53" i="17"/>
  <c r="CY53" i="17"/>
  <c r="CZ53" i="17"/>
  <c r="DA53" i="17"/>
  <c r="DB53" i="17"/>
  <c r="DC53" i="17"/>
  <c r="DD53" i="17"/>
  <c r="DE53" i="17"/>
  <c r="DF53" i="17"/>
  <c r="DG53" i="17"/>
  <c r="DH53" i="17"/>
  <c r="DI53" i="17"/>
  <c r="DJ53" i="17"/>
  <c r="CX54" i="17"/>
  <c r="CY54" i="17"/>
  <c r="CZ54" i="17"/>
  <c r="DA54" i="17"/>
  <c r="DB54" i="17"/>
  <c r="DC54" i="17"/>
  <c r="DD54" i="17"/>
  <c r="DE54" i="17"/>
  <c r="DF54" i="17"/>
  <c r="DG54" i="17"/>
  <c r="DH54" i="17"/>
  <c r="DI54" i="17"/>
  <c r="DJ54" i="17"/>
  <c r="CX55" i="17"/>
  <c r="CY55" i="17"/>
  <c r="CZ55" i="17"/>
  <c r="DA55" i="17"/>
  <c r="DB55" i="17"/>
  <c r="DC55" i="17"/>
  <c r="DD55" i="17"/>
  <c r="DE55" i="17"/>
  <c r="DF55" i="17"/>
  <c r="DG55" i="17"/>
  <c r="DH55" i="17"/>
  <c r="DI55" i="17"/>
  <c r="DJ55" i="17"/>
  <c r="CX56" i="17"/>
  <c r="CY56" i="17"/>
  <c r="CZ56" i="17"/>
  <c r="DA56" i="17"/>
  <c r="DB56" i="17"/>
  <c r="DC56" i="17"/>
  <c r="DD56" i="17"/>
  <c r="DE56" i="17"/>
  <c r="DF56" i="17"/>
  <c r="DG56" i="17"/>
  <c r="DH56" i="17"/>
  <c r="DI56" i="17"/>
  <c r="DJ56" i="17"/>
  <c r="CX57" i="17"/>
  <c r="CY57" i="17"/>
  <c r="CZ57" i="17"/>
  <c r="DA57" i="17"/>
  <c r="DB57" i="17"/>
  <c r="DC57" i="17"/>
  <c r="DD57" i="17"/>
  <c r="DE57" i="17"/>
  <c r="DF57" i="17"/>
  <c r="DG57" i="17"/>
  <c r="DH57" i="17"/>
  <c r="DI57" i="17"/>
  <c r="DJ57" i="17"/>
  <c r="CX58" i="17"/>
  <c r="CY58" i="17"/>
  <c r="CZ58" i="17"/>
  <c r="DA58" i="17"/>
  <c r="DB58" i="17"/>
  <c r="DC58" i="17"/>
  <c r="DD58" i="17"/>
  <c r="DE58" i="17"/>
  <c r="DF58" i="17"/>
  <c r="DG58" i="17"/>
  <c r="DH58" i="17"/>
  <c r="DI58" i="17"/>
  <c r="DJ58" i="17"/>
  <c r="CX59" i="17"/>
  <c r="CY59" i="17"/>
  <c r="CZ59" i="17"/>
  <c r="DA59" i="17"/>
  <c r="DB59" i="17"/>
  <c r="DC59" i="17"/>
  <c r="DD59" i="17"/>
  <c r="DE59" i="17"/>
  <c r="DF59" i="17"/>
  <c r="DG59" i="17"/>
  <c r="DH59" i="17"/>
  <c r="DI59" i="17"/>
  <c r="DJ59" i="17"/>
  <c r="CX60" i="17"/>
  <c r="CY60" i="17"/>
  <c r="CZ60" i="17"/>
  <c r="DA60" i="17"/>
  <c r="DB60" i="17"/>
  <c r="DC60" i="17"/>
  <c r="DD60" i="17"/>
  <c r="DE60" i="17"/>
  <c r="DF60" i="17"/>
  <c r="DG60" i="17"/>
  <c r="DH60" i="17"/>
  <c r="DI60" i="17"/>
  <c r="DJ60" i="17"/>
  <c r="CX61" i="17"/>
  <c r="CY61" i="17"/>
  <c r="CZ61" i="17"/>
  <c r="DA61" i="17"/>
  <c r="DB61" i="17"/>
  <c r="DC61" i="17"/>
  <c r="DD61" i="17"/>
  <c r="DE61" i="17"/>
  <c r="DF61" i="17"/>
  <c r="DG61" i="17"/>
  <c r="DH61" i="17"/>
  <c r="DI61" i="17"/>
  <c r="DJ61" i="17"/>
  <c r="CX62" i="17"/>
  <c r="CY62" i="17"/>
  <c r="CZ62" i="17"/>
  <c r="DA62" i="17"/>
  <c r="DB62" i="17"/>
  <c r="DC62" i="17"/>
  <c r="DD62" i="17"/>
  <c r="DE62" i="17"/>
  <c r="DF62" i="17"/>
  <c r="DG62" i="17"/>
  <c r="DH62" i="17"/>
  <c r="DI62" i="17"/>
  <c r="DJ62" i="17"/>
  <c r="CX63" i="17"/>
  <c r="CY63" i="17"/>
  <c r="CZ63" i="17"/>
  <c r="DA63" i="17"/>
  <c r="DB63" i="17"/>
  <c r="DC63" i="17"/>
  <c r="DD63" i="17"/>
  <c r="DE63" i="17"/>
  <c r="DF63" i="17"/>
  <c r="DG63" i="17"/>
  <c r="DH63" i="17"/>
  <c r="DI63" i="17"/>
  <c r="DJ63" i="17"/>
  <c r="CX64" i="17"/>
  <c r="CY64" i="17"/>
  <c r="CZ64" i="17"/>
  <c r="DA64" i="17"/>
  <c r="DB64" i="17"/>
  <c r="DC64" i="17"/>
  <c r="DD64" i="17"/>
  <c r="DE64" i="17"/>
  <c r="DF64" i="17"/>
  <c r="DG64" i="17"/>
  <c r="DH64" i="17"/>
  <c r="DI64" i="17"/>
  <c r="DJ64" i="17"/>
  <c r="CX65" i="17"/>
  <c r="CY65" i="17"/>
  <c r="CZ65" i="17"/>
  <c r="DA65" i="17"/>
  <c r="DB65" i="17"/>
  <c r="DC65" i="17"/>
  <c r="DD65" i="17"/>
  <c r="DE65" i="17"/>
  <c r="DF65" i="17"/>
  <c r="DG65" i="17"/>
  <c r="DH65" i="17"/>
  <c r="DI65" i="17"/>
  <c r="DJ65" i="17"/>
  <c r="CX66" i="17"/>
  <c r="CY66" i="17"/>
  <c r="CZ66" i="17"/>
  <c r="DA66" i="17"/>
  <c r="DB66" i="17"/>
  <c r="DC66" i="17"/>
  <c r="DD66" i="17"/>
  <c r="DE66" i="17"/>
  <c r="DF66" i="17"/>
  <c r="DG66" i="17"/>
  <c r="DH66" i="17"/>
  <c r="DI66" i="17"/>
  <c r="DJ66" i="17"/>
  <c r="CX67" i="17"/>
  <c r="CY67" i="17"/>
  <c r="CZ67" i="17"/>
  <c r="DA67" i="17"/>
  <c r="DB67" i="17"/>
  <c r="DC67" i="17"/>
  <c r="DD67" i="17"/>
  <c r="DE67" i="17"/>
  <c r="DF67" i="17"/>
  <c r="DG67" i="17"/>
  <c r="DH67" i="17"/>
  <c r="DI67" i="17"/>
  <c r="DJ67" i="17"/>
  <c r="CX68" i="17"/>
  <c r="CY68" i="17"/>
  <c r="CZ68" i="17"/>
  <c r="DA68" i="17"/>
  <c r="DB68" i="17"/>
  <c r="DC68" i="17"/>
  <c r="DD68" i="17"/>
  <c r="DE68" i="17"/>
  <c r="DF68" i="17"/>
  <c r="DG68" i="17"/>
  <c r="DH68" i="17"/>
  <c r="DI68" i="17"/>
  <c r="DJ68" i="17"/>
  <c r="CX69" i="17"/>
  <c r="CY69" i="17"/>
  <c r="CZ69" i="17"/>
  <c r="DA69" i="17"/>
  <c r="DB69" i="17"/>
  <c r="DC69" i="17"/>
  <c r="DD69" i="17"/>
  <c r="DE69" i="17"/>
  <c r="DF69" i="17"/>
  <c r="DG69" i="17"/>
  <c r="DH69" i="17"/>
  <c r="DI69" i="17"/>
  <c r="DJ69" i="17"/>
  <c r="CX70" i="17"/>
  <c r="CY70" i="17"/>
  <c r="CZ70" i="17"/>
  <c r="DA70" i="17"/>
  <c r="DB70" i="17"/>
  <c r="DC70" i="17"/>
  <c r="DD70" i="17"/>
  <c r="DE70" i="17"/>
  <c r="DF70" i="17"/>
  <c r="DG70" i="17"/>
  <c r="DH70" i="17"/>
  <c r="DI70" i="17"/>
  <c r="DJ70" i="17"/>
  <c r="CX71" i="17"/>
  <c r="CY71" i="17"/>
  <c r="CZ71" i="17"/>
  <c r="DA71" i="17"/>
  <c r="DB71" i="17"/>
  <c r="DC71" i="17"/>
  <c r="DD71" i="17"/>
  <c r="DE71" i="17"/>
  <c r="DF71" i="17"/>
  <c r="DG71" i="17"/>
  <c r="DH71" i="17"/>
  <c r="DI71" i="17"/>
  <c r="DJ71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C7" i="2"/>
  <c r="DW7" i="17" s="1"/>
  <c r="DV5" i="17"/>
  <c r="DL6" i="17"/>
  <c r="BY4" i="17"/>
  <c r="CX4" i="17"/>
  <c r="X303" i="3"/>
  <c r="Y303" i="3"/>
  <c r="X304" i="3"/>
  <c r="Y304" i="3"/>
  <c r="X305" i="3"/>
  <c r="Y305" i="3"/>
  <c r="X306" i="3"/>
  <c r="Y306" i="3"/>
  <c r="X307" i="3"/>
  <c r="Y307" i="3"/>
  <c r="X308" i="3"/>
  <c r="Y308" i="3"/>
  <c r="X309" i="3"/>
  <c r="Y309" i="3"/>
  <c r="V247" i="3"/>
  <c r="V184" i="3"/>
  <c r="R303" i="3"/>
  <c r="S303" i="3"/>
  <c r="R304" i="3"/>
  <c r="S304" i="3"/>
  <c r="R305" i="3"/>
  <c r="S305" i="3"/>
  <c r="R306" i="3"/>
  <c r="S306" i="3"/>
  <c r="R307" i="3"/>
  <c r="S307" i="3"/>
  <c r="R308" i="3"/>
  <c r="S308" i="3"/>
  <c r="R309" i="3"/>
  <c r="S309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M247" i="3"/>
  <c r="M184" i="3"/>
  <c r="J188" i="3"/>
  <c r="K188" i="3"/>
  <c r="R188" i="3"/>
  <c r="S188" i="3"/>
  <c r="X188" i="3"/>
  <c r="Y188" i="3"/>
  <c r="J189" i="3"/>
  <c r="K189" i="3"/>
  <c r="R189" i="3"/>
  <c r="S189" i="3"/>
  <c r="X189" i="3"/>
  <c r="Y189" i="3"/>
  <c r="J190" i="3"/>
  <c r="K190" i="3"/>
  <c r="R190" i="3"/>
  <c r="S190" i="3"/>
  <c r="X190" i="3"/>
  <c r="Y190" i="3"/>
  <c r="J191" i="3"/>
  <c r="K191" i="3"/>
  <c r="R191" i="3"/>
  <c r="S191" i="3"/>
  <c r="X191" i="3"/>
  <c r="Y191" i="3"/>
  <c r="J192" i="3"/>
  <c r="K192" i="3"/>
  <c r="R192" i="3"/>
  <c r="S192" i="3"/>
  <c r="X192" i="3"/>
  <c r="Y192" i="3"/>
  <c r="J193" i="3"/>
  <c r="K193" i="3"/>
  <c r="R193" i="3"/>
  <c r="S193" i="3"/>
  <c r="X193" i="3"/>
  <c r="Y193" i="3"/>
  <c r="J194" i="3"/>
  <c r="K194" i="3"/>
  <c r="R194" i="3"/>
  <c r="S194" i="3"/>
  <c r="X194" i="3"/>
  <c r="Y194" i="3"/>
  <c r="J195" i="3"/>
  <c r="K195" i="3"/>
  <c r="R195" i="3"/>
  <c r="S195" i="3"/>
  <c r="X195" i="3"/>
  <c r="Y195" i="3"/>
  <c r="J196" i="3"/>
  <c r="K196" i="3"/>
  <c r="R196" i="3"/>
  <c r="S196" i="3"/>
  <c r="X196" i="3"/>
  <c r="Y196" i="3"/>
  <c r="J197" i="3"/>
  <c r="K197" i="3"/>
  <c r="R197" i="3"/>
  <c r="S197" i="3"/>
  <c r="X197" i="3"/>
  <c r="Y197" i="3"/>
  <c r="J198" i="3"/>
  <c r="K198" i="3"/>
  <c r="R198" i="3"/>
  <c r="S198" i="3"/>
  <c r="X198" i="3"/>
  <c r="Y198" i="3"/>
  <c r="J199" i="3"/>
  <c r="K199" i="3"/>
  <c r="R199" i="3"/>
  <c r="S199" i="3"/>
  <c r="X199" i="3"/>
  <c r="Y199" i="3"/>
  <c r="J200" i="3"/>
  <c r="K200" i="3"/>
  <c r="R200" i="3"/>
  <c r="S200" i="3"/>
  <c r="X200" i="3"/>
  <c r="Y200" i="3"/>
  <c r="J201" i="3"/>
  <c r="K201" i="3"/>
  <c r="R201" i="3"/>
  <c r="S201" i="3"/>
  <c r="X201" i="3"/>
  <c r="Y201" i="3"/>
  <c r="J202" i="3"/>
  <c r="K202" i="3"/>
  <c r="R202" i="3"/>
  <c r="S202" i="3"/>
  <c r="X202" i="3"/>
  <c r="Y202" i="3"/>
  <c r="J203" i="3"/>
  <c r="K203" i="3"/>
  <c r="R203" i="3"/>
  <c r="S203" i="3"/>
  <c r="X203" i="3"/>
  <c r="Y203" i="3"/>
  <c r="J204" i="3"/>
  <c r="K204" i="3"/>
  <c r="R204" i="3"/>
  <c r="S204" i="3"/>
  <c r="X204" i="3"/>
  <c r="Y204" i="3"/>
  <c r="J205" i="3"/>
  <c r="K205" i="3"/>
  <c r="R205" i="3"/>
  <c r="S205" i="3"/>
  <c r="X205" i="3"/>
  <c r="Y205" i="3"/>
  <c r="J206" i="3"/>
  <c r="K206" i="3"/>
  <c r="R206" i="3"/>
  <c r="S206" i="3"/>
  <c r="X206" i="3"/>
  <c r="Y206" i="3"/>
  <c r="J207" i="3"/>
  <c r="K207" i="3"/>
  <c r="R207" i="3"/>
  <c r="S207" i="3"/>
  <c r="X207" i="3"/>
  <c r="Y207" i="3"/>
  <c r="J208" i="3"/>
  <c r="K208" i="3"/>
  <c r="R208" i="3"/>
  <c r="S208" i="3"/>
  <c r="X208" i="3"/>
  <c r="Y208" i="3"/>
  <c r="J209" i="3"/>
  <c r="K209" i="3"/>
  <c r="R209" i="3"/>
  <c r="S209" i="3"/>
  <c r="X209" i="3"/>
  <c r="Y209" i="3"/>
  <c r="J210" i="3"/>
  <c r="K210" i="3"/>
  <c r="R210" i="3"/>
  <c r="S210" i="3"/>
  <c r="X210" i="3"/>
  <c r="Y210" i="3"/>
  <c r="J211" i="3"/>
  <c r="K211" i="3"/>
  <c r="R211" i="3"/>
  <c r="S211" i="3"/>
  <c r="X211" i="3"/>
  <c r="Y211" i="3"/>
  <c r="J212" i="3"/>
  <c r="K212" i="3"/>
  <c r="R212" i="3"/>
  <c r="S212" i="3"/>
  <c r="X212" i="3"/>
  <c r="Y212" i="3"/>
  <c r="J213" i="3"/>
  <c r="K213" i="3"/>
  <c r="R213" i="3"/>
  <c r="S213" i="3"/>
  <c r="X213" i="3"/>
  <c r="Y213" i="3"/>
  <c r="J214" i="3"/>
  <c r="K214" i="3"/>
  <c r="R214" i="3"/>
  <c r="S214" i="3"/>
  <c r="X214" i="3"/>
  <c r="Y214" i="3"/>
  <c r="J215" i="3"/>
  <c r="K215" i="3"/>
  <c r="R215" i="3"/>
  <c r="S215" i="3"/>
  <c r="X215" i="3"/>
  <c r="Y215" i="3"/>
  <c r="J216" i="3"/>
  <c r="K216" i="3"/>
  <c r="R216" i="3"/>
  <c r="S216" i="3"/>
  <c r="X216" i="3"/>
  <c r="Y216" i="3"/>
  <c r="J217" i="3"/>
  <c r="K217" i="3"/>
  <c r="R217" i="3"/>
  <c r="S217" i="3"/>
  <c r="X217" i="3"/>
  <c r="Y217" i="3"/>
  <c r="J218" i="3"/>
  <c r="K218" i="3"/>
  <c r="R218" i="3"/>
  <c r="S218" i="3"/>
  <c r="X218" i="3"/>
  <c r="Y218" i="3"/>
  <c r="J219" i="3"/>
  <c r="K219" i="3"/>
  <c r="R219" i="3"/>
  <c r="S219" i="3"/>
  <c r="X219" i="3"/>
  <c r="Y219" i="3"/>
  <c r="J220" i="3"/>
  <c r="K220" i="3"/>
  <c r="R220" i="3"/>
  <c r="S220" i="3"/>
  <c r="X220" i="3"/>
  <c r="Y220" i="3"/>
  <c r="J221" i="3"/>
  <c r="K221" i="3"/>
  <c r="R221" i="3"/>
  <c r="S221" i="3"/>
  <c r="X221" i="3"/>
  <c r="Y221" i="3"/>
  <c r="J222" i="3"/>
  <c r="K222" i="3"/>
  <c r="R222" i="3"/>
  <c r="S222" i="3"/>
  <c r="X222" i="3"/>
  <c r="Y222" i="3"/>
  <c r="J223" i="3"/>
  <c r="K223" i="3"/>
  <c r="R223" i="3"/>
  <c r="S223" i="3"/>
  <c r="X223" i="3"/>
  <c r="Y223" i="3"/>
  <c r="J224" i="3"/>
  <c r="K224" i="3"/>
  <c r="R224" i="3"/>
  <c r="S224" i="3"/>
  <c r="X224" i="3"/>
  <c r="Y224" i="3"/>
  <c r="J225" i="3"/>
  <c r="K225" i="3"/>
  <c r="R225" i="3"/>
  <c r="S225" i="3"/>
  <c r="X225" i="3"/>
  <c r="Y225" i="3"/>
  <c r="J226" i="3"/>
  <c r="K226" i="3"/>
  <c r="R226" i="3"/>
  <c r="S226" i="3"/>
  <c r="X226" i="3"/>
  <c r="Y226" i="3"/>
  <c r="J227" i="3"/>
  <c r="K227" i="3"/>
  <c r="R227" i="3"/>
  <c r="S227" i="3"/>
  <c r="X227" i="3"/>
  <c r="Y227" i="3"/>
  <c r="J228" i="3"/>
  <c r="K228" i="3"/>
  <c r="R228" i="3"/>
  <c r="S228" i="3"/>
  <c r="X228" i="3"/>
  <c r="Y228" i="3"/>
  <c r="J229" i="3"/>
  <c r="K229" i="3"/>
  <c r="R229" i="3"/>
  <c r="S229" i="3"/>
  <c r="X229" i="3"/>
  <c r="Y229" i="3"/>
  <c r="J230" i="3"/>
  <c r="K230" i="3"/>
  <c r="R230" i="3"/>
  <c r="S230" i="3"/>
  <c r="X230" i="3"/>
  <c r="Y230" i="3"/>
  <c r="J231" i="3"/>
  <c r="K231" i="3"/>
  <c r="R231" i="3"/>
  <c r="S231" i="3"/>
  <c r="X231" i="3"/>
  <c r="Y231" i="3"/>
  <c r="J232" i="3"/>
  <c r="K232" i="3"/>
  <c r="R232" i="3"/>
  <c r="S232" i="3"/>
  <c r="X232" i="3"/>
  <c r="Y232" i="3"/>
  <c r="J233" i="3"/>
  <c r="K233" i="3"/>
  <c r="R233" i="3"/>
  <c r="S233" i="3"/>
  <c r="X233" i="3"/>
  <c r="Y233" i="3"/>
  <c r="J234" i="3"/>
  <c r="K234" i="3"/>
  <c r="R234" i="3"/>
  <c r="S234" i="3"/>
  <c r="X234" i="3"/>
  <c r="Y234" i="3"/>
  <c r="J235" i="3"/>
  <c r="K235" i="3"/>
  <c r="R235" i="3"/>
  <c r="S235" i="3"/>
  <c r="X235" i="3"/>
  <c r="Y235" i="3"/>
  <c r="J236" i="3"/>
  <c r="K236" i="3"/>
  <c r="R236" i="3"/>
  <c r="S236" i="3"/>
  <c r="X236" i="3"/>
  <c r="Y236" i="3"/>
  <c r="J237" i="3"/>
  <c r="K237" i="3"/>
  <c r="R237" i="3"/>
  <c r="S237" i="3"/>
  <c r="X237" i="3"/>
  <c r="Y237" i="3"/>
  <c r="J238" i="3"/>
  <c r="K238" i="3"/>
  <c r="R238" i="3"/>
  <c r="S238" i="3"/>
  <c r="X238" i="3"/>
  <c r="Y238" i="3"/>
  <c r="J239" i="3"/>
  <c r="K239" i="3"/>
  <c r="R239" i="3"/>
  <c r="S239" i="3"/>
  <c r="X239" i="3"/>
  <c r="Y239" i="3"/>
  <c r="J240" i="3"/>
  <c r="K240" i="3"/>
  <c r="R240" i="3"/>
  <c r="S240" i="3"/>
  <c r="X240" i="3"/>
  <c r="Y240" i="3"/>
  <c r="J241" i="3"/>
  <c r="K241" i="3"/>
  <c r="R241" i="3"/>
  <c r="S241" i="3"/>
  <c r="X241" i="3"/>
  <c r="Y241" i="3"/>
  <c r="J242" i="3"/>
  <c r="K242" i="3"/>
  <c r="R242" i="3"/>
  <c r="S242" i="3"/>
  <c r="X242" i="3"/>
  <c r="Y242" i="3"/>
  <c r="J243" i="3"/>
  <c r="K243" i="3"/>
  <c r="R243" i="3"/>
  <c r="S243" i="3"/>
  <c r="X243" i="3"/>
  <c r="Y243" i="3"/>
  <c r="J244" i="3"/>
  <c r="K244" i="3"/>
  <c r="R244" i="3"/>
  <c r="S244" i="3"/>
  <c r="X244" i="3"/>
  <c r="Y244" i="3"/>
  <c r="J245" i="3"/>
  <c r="K245" i="3"/>
  <c r="R245" i="3"/>
  <c r="S245" i="3"/>
  <c r="X245" i="3"/>
  <c r="Y245" i="3"/>
  <c r="J246" i="3"/>
  <c r="K246" i="3"/>
  <c r="R246" i="3"/>
  <c r="S246" i="3"/>
  <c r="X246" i="3"/>
  <c r="Y246" i="3"/>
  <c r="J247" i="3"/>
  <c r="K247" i="3"/>
  <c r="R247" i="3"/>
  <c r="S247" i="3"/>
  <c r="X247" i="3"/>
  <c r="Y247" i="3"/>
  <c r="J248" i="3"/>
  <c r="K248" i="3"/>
  <c r="R248" i="3"/>
  <c r="S248" i="3"/>
  <c r="X248" i="3"/>
  <c r="Y248" i="3"/>
  <c r="J249" i="3"/>
  <c r="K249" i="3"/>
  <c r="R249" i="3"/>
  <c r="S249" i="3"/>
  <c r="X249" i="3"/>
  <c r="Y249" i="3"/>
  <c r="J250" i="3"/>
  <c r="K250" i="3"/>
  <c r="R250" i="3"/>
  <c r="S250" i="3"/>
  <c r="X250" i="3"/>
  <c r="Y250" i="3"/>
  <c r="J251" i="3"/>
  <c r="K251" i="3"/>
  <c r="R251" i="3"/>
  <c r="S251" i="3"/>
  <c r="X251" i="3"/>
  <c r="Y251" i="3"/>
  <c r="J252" i="3"/>
  <c r="K252" i="3"/>
  <c r="R252" i="3"/>
  <c r="S252" i="3"/>
  <c r="X252" i="3"/>
  <c r="Y252" i="3"/>
  <c r="J253" i="3"/>
  <c r="K253" i="3"/>
  <c r="R253" i="3"/>
  <c r="S253" i="3"/>
  <c r="X253" i="3"/>
  <c r="Y253" i="3"/>
  <c r="J254" i="3"/>
  <c r="K254" i="3"/>
  <c r="R254" i="3"/>
  <c r="S254" i="3"/>
  <c r="X254" i="3"/>
  <c r="Y254" i="3"/>
  <c r="J255" i="3"/>
  <c r="K255" i="3"/>
  <c r="R255" i="3"/>
  <c r="S255" i="3"/>
  <c r="X255" i="3"/>
  <c r="Y255" i="3"/>
  <c r="J256" i="3"/>
  <c r="K256" i="3"/>
  <c r="R256" i="3"/>
  <c r="S256" i="3"/>
  <c r="X256" i="3"/>
  <c r="Y256" i="3"/>
  <c r="J257" i="3"/>
  <c r="K257" i="3"/>
  <c r="R257" i="3"/>
  <c r="S257" i="3"/>
  <c r="X257" i="3"/>
  <c r="Y257" i="3"/>
  <c r="J258" i="3"/>
  <c r="K258" i="3"/>
  <c r="R258" i="3"/>
  <c r="S258" i="3"/>
  <c r="X258" i="3"/>
  <c r="Y258" i="3"/>
  <c r="J259" i="3"/>
  <c r="K259" i="3"/>
  <c r="R259" i="3"/>
  <c r="S259" i="3"/>
  <c r="X259" i="3"/>
  <c r="Y259" i="3"/>
  <c r="J260" i="3"/>
  <c r="K260" i="3"/>
  <c r="R260" i="3"/>
  <c r="S260" i="3"/>
  <c r="X260" i="3"/>
  <c r="Y260" i="3"/>
  <c r="J261" i="3"/>
  <c r="K261" i="3"/>
  <c r="R261" i="3"/>
  <c r="S261" i="3"/>
  <c r="X261" i="3"/>
  <c r="Y261" i="3"/>
  <c r="J262" i="3"/>
  <c r="K262" i="3"/>
  <c r="R262" i="3"/>
  <c r="S262" i="3"/>
  <c r="X262" i="3"/>
  <c r="Y262" i="3"/>
  <c r="J263" i="3"/>
  <c r="K263" i="3"/>
  <c r="R263" i="3"/>
  <c r="S263" i="3"/>
  <c r="X263" i="3"/>
  <c r="Y263" i="3"/>
  <c r="J264" i="3"/>
  <c r="K264" i="3"/>
  <c r="R264" i="3"/>
  <c r="S264" i="3"/>
  <c r="X264" i="3"/>
  <c r="Y264" i="3"/>
  <c r="J265" i="3"/>
  <c r="K265" i="3"/>
  <c r="R265" i="3"/>
  <c r="S265" i="3"/>
  <c r="X265" i="3"/>
  <c r="Y265" i="3"/>
  <c r="J266" i="3"/>
  <c r="K266" i="3"/>
  <c r="R266" i="3"/>
  <c r="S266" i="3"/>
  <c r="X266" i="3"/>
  <c r="Y266" i="3"/>
  <c r="J267" i="3"/>
  <c r="K267" i="3"/>
  <c r="R267" i="3"/>
  <c r="S267" i="3"/>
  <c r="X267" i="3"/>
  <c r="Y267" i="3"/>
  <c r="J268" i="3"/>
  <c r="K268" i="3"/>
  <c r="R268" i="3"/>
  <c r="S268" i="3"/>
  <c r="X268" i="3"/>
  <c r="Y268" i="3"/>
  <c r="J269" i="3"/>
  <c r="K269" i="3"/>
  <c r="R269" i="3"/>
  <c r="S269" i="3"/>
  <c r="X269" i="3"/>
  <c r="Y269" i="3"/>
  <c r="J270" i="3"/>
  <c r="K270" i="3"/>
  <c r="R270" i="3"/>
  <c r="S270" i="3"/>
  <c r="X270" i="3"/>
  <c r="Y270" i="3"/>
  <c r="J271" i="3"/>
  <c r="K271" i="3"/>
  <c r="R271" i="3"/>
  <c r="S271" i="3"/>
  <c r="X271" i="3"/>
  <c r="Y271" i="3"/>
  <c r="J272" i="3"/>
  <c r="K272" i="3"/>
  <c r="R272" i="3"/>
  <c r="S272" i="3"/>
  <c r="X272" i="3"/>
  <c r="Y272" i="3"/>
  <c r="J273" i="3"/>
  <c r="K273" i="3"/>
  <c r="R273" i="3"/>
  <c r="S273" i="3"/>
  <c r="X273" i="3"/>
  <c r="Y273" i="3"/>
  <c r="J274" i="3"/>
  <c r="K274" i="3"/>
  <c r="R274" i="3"/>
  <c r="S274" i="3"/>
  <c r="X274" i="3"/>
  <c r="Y274" i="3"/>
  <c r="J275" i="3"/>
  <c r="K275" i="3"/>
  <c r="R275" i="3"/>
  <c r="S275" i="3"/>
  <c r="X275" i="3"/>
  <c r="Y275" i="3"/>
  <c r="J276" i="3"/>
  <c r="K276" i="3"/>
  <c r="R276" i="3"/>
  <c r="S276" i="3"/>
  <c r="X276" i="3"/>
  <c r="Y276" i="3"/>
  <c r="J277" i="3"/>
  <c r="K277" i="3"/>
  <c r="R277" i="3"/>
  <c r="S277" i="3"/>
  <c r="X277" i="3"/>
  <c r="Y277" i="3"/>
  <c r="J278" i="3"/>
  <c r="K278" i="3"/>
  <c r="R278" i="3"/>
  <c r="S278" i="3"/>
  <c r="X278" i="3"/>
  <c r="Y278" i="3"/>
  <c r="J279" i="3"/>
  <c r="K279" i="3"/>
  <c r="R279" i="3"/>
  <c r="S279" i="3"/>
  <c r="X279" i="3"/>
  <c r="Y279" i="3"/>
  <c r="J280" i="3"/>
  <c r="K280" i="3"/>
  <c r="R280" i="3"/>
  <c r="S280" i="3"/>
  <c r="X280" i="3"/>
  <c r="Y280" i="3"/>
  <c r="J281" i="3"/>
  <c r="K281" i="3"/>
  <c r="R281" i="3"/>
  <c r="S281" i="3"/>
  <c r="X281" i="3"/>
  <c r="Y281" i="3"/>
  <c r="J282" i="3"/>
  <c r="K282" i="3"/>
  <c r="R282" i="3"/>
  <c r="S282" i="3"/>
  <c r="X282" i="3"/>
  <c r="Y282" i="3"/>
  <c r="J283" i="3"/>
  <c r="K283" i="3"/>
  <c r="R283" i="3"/>
  <c r="S283" i="3"/>
  <c r="X283" i="3"/>
  <c r="Y283" i="3"/>
  <c r="J284" i="3"/>
  <c r="K284" i="3"/>
  <c r="R284" i="3"/>
  <c r="S284" i="3"/>
  <c r="X284" i="3"/>
  <c r="Y284" i="3"/>
  <c r="J285" i="3"/>
  <c r="K285" i="3"/>
  <c r="R285" i="3"/>
  <c r="S285" i="3"/>
  <c r="X285" i="3"/>
  <c r="Y285" i="3"/>
  <c r="J286" i="3"/>
  <c r="K286" i="3"/>
  <c r="R286" i="3"/>
  <c r="S286" i="3"/>
  <c r="X286" i="3"/>
  <c r="Y286" i="3"/>
  <c r="J287" i="3"/>
  <c r="K287" i="3"/>
  <c r="R287" i="3"/>
  <c r="S287" i="3"/>
  <c r="X287" i="3"/>
  <c r="Y287" i="3"/>
  <c r="J288" i="3"/>
  <c r="K288" i="3"/>
  <c r="R288" i="3"/>
  <c r="S288" i="3"/>
  <c r="X288" i="3"/>
  <c r="Y288" i="3"/>
  <c r="J289" i="3"/>
  <c r="K289" i="3"/>
  <c r="R289" i="3"/>
  <c r="S289" i="3"/>
  <c r="X289" i="3"/>
  <c r="Y289" i="3"/>
  <c r="J290" i="3"/>
  <c r="K290" i="3"/>
  <c r="R290" i="3"/>
  <c r="S290" i="3"/>
  <c r="X290" i="3"/>
  <c r="Y290" i="3"/>
  <c r="J291" i="3"/>
  <c r="K291" i="3"/>
  <c r="R291" i="3"/>
  <c r="S291" i="3"/>
  <c r="X291" i="3"/>
  <c r="Y291" i="3"/>
  <c r="J292" i="3"/>
  <c r="K292" i="3"/>
  <c r="R292" i="3"/>
  <c r="S292" i="3"/>
  <c r="X292" i="3"/>
  <c r="Y292" i="3"/>
  <c r="J293" i="3"/>
  <c r="K293" i="3"/>
  <c r="R293" i="3"/>
  <c r="S293" i="3"/>
  <c r="X293" i="3"/>
  <c r="Y293" i="3"/>
  <c r="J294" i="3"/>
  <c r="K294" i="3"/>
  <c r="R294" i="3"/>
  <c r="S294" i="3"/>
  <c r="X294" i="3"/>
  <c r="Y294" i="3"/>
  <c r="J295" i="3"/>
  <c r="K295" i="3"/>
  <c r="R295" i="3"/>
  <c r="S295" i="3"/>
  <c r="X295" i="3"/>
  <c r="Y295" i="3"/>
  <c r="J296" i="3"/>
  <c r="K296" i="3"/>
  <c r="R296" i="3"/>
  <c r="S296" i="3"/>
  <c r="X296" i="3"/>
  <c r="Y296" i="3"/>
  <c r="J297" i="3"/>
  <c r="K297" i="3"/>
  <c r="R297" i="3"/>
  <c r="S297" i="3"/>
  <c r="X297" i="3"/>
  <c r="Y297" i="3"/>
  <c r="J298" i="3"/>
  <c r="K298" i="3"/>
  <c r="R298" i="3"/>
  <c r="S298" i="3"/>
  <c r="X298" i="3"/>
  <c r="Y298" i="3"/>
  <c r="J299" i="3"/>
  <c r="K299" i="3"/>
  <c r="R299" i="3"/>
  <c r="S299" i="3"/>
  <c r="X299" i="3"/>
  <c r="Y299" i="3"/>
  <c r="J300" i="3"/>
  <c r="K300" i="3"/>
  <c r="R300" i="3"/>
  <c r="S300" i="3"/>
  <c r="X300" i="3"/>
  <c r="Y300" i="3"/>
  <c r="J301" i="3"/>
  <c r="K301" i="3"/>
  <c r="R301" i="3"/>
  <c r="S301" i="3"/>
  <c r="X301" i="3"/>
  <c r="Y301" i="3"/>
  <c r="J302" i="3"/>
  <c r="K302" i="3"/>
  <c r="R302" i="3"/>
  <c r="S302" i="3"/>
  <c r="X302" i="3"/>
  <c r="Y302" i="3"/>
  <c r="J184" i="3"/>
  <c r="K184" i="3"/>
  <c r="R184" i="3"/>
  <c r="S184" i="3"/>
  <c r="X184" i="3"/>
  <c r="Y184" i="3"/>
  <c r="J185" i="3"/>
  <c r="K185" i="3"/>
  <c r="R185" i="3"/>
  <c r="S185" i="3"/>
  <c r="X185" i="3"/>
  <c r="Y185" i="3"/>
  <c r="J186" i="3"/>
  <c r="K186" i="3"/>
  <c r="R186" i="3"/>
  <c r="S186" i="3"/>
  <c r="X186" i="3"/>
  <c r="Y186" i="3"/>
  <c r="J187" i="3"/>
  <c r="K187" i="3"/>
  <c r="R187" i="3"/>
  <c r="S187" i="3"/>
  <c r="X187" i="3"/>
  <c r="Y187" i="3"/>
  <c r="C140" i="8"/>
  <c r="C140" i="14"/>
  <c r="C8" i="21"/>
  <c r="CY8" i="17" s="1"/>
  <c r="AU4" i="7"/>
  <c r="AT4" i="7"/>
  <c r="E12" i="7"/>
  <c r="D12" i="7"/>
  <c r="E27" i="7"/>
  <c r="E26" i="7"/>
  <c r="E25" i="7"/>
  <c r="E23" i="7"/>
  <c r="E22" i="7"/>
  <c r="E21" i="7"/>
  <c r="E19" i="7"/>
  <c r="E18" i="7"/>
  <c r="E17" i="7"/>
  <c r="E15" i="7"/>
  <c r="E14" i="7"/>
  <c r="E13" i="7"/>
  <c r="E5" i="7"/>
  <c r="E11" i="7"/>
  <c r="E10" i="7"/>
  <c r="E9" i="7"/>
  <c r="E7" i="7"/>
  <c r="E6" i="7"/>
  <c r="C4" i="1"/>
  <c r="N4" i="17" s="1"/>
  <c r="P26" i="25"/>
  <c r="CM26" i="17" s="1"/>
  <c r="D32" i="25"/>
  <c r="CA32" i="17" s="1"/>
  <c r="E21" i="25"/>
  <c r="CB21" i="17" s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E32" i="25"/>
  <c r="CB32" i="17" s="1"/>
  <c r="D8" i="21"/>
  <c r="CZ8" i="17" s="1"/>
  <c r="C20" i="21"/>
  <c r="CY20" i="17" s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54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D30" i="7"/>
  <c r="D29" i="7"/>
  <c r="D28" i="7"/>
  <c r="D7" i="7"/>
  <c r="X183" i="3"/>
  <c r="Y183" i="3"/>
  <c r="R183" i="3"/>
  <c r="S183" i="3"/>
  <c r="D31" i="7"/>
  <c r="D34" i="7"/>
  <c r="D33" i="7"/>
  <c r="D32" i="7"/>
  <c r="C26" i="7"/>
  <c r="D27" i="7"/>
  <c r="D26" i="7"/>
  <c r="D25" i="7"/>
  <c r="D24" i="7"/>
  <c r="D23" i="7"/>
  <c r="D21" i="7"/>
  <c r="D20" i="7"/>
  <c r="B22" i="7"/>
  <c r="B20" i="7"/>
  <c r="D19" i="7"/>
  <c r="D18" i="7"/>
  <c r="D17" i="7"/>
  <c r="D16" i="7"/>
  <c r="D15" i="7"/>
  <c r="D14" i="7"/>
  <c r="D13" i="7"/>
  <c r="D6" i="7"/>
  <c r="D5" i="7"/>
  <c r="D11" i="7"/>
  <c r="D10" i="7"/>
  <c r="C16" i="7"/>
  <c r="C7" i="7"/>
  <c r="BD4" i="17"/>
  <c r="C5" i="1"/>
  <c r="N5" i="17" s="1"/>
  <c r="C72" i="14"/>
  <c r="C4" i="14"/>
  <c r="C72" i="8"/>
  <c r="C72" i="10"/>
  <c r="C72" i="9"/>
  <c r="R5" i="7"/>
  <c r="S5" i="7"/>
  <c r="R6" i="7"/>
  <c r="S6" i="7"/>
  <c r="R7" i="7"/>
  <c r="S7" i="7"/>
  <c r="R8" i="7"/>
  <c r="S8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R46" i="7"/>
  <c r="S46" i="7"/>
  <c r="R47" i="7"/>
  <c r="S47" i="7"/>
  <c r="R48" i="7"/>
  <c r="S48" i="7"/>
  <c r="R49" i="7"/>
  <c r="S49" i="7"/>
  <c r="R50" i="7"/>
  <c r="S50" i="7"/>
  <c r="R51" i="7"/>
  <c r="S51" i="7"/>
  <c r="R52" i="7"/>
  <c r="S52" i="7"/>
  <c r="R53" i="7"/>
  <c r="S53" i="7"/>
  <c r="R54" i="7"/>
  <c r="S54" i="7"/>
  <c r="R55" i="7"/>
  <c r="S55" i="7"/>
  <c r="R56" i="7"/>
  <c r="S56" i="7"/>
  <c r="R57" i="7"/>
  <c r="S57" i="7"/>
  <c r="R58" i="7"/>
  <c r="S58" i="7"/>
  <c r="R59" i="7"/>
  <c r="S59" i="7"/>
  <c r="R60" i="7"/>
  <c r="S60" i="7"/>
  <c r="R61" i="7"/>
  <c r="S61" i="7"/>
  <c r="R62" i="7"/>
  <c r="S62" i="7"/>
  <c r="R63" i="7"/>
  <c r="S63" i="7"/>
  <c r="R64" i="7"/>
  <c r="S64" i="7"/>
  <c r="R65" i="7"/>
  <c r="S65" i="7"/>
  <c r="R66" i="7"/>
  <c r="S66" i="7"/>
  <c r="R67" i="7"/>
  <c r="S67" i="7"/>
  <c r="R68" i="7"/>
  <c r="S68" i="7"/>
  <c r="R69" i="7"/>
  <c r="S69" i="7"/>
  <c r="R70" i="7"/>
  <c r="S70" i="7"/>
  <c r="R71" i="7"/>
  <c r="S71" i="7"/>
  <c r="R72" i="7"/>
  <c r="S72" i="7"/>
  <c r="R73" i="7"/>
  <c r="S73" i="7"/>
  <c r="R74" i="7"/>
  <c r="S74" i="7"/>
  <c r="R75" i="7"/>
  <c r="S75" i="7"/>
  <c r="R76" i="7"/>
  <c r="S76" i="7"/>
  <c r="R77" i="7"/>
  <c r="S77" i="7"/>
  <c r="R78" i="7"/>
  <c r="S78" i="7"/>
  <c r="R79" i="7"/>
  <c r="S79" i="7"/>
  <c r="R80" i="7"/>
  <c r="S80" i="7"/>
  <c r="R81" i="7"/>
  <c r="S81" i="7"/>
  <c r="R82" i="7"/>
  <c r="S82" i="7"/>
  <c r="R83" i="7"/>
  <c r="S83" i="7"/>
  <c r="R84" i="7"/>
  <c r="S84" i="7"/>
  <c r="R85" i="7"/>
  <c r="S85" i="7"/>
  <c r="R86" i="7"/>
  <c r="S86" i="7"/>
  <c r="R87" i="7"/>
  <c r="S87" i="7"/>
  <c r="R88" i="7"/>
  <c r="S88" i="7"/>
  <c r="R89" i="7"/>
  <c r="S89" i="7"/>
  <c r="R90" i="7"/>
  <c r="S90" i="7"/>
  <c r="R91" i="7"/>
  <c r="S91" i="7"/>
  <c r="R92" i="7"/>
  <c r="S92" i="7"/>
  <c r="R93" i="7"/>
  <c r="S93" i="7"/>
  <c r="R94" i="7"/>
  <c r="S94" i="7"/>
  <c r="R95" i="7"/>
  <c r="S95" i="7"/>
  <c r="R96" i="7"/>
  <c r="S96" i="7"/>
  <c r="R97" i="7"/>
  <c r="S97" i="7"/>
  <c r="R98" i="7"/>
  <c r="S98" i="7"/>
  <c r="R99" i="7"/>
  <c r="S99" i="7"/>
  <c r="R100" i="7"/>
  <c r="S100" i="7"/>
  <c r="R101" i="7"/>
  <c r="S101" i="7"/>
  <c r="R102" i="7"/>
  <c r="S102" i="7"/>
  <c r="R103" i="7"/>
  <c r="S103" i="7"/>
  <c r="R104" i="7"/>
  <c r="S104" i="7"/>
  <c r="R105" i="7"/>
  <c r="S105" i="7"/>
  <c r="R106" i="7"/>
  <c r="S106" i="7"/>
  <c r="R107" i="7"/>
  <c r="S107" i="7"/>
  <c r="R108" i="7"/>
  <c r="S108" i="7"/>
  <c r="R109" i="7"/>
  <c r="S109" i="7"/>
  <c r="R110" i="7"/>
  <c r="S110" i="7"/>
  <c r="R111" i="7"/>
  <c r="S111" i="7"/>
  <c r="R112" i="7"/>
  <c r="S112" i="7"/>
  <c r="R113" i="7"/>
  <c r="S113" i="7"/>
  <c r="R114" i="7"/>
  <c r="S114" i="7"/>
  <c r="R115" i="7"/>
  <c r="S115" i="7"/>
  <c r="R116" i="7"/>
  <c r="S116" i="7"/>
  <c r="R117" i="7"/>
  <c r="S117" i="7"/>
  <c r="R118" i="7"/>
  <c r="S118" i="7"/>
  <c r="R119" i="7"/>
  <c r="S119" i="7"/>
  <c r="R120" i="7"/>
  <c r="S120" i="7"/>
  <c r="R121" i="7"/>
  <c r="S121" i="7"/>
  <c r="R122" i="7"/>
  <c r="S122" i="7"/>
  <c r="R123" i="7"/>
  <c r="S123" i="7"/>
  <c r="R124" i="7"/>
  <c r="S124" i="7"/>
  <c r="R125" i="7"/>
  <c r="S125" i="7"/>
  <c r="R126" i="7"/>
  <c r="S126" i="7"/>
  <c r="R127" i="7"/>
  <c r="S127" i="7"/>
  <c r="R128" i="7"/>
  <c r="S128" i="7"/>
  <c r="R129" i="7"/>
  <c r="S129" i="7"/>
  <c r="R130" i="7"/>
  <c r="S130" i="7"/>
  <c r="R131" i="7"/>
  <c r="S131" i="7"/>
  <c r="R132" i="7"/>
  <c r="S132" i="7"/>
  <c r="R133" i="7"/>
  <c r="S133" i="7"/>
  <c r="R134" i="7"/>
  <c r="S134" i="7"/>
  <c r="R135" i="7"/>
  <c r="S135" i="7"/>
  <c r="R136" i="7"/>
  <c r="S136" i="7"/>
  <c r="R137" i="7"/>
  <c r="S137" i="7"/>
  <c r="R138" i="7"/>
  <c r="S138" i="7"/>
  <c r="R139" i="7"/>
  <c r="S139" i="7"/>
  <c r="R140" i="7"/>
  <c r="S140" i="7"/>
  <c r="R141" i="7"/>
  <c r="S141" i="7"/>
  <c r="R142" i="7"/>
  <c r="S142" i="7"/>
  <c r="R143" i="7"/>
  <c r="S143" i="7"/>
  <c r="R144" i="7"/>
  <c r="S144" i="7"/>
  <c r="R145" i="7"/>
  <c r="S145" i="7"/>
  <c r="R146" i="7"/>
  <c r="S146" i="7"/>
  <c r="R147" i="7"/>
  <c r="S147" i="7"/>
  <c r="R148" i="7"/>
  <c r="S148" i="7"/>
  <c r="R149" i="7"/>
  <c r="S149" i="7"/>
  <c r="R150" i="7"/>
  <c r="S150" i="7"/>
  <c r="R151" i="7"/>
  <c r="S151" i="7"/>
  <c r="R152" i="7"/>
  <c r="S152" i="7"/>
  <c r="R153" i="7"/>
  <c r="S153" i="7"/>
  <c r="R154" i="7"/>
  <c r="S154" i="7"/>
  <c r="R155" i="7"/>
  <c r="S155" i="7"/>
  <c r="R156" i="7"/>
  <c r="S156" i="7"/>
  <c r="R157" i="7"/>
  <c r="S157" i="7"/>
  <c r="R158" i="7"/>
  <c r="S158" i="7"/>
  <c r="R159" i="7"/>
  <c r="S159" i="7"/>
  <c r="R160" i="7"/>
  <c r="S160" i="7"/>
  <c r="R161" i="7"/>
  <c r="S161" i="7"/>
  <c r="R162" i="7"/>
  <c r="S162" i="7"/>
  <c r="R163" i="7"/>
  <c r="S163" i="7"/>
  <c r="R164" i="7"/>
  <c r="S164" i="7"/>
  <c r="R165" i="7"/>
  <c r="S165" i="7"/>
  <c r="R166" i="7"/>
  <c r="S166" i="7"/>
  <c r="R167" i="7"/>
  <c r="S167" i="7"/>
  <c r="R168" i="7"/>
  <c r="S168" i="7"/>
  <c r="R169" i="7"/>
  <c r="S169" i="7"/>
  <c r="R170" i="7"/>
  <c r="S170" i="7"/>
  <c r="R171" i="7"/>
  <c r="S171" i="7"/>
  <c r="R172" i="7"/>
  <c r="S172" i="7"/>
  <c r="R173" i="7"/>
  <c r="S173" i="7"/>
  <c r="R174" i="7"/>
  <c r="S174" i="7"/>
  <c r="R175" i="7"/>
  <c r="S175" i="7"/>
  <c r="R176" i="7"/>
  <c r="S176" i="7"/>
  <c r="R177" i="7"/>
  <c r="S177" i="7"/>
  <c r="R178" i="7"/>
  <c r="S178" i="7"/>
  <c r="R179" i="7"/>
  <c r="S179" i="7"/>
  <c r="R180" i="7"/>
  <c r="S180" i="7"/>
  <c r="R181" i="7"/>
  <c r="S181" i="7"/>
  <c r="R182" i="7"/>
  <c r="S182" i="7"/>
  <c r="R183" i="7"/>
  <c r="S183" i="7"/>
  <c r="R184" i="7"/>
  <c r="S184" i="7"/>
  <c r="R185" i="7"/>
  <c r="S185" i="7"/>
  <c r="R186" i="7"/>
  <c r="S186" i="7"/>
  <c r="R187" i="7"/>
  <c r="S187" i="7"/>
  <c r="R188" i="7"/>
  <c r="S188" i="7"/>
  <c r="R189" i="7"/>
  <c r="S189" i="7"/>
  <c r="R190" i="7"/>
  <c r="S190" i="7"/>
  <c r="R191" i="7"/>
  <c r="S191" i="7"/>
  <c r="R192" i="7"/>
  <c r="S192" i="7"/>
  <c r="R193" i="7"/>
  <c r="S193" i="7"/>
  <c r="R194" i="7"/>
  <c r="S194" i="7"/>
  <c r="R195" i="7"/>
  <c r="S195" i="7"/>
  <c r="R196" i="7"/>
  <c r="S196" i="7"/>
  <c r="R197" i="7"/>
  <c r="S197" i="7"/>
  <c r="R198" i="7"/>
  <c r="S198" i="7"/>
  <c r="R199" i="7"/>
  <c r="S199" i="7"/>
  <c r="R200" i="7"/>
  <c r="S200" i="7"/>
  <c r="R201" i="7"/>
  <c r="S201" i="7"/>
  <c r="R202" i="7"/>
  <c r="S202" i="7"/>
  <c r="R203" i="7"/>
  <c r="S203" i="7"/>
  <c r="R204" i="7"/>
  <c r="S204" i="7"/>
  <c r="R205" i="7"/>
  <c r="S205" i="7"/>
  <c r="R206" i="7"/>
  <c r="S206" i="7"/>
  <c r="R207" i="7"/>
  <c r="S207" i="7"/>
  <c r="R208" i="7"/>
  <c r="S208" i="7"/>
  <c r="R209" i="7"/>
  <c r="S209" i="7"/>
  <c r="R210" i="7"/>
  <c r="S210" i="7"/>
  <c r="R211" i="7"/>
  <c r="S211" i="7"/>
  <c r="R212" i="7"/>
  <c r="S212" i="7"/>
  <c r="R213" i="7"/>
  <c r="S213" i="7"/>
  <c r="R214" i="7"/>
  <c r="S214" i="7"/>
  <c r="R215" i="7"/>
  <c r="S215" i="7"/>
  <c r="R216" i="7"/>
  <c r="S216" i="7"/>
  <c r="R217" i="7"/>
  <c r="S217" i="7"/>
  <c r="R218" i="7"/>
  <c r="S218" i="7"/>
  <c r="R219" i="7"/>
  <c r="S219" i="7"/>
  <c r="R220" i="7"/>
  <c r="S220" i="7"/>
  <c r="R221" i="7"/>
  <c r="S221" i="7"/>
  <c r="R222" i="7"/>
  <c r="S222" i="7"/>
  <c r="R223" i="7"/>
  <c r="S223" i="7"/>
  <c r="R224" i="7"/>
  <c r="S224" i="7"/>
  <c r="R225" i="7"/>
  <c r="S225" i="7"/>
  <c r="R226" i="7"/>
  <c r="S226" i="7"/>
  <c r="R227" i="7"/>
  <c r="S227" i="7"/>
  <c r="R228" i="7"/>
  <c r="S228" i="7"/>
  <c r="R229" i="7"/>
  <c r="S229" i="7"/>
  <c r="R230" i="7"/>
  <c r="S230" i="7"/>
  <c r="R231" i="7"/>
  <c r="S231" i="7"/>
  <c r="R232" i="7"/>
  <c r="S232" i="7"/>
  <c r="R233" i="7"/>
  <c r="S233" i="7"/>
  <c r="R234" i="7"/>
  <c r="S234" i="7"/>
  <c r="R235" i="7"/>
  <c r="S235" i="7"/>
  <c r="R236" i="7"/>
  <c r="S236" i="7"/>
  <c r="R237" i="7"/>
  <c r="S237" i="7"/>
  <c r="R238" i="7"/>
  <c r="S238" i="7"/>
  <c r="R239" i="7"/>
  <c r="S239" i="7"/>
  <c r="R240" i="7"/>
  <c r="S240" i="7"/>
  <c r="R241" i="7"/>
  <c r="S241" i="7"/>
  <c r="R242" i="7"/>
  <c r="S242" i="7"/>
  <c r="R243" i="7"/>
  <c r="S243" i="7"/>
  <c r="R244" i="7"/>
  <c r="S244" i="7"/>
  <c r="R245" i="7"/>
  <c r="S245" i="7"/>
  <c r="R246" i="7"/>
  <c r="S246" i="7"/>
  <c r="R247" i="7"/>
  <c r="S247" i="7"/>
  <c r="R248" i="7"/>
  <c r="S248" i="7"/>
  <c r="R249" i="7"/>
  <c r="S249" i="7"/>
  <c r="R250" i="7"/>
  <c r="S250" i="7"/>
  <c r="R251" i="7"/>
  <c r="S251" i="7"/>
  <c r="R252" i="7"/>
  <c r="S252" i="7"/>
  <c r="R253" i="7"/>
  <c r="S253" i="7"/>
  <c r="R254" i="7"/>
  <c r="S254" i="7"/>
  <c r="R255" i="7"/>
  <c r="S255" i="7"/>
  <c r="R256" i="7"/>
  <c r="S256" i="7"/>
  <c r="R257" i="7"/>
  <c r="S257" i="7"/>
  <c r="R258" i="7"/>
  <c r="S258" i="7"/>
  <c r="R259" i="7"/>
  <c r="S259" i="7"/>
  <c r="R260" i="7"/>
  <c r="S260" i="7"/>
  <c r="R261" i="7"/>
  <c r="S261" i="7"/>
  <c r="R262" i="7"/>
  <c r="S262" i="7"/>
  <c r="R263" i="7"/>
  <c r="S263" i="7"/>
  <c r="R264" i="7"/>
  <c r="S264" i="7"/>
  <c r="R265" i="7"/>
  <c r="S265" i="7"/>
  <c r="R266" i="7"/>
  <c r="S266" i="7"/>
  <c r="R267" i="7"/>
  <c r="S267" i="7"/>
  <c r="R268" i="7"/>
  <c r="S268" i="7"/>
  <c r="R269" i="7"/>
  <c r="S269" i="7"/>
  <c r="R270" i="7"/>
  <c r="S270" i="7"/>
  <c r="R271" i="7"/>
  <c r="S271" i="7"/>
  <c r="R272" i="7"/>
  <c r="S272" i="7"/>
  <c r="R273" i="7"/>
  <c r="S273" i="7"/>
  <c r="R274" i="7"/>
  <c r="S274" i="7"/>
  <c r="R275" i="7"/>
  <c r="S275" i="7"/>
  <c r="R276" i="7"/>
  <c r="S276" i="7"/>
  <c r="R277" i="7"/>
  <c r="S277" i="7"/>
  <c r="R278" i="7"/>
  <c r="S278" i="7"/>
  <c r="R279" i="7"/>
  <c r="S279" i="7"/>
  <c r="R280" i="7"/>
  <c r="S280" i="7"/>
  <c r="R281" i="7"/>
  <c r="S281" i="7"/>
  <c r="R282" i="7"/>
  <c r="S282" i="7"/>
  <c r="R283" i="7"/>
  <c r="S283" i="7"/>
  <c r="R284" i="7"/>
  <c r="S284" i="7"/>
  <c r="R285" i="7"/>
  <c r="S285" i="7"/>
  <c r="R286" i="7"/>
  <c r="S286" i="7"/>
  <c r="R287" i="7"/>
  <c r="S287" i="7"/>
  <c r="R288" i="7"/>
  <c r="S288" i="7"/>
  <c r="R289" i="7"/>
  <c r="S289" i="7"/>
  <c r="R290" i="7"/>
  <c r="S290" i="7"/>
  <c r="R291" i="7"/>
  <c r="S291" i="7"/>
  <c r="R292" i="7"/>
  <c r="S292" i="7"/>
  <c r="R293" i="7"/>
  <c r="S293" i="7"/>
  <c r="R294" i="7"/>
  <c r="S294" i="7"/>
  <c r="R295" i="7"/>
  <c r="S295" i="7"/>
  <c r="R296" i="7"/>
  <c r="S296" i="7"/>
  <c r="R297" i="7"/>
  <c r="S297" i="7"/>
  <c r="R298" i="7"/>
  <c r="S298" i="7"/>
  <c r="R299" i="7"/>
  <c r="S299" i="7"/>
  <c r="R300" i="7"/>
  <c r="S300" i="7"/>
  <c r="R301" i="7"/>
  <c r="S301" i="7"/>
  <c r="R302" i="7"/>
  <c r="S302" i="7"/>
  <c r="R303" i="7"/>
  <c r="S303" i="7"/>
  <c r="S4" i="7"/>
  <c r="R4" i="7"/>
  <c r="P23" i="25"/>
  <c r="CM23" i="17" s="1"/>
  <c r="P24" i="25"/>
  <c r="CM24" i="17" s="1"/>
  <c r="P25" i="25"/>
  <c r="CM25" i="17" s="1"/>
  <c r="P22" i="25"/>
  <c r="CM22" i="17" s="1"/>
  <c r="I2" i="20"/>
  <c r="I3" i="20"/>
  <c r="I4" i="20"/>
  <c r="I5" i="20"/>
  <c r="I6" i="20"/>
  <c r="I7" i="20"/>
  <c r="I8" i="20"/>
  <c r="I9" i="20"/>
  <c r="I10" i="20"/>
  <c r="I1" i="20"/>
  <c r="K12" i="25"/>
  <c r="CH12" i="17" s="1"/>
  <c r="P35" i="25"/>
  <c r="CM35" i="17" s="1"/>
  <c r="B17" i="25"/>
  <c r="BY17" i="17" s="1"/>
  <c r="P37" i="25"/>
  <c r="CM37" i="17" s="1"/>
  <c r="K13" i="25"/>
  <c r="CH13" i="17" s="1"/>
  <c r="P36" i="25"/>
  <c r="CM36" i="17" s="1"/>
  <c r="P33" i="25"/>
  <c r="CM33" i="17" s="1"/>
  <c r="P32" i="25"/>
  <c r="CM32" i="17" s="1"/>
  <c r="K10" i="25"/>
  <c r="CH10" i="17" s="1"/>
  <c r="K183" i="3"/>
  <c r="O4" i="1"/>
  <c r="O3" i="1"/>
  <c r="P4" i="1"/>
  <c r="Q4" i="1"/>
  <c r="Q3" i="1"/>
  <c r="R3" i="1"/>
  <c r="S3" i="1"/>
  <c r="P3" i="1"/>
  <c r="J183" i="3"/>
  <c r="N40" i="21"/>
  <c r="DJ40" i="17" s="1"/>
  <c r="M40" i="21"/>
  <c r="DI40" i="17" s="1"/>
  <c r="L40" i="21"/>
  <c r="DH40" i="17" s="1"/>
  <c r="K40" i="21"/>
  <c r="DG40" i="17" s="1"/>
  <c r="J40" i="21"/>
  <c r="DF40" i="17" s="1"/>
  <c r="I40" i="21"/>
  <c r="DE40" i="17" s="1"/>
  <c r="H40" i="21"/>
  <c r="DD40" i="17" s="1"/>
  <c r="G40" i="21"/>
  <c r="DC40" i="17" s="1"/>
  <c r="F40" i="21"/>
  <c r="DB40" i="17" s="1"/>
  <c r="E40" i="21"/>
  <c r="DA40" i="17" s="1"/>
  <c r="D40" i="21"/>
  <c r="CZ40" i="17" s="1"/>
  <c r="C40" i="21"/>
  <c r="CY40" i="17" s="1"/>
  <c r="N28" i="21"/>
  <c r="DJ28" i="17" s="1"/>
  <c r="M28" i="21"/>
  <c r="DI28" i="17" s="1"/>
  <c r="L28" i="21"/>
  <c r="DH28" i="17" s="1"/>
  <c r="K28" i="21"/>
  <c r="DG28" i="17" s="1"/>
  <c r="J28" i="21"/>
  <c r="DF28" i="17" s="1"/>
  <c r="I28" i="21"/>
  <c r="DE28" i="17" s="1"/>
  <c r="H28" i="21"/>
  <c r="DD28" i="17" s="1"/>
  <c r="G28" i="21"/>
  <c r="DC28" i="17" s="1"/>
  <c r="F28" i="21"/>
  <c r="DB28" i="17" s="1"/>
  <c r="E28" i="21"/>
  <c r="DA28" i="17" s="1"/>
  <c r="D28" i="21"/>
  <c r="CZ28" i="17" s="1"/>
  <c r="C28" i="21"/>
  <c r="CY28" i="17" s="1"/>
  <c r="D16" i="21"/>
  <c r="CZ16" i="17" s="1"/>
  <c r="E16" i="21"/>
  <c r="DA16" i="17" s="1"/>
  <c r="F16" i="21"/>
  <c r="DB16" i="17" s="1"/>
  <c r="G16" i="21"/>
  <c r="DC16" i="17" s="1"/>
  <c r="H16" i="21"/>
  <c r="DD16" i="17" s="1"/>
  <c r="I16" i="21"/>
  <c r="DE16" i="17" s="1"/>
  <c r="J16" i="21"/>
  <c r="DF16" i="17" s="1"/>
  <c r="K16" i="21"/>
  <c r="DG16" i="17" s="1"/>
  <c r="L16" i="21"/>
  <c r="DH16" i="17" s="1"/>
  <c r="M16" i="21"/>
  <c r="DI16" i="17" s="1"/>
  <c r="N16" i="21"/>
  <c r="DJ16" i="17" s="1"/>
  <c r="C16" i="21"/>
  <c r="CY16" i="17" s="1"/>
  <c r="P48" i="25"/>
  <c r="CM48" i="17" s="1"/>
  <c r="P46" i="25"/>
  <c r="CM46" i="17" s="1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4" i="7"/>
  <c r="M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4" i="7"/>
  <c r="H4" i="7"/>
  <c r="C5" i="2"/>
  <c r="DW5" i="17" s="1"/>
  <c r="C8" i="2"/>
  <c r="C10" i="2" s="1"/>
  <c r="C4" i="12"/>
  <c r="DZ4" i="17" s="1"/>
  <c r="C5" i="11"/>
  <c r="C4" i="10"/>
  <c r="BA8" i="7"/>
  <c r="BB8" i="7"/>
  <c r="BA9" i="7"/>
  <c r="BB9" i="7"/>
  <c r="BA10" i="7"/>
  <c r="BB10" i="7"/>
  <c r="BA11" i="7"/>
  <c r="BB11" i="7"/>
  <c r="AZ9" i="7"/>
  <c r="AZ10" i="7"/>
  <c r="AZ11" i="7"/>
  <c r="AZ8" i="7"/>
  <c r="C4" i="9"/>
  <c r="K5" i="7"/>
  <c r="N5" i="7"/>
  <c r="T5" i="7"/>
  <c r="P5" i="7"/>
  <c r="Q5" i="7"/>
  <c r="K6" i="7"/>
  <c r="N6" i="7"/>
  <c r="T6" i="7"/>
  <c r="P6" i="7"/>
  <c r="Q6" i="7"/>
  <c r="K7" i="7"/>
  <c r="N7" i="7"/>
  <c r="T7" i="7"/>
  <c r="P7" i="7"/>
  <c r="Q7" i="7"/>
  <c r="K8" i="7"/>
  <c r="N8" i="7"/>
  <c r="T8" i="7"/>
  <c r="P8" i="7"/>
  <c r="Q8" i="7"/>
  <c r="K9" i="7"/>
  <c r="N9" i="7"/>
  <c r="T9" i="7"/>
  <c r="P9" i="7"/>
  <c r="Q9" i="7"/>
  <c r="K10" i="7"/>
  <c r="N10" i="7"/>
  <c r="T10" i="7"/>
  <c r="P10" i="7"/>
  <c r="Q10" i="7"/>
  <c r="K11" i="7"/>
  <c r="N11" i="7"/>
  <c r="T11" i="7"/>
  <c r="P11" i="7"/>
  <c r="Q11" i="7"/>
  <c r="K12" i="7"/>
  <c r="N12" i="7"/>
  <c r="T12" i="7"/>
  <c r="P12" i="7"/>
  <c r="Q12" i="7"/>
  <c r="K13" i="7"/>
  <c r="N13" i="7"/>
  <c r="T13" i="7"/>
  <c r="P13" i="7"/>
  <c r="Q13" i="7"/>
  <c r="K14" i="7"/>
  <c r="N14" i="7"/>
  <c r="T14" i="7"/>
  <c r="P14" i="7"/>
  <c r="Q14" i="7"/>
  <c r="K15" i="7"/>
  <c r="N15" i="7"/>
  <c r="T15" i="7"/>
  <c r="P15" i="7"/>
  <c r="Q15" i="7"/>
  <c r="K16" i="7"/>
  <c r="N16" i="7"/>
  <c r="T16" i="7"/>
  <c r="P16" i="7"/>
  <c r="Q16" i="7"/>
  <c r="K17" i="7"/>
  <c r="N17" i="7"/>
  <c r="T17" i="7"/>
  <c r="P17" i="7"/>
  <c r="Q17" i="7"/>
  <c r="K18" i="7"/>
  <c r="N18" i="7"/>
  <c r="T18" i="7"/>
  <c r="P18" i="7"/>
  <c r="Q18" i="7"/>
  <c r="K19" i="7"/>
  <c r="N19" i="7"/>
  <c r="T19" i="7"/>
  <c r="P19" i="7"/>
  <c r="Q19" i="7"/>
  <c r="K20" i="7"/>
  <c r="N20" i="7"/>
  <c r="T20" i="7"/>
  <c r="P20" i="7"/>
  <c r="Q20" i="7"/>
  <c r="K21" i="7"/>
  <c r="N21" i="7"/>
  <c r="T21" i="7"/>
  <c r="P21" i="7"/>
  <c r="Q21" i="7"/>
  <c r="K22" i="7"/>
  <c r="N22" i="7"/>
  <c r="T22" i="7"/>
  <c r="P22" i="7"/>
  <c r="Q22" i="7"/>
  <c r="K23" i="7"/>
  <c r="N23" i="7"/>
  <c r="T23" i="7"/>
  <c r="P23" i="7"/>
  <c r="Q23" i="7"/>
  <c r="K24" i="7"/>
  <c r="N24" i="7"/>
  <c r="T24" i="7"/>
  <c r="P24" i="7"/>
  <c r="Q24" i="7"/>
  <c r="K25" i="7"/>
  <c r="N25" i="7"/>
  <c r="T25" i="7"/>
  <c r="P25" i="7"/>
  <c r="Q25" i="7"/>
  <c r="K26" i="7"/>
  <c r="N26" i="7"/>
  <c r="T26" i="7"/>
  <c r="P26" i="7"/>
  <c r="Q26" i="7"/>
  <c r="K27" i="7"/>
  <c r="N27" i="7"/>
  <c r="T27" i="7"/>
  <c r="P27" i="7"/>
  <c r="Q27" i="7"/>
  <c r="K28" i="7"/>
  <c r="N28" i="7"/>
  <c r="T28" i="7"/>
  <c r="P28" i="7"/>
  <c r="Q28" i="7"/>
  <c r="K29" i="7"/>
  <c r="N29" i="7"/>
  <c r="T29" i="7"/>
  <c r="P29" i="7"/>
  <c r="Q29" i="7"/>
  <c r="K30" i="7"/>
  <c r="N30" i="7"/>
  <c r="T30" i="7"/>
  <c r="P30" i="7"/>
  <c r="Q30" i="7"/>
  <c r="K31" i="7"/>
  <c r="N31" i="7"/>
  <c r="T31" i="7"/>
  <c r="P31" i="7"/>
  <c r="Q31" i="7"/>
  <c r="K32" i="7"/>
  <c r="N32" i="7"/>
  <c r="T32" i="7"/>
  <c r="P32" i="7"/>
  <c r="Q32" i="7"/>
  <c r="K33" i="7"/>
  <c r="N33" i="7"/>
  <c r="T33" i="7"/>
  <c r="P33" i="7"/>
  <c r="Q33" i="7"/>
  <c r="K34" i="7"/>
  <c r="N34" i="7"/>
  <c r="T34" i="7"/>
  <c r="P34" i="7"/>
  <c r="Q34" i="7"/>
  <c r="K35" i="7"/>
  <c r="N35" i="7"/>
  <c r="T35" i="7"/>
  <c r="P35" i="7"/>
  <c r="Q35" i="7"/>
  <c r="K36" i="7"/>
  <c r="N36" i="7"/>
  <c r="T36" i="7"/>
  <c r="P36" i="7"/>
  <c r="Q36" i="7"/>
  <c r="K37" i="7"/>
  <c r="N37" i="7"/>
  <c r="T37" i="7"/>
  <c r="P37" i="7"/>
  <c r="Q37" i="7"/>
  <c r="K38" i="7"/>
  <c r="N38" i="7"/>
  <c r="T38" i="7"/>
  <c r="P38" i="7"/>
  <c r="Q38" i="7"/>
  <c r="K39" i="7"/>
  <c r="N39" i="7"/>
  <c r="T39" i="7"/>
  <c r="P39" i="7"/>
  <c r="Q39" i="7"/>
  <c r="K40" i="7"/>
  <c r="N40" i="7"/>
  <c r="T40" i="7"/>
  <c r="P40" i="7"/>
  <c r="Q40" i="7"/>
  <c r="K41" i="7"/>
  <c r="N41" i="7"/>
  <c r="T41" i="7"/>
  <c r="P41" i="7"/>
  <c r="Q41" i="7"/>
  <c r="K42" i="7"/>
  <c r="N42" i="7"/>
  <c r="T42" i="7"/>
  <c r="P42" i="7"/>
  <c r="Q42" i="7"/>
  <c r="K43" i="7"/>
  <c r="N43" i="7"/>
  <c r="T43" i="7"/>
  <c r="P43" i="7"/>
  <c r="Q43" i="7"/>
  <c r="K44" i="7"/>
  <c r="N44" i="7"/>
  <c r="T44" i="7"/>
  <c r="P44" i="7"/>
  <c r="Q44" i="7"/>
  <c r="K45" i="7"/>
  <c r="N45" i="7"/>
  <c r="T45" i="7"/>
  <c r="P45" i="7"/>
  <c r="Q45" i="7"/>
  <c r="K46" i="7"/>
  <c r="N46" i="7"/>
  <c r="T46" i="7"/>
  <c r="P46" i="7"/>
  <c r="Q46" i="7"/>
  <c r="K47" i="7"/>
  <c r="N47" i="7"/>
  <c r="T47" i="7"/>
  <c r="P47" i="7"/>
  <c r="Q47" i="7"/>
  <c r="K48" i="7"/>
  <c r="N48" i="7"/>
  <c r="T48" i="7"/>
  <c r="P48" i="7"/>
  <c r="Q48" i="7"/>
  <c r="K49" i="7"/>
  <c r="N49" i="7"/>
  <c r="T49" i="7"/>
  <c r="P49" i="7"/>
  <c r="Q49" i="7"/>
  <c r="K50" i="7"/>
  <c r="N50" i="7"/>
  <c r="T50" i="7"/>
  <c r="P50" i="7"/>
  <c r="Q50" i="7"/>
  <c r="K51" i="7"/>
  <c r="N51" i="7"/>
  <c r="T51" i="7"/>
  <c r="P51" i="7"/>
  <c r="Q51" i="7"/>
  <c r="K52" i="7"/>
  <c r="N52" i="7"/>
  <c r="T52" i="7"/>
  <c r="P52" i="7"/>
  <c r="Q52" i="7"/>
  <c r="K53" i="7"/>
  <c r="N53" i="7"/>
  <c r="T53" i="7"/>
  <c r="P53" i="7"/>
  <c r="Q53" i="7"/>
  <c r="K54" i="7"/>
  <c r="N54" i="7"/>
  <c r="T54" i="7"/>
  <c r="P54" i="7"/>
  <c r="Q54" i="7"/>
  <c r="K55" i="7"/>
  <c r="N55" i="7"/>
  <c r="T55" i="7"/>
  <c r="P55" i="7"/>
  <c r="Q55" i="7"/>
  <c r="K56" i="7"/>
  <c r="N56" i="7"/>
  <c r="T56" i="7"/>
  <c r="P56" i="7"/>
  <c r="Q56" i="7"/>
  <c r="K57" i="7"/>
  <c r="N57" i="7"/>
  <c r="T57" i="7"/>
  <c r="P57" i="7"/>
  <c r="Q57" i="7"/>
  <c r="K58" i="7"/>
  <c r="N58" i="7"/>
  <c r="T58" i="7"/>
  <c r="P58" i="7"/>
  <c r="Q58" i="7"/>
  <c r="K59" i="7"/>
  <c r="N59" i="7"/>
  <c r="T59" i="7"/>
  <c r="P59" i="7"/>
  <c r="Q59" i="7"/>
  <c r="K60" i="7"/>
  <c r="N60" i="7"/>
  <c r="T60" i="7"/>
  <c r="P60" i="7"/>
  <c r="Q60" i="7"/>
  <c r="K61" i="7"/>
  <c r="N61" i="7"/>
  <c r="T61" i="7"/>
  <c r="P61" i="7"/>
  <c r="Q61" i="7"/>
  <c r="K62" i="7"/>
  <c r="N62" i="7"/>
  <c r="T62" i="7"/>
  <c r="P62" i="7"/>
  <c r="Q62" i="7"/>
  <c r="K63" i="7"/>
  <c r="N63" i="7"/>
  <c r="T63" i="7"/>
  <c r="P63" i="7"/>
  <c r="Q63" i="7"/>
  <c r="K64" i="7"/>
  <c r="N64" i="7"/>
  <c r="T64" i="7"/>
  <c r="P64" i="7"/>
  <c r="Q64" i="7"/>
  <c r="K65" i="7"/>
  <c r="N65" i="7"/>
  <c r="T65" i="7"/>
  <c r="P65" i="7"/>
  <c r="Q65" i="7"/>
  <c r="K66" i="7"/>
  <c r="N66" i="7"/>
  <c r="T66" i="7"/>
  <c r="P66" i="7"/>
  <c r="Q66" i="7"/>
  <c r="K67" i="7"/>
  <c r="N67" i="7"/>
  <c r="T67" i="7"/>
  <c r="P67" i="7"/>
  <c r="Q67" i="7"/>
  <c r="K68" i="7"/>
  <c r="N68" i="7"/>
  <c r="T68" i="7"/>
  <c r="P68" i="7"/>
  <c r="Q68" i="7"/>
  <c r="K69" i="7"/>
  <c r="N69" i="7"/>
  <c r="T69" i="7"/>
  <c r="P69" i="7"/>
  <c r="Q69" i="7"/>
  <c r="K70" i="7"/>
  <c r="N70" i="7"/>
  <c r="T70" i="7"/>
  <c r="P70" i="7"/>
  <c r="Q70" i="7"/>
  <c r="K71" i="7"/>
  <c r="N71" i="7"/>
  <c r="T71" i="7"/>
  <c r="P71" i="7"/>
  <c r="Q71" i="7"/>
  <c r="K72" i="7"/>
  <c r="N72" i="7"/>
  <c r="T72" i="7"/>
  <c r="P72" i="7"/>
  <c r="Q72" i="7"/>
  <c r="K73" i="7"/>
  <c r="N73" i="7"/>
  <c r="T73" i="7"/>
  <c r="P73" i="7"/>
  <c r="Q73" i="7"/>
  <c r="K74" i="7"/>
  <c r="N74" i="7"/>
  <c r="T74" i="7"/>
  <c r="P74" i="7"/>
  <c r="Q74" i="7"/>
  <c r="K75" i="7"/>
  <c r="N75" i="7"/>
  <c r="T75" i="7"/>
  <c r="P75" i="7"/>
  <c r="Q75" i="7"/>
  <c r="K76" i="7"/>
  <c r="N76" i="7"/>
  <c r="T76" i="7"/>
  <c r="P76" i="7"/>
  <c r="Q76" i="7"/>
  <c r="K77" i="7"/>
  <c r="N77" i="7"/>
  <c r="T77" i="7"/>
  <c r="P77" i="7"/>
  <c r="Q77" i="7"/>
  <c r="K78" i="7"/>
  <c r="N78" i="7"/>
  <c r="T78" i="7"/>
  <c r="P78" i="7"/>
  <c r="Q78" i="7"/>
  <c r="K79" i="7"/>
  <c r="N79" i="7"/>
  <c r="T79" i="7"/>
  <c r="P79" i="7"/>
  <c r="Q79" i="7"/>
  <c r="K80" i="7"/>
  <c r="N80" i="7"/>
  <c r="T80" i="7"/>
  <c r="P80" i="7"/>
  <c r="Q80" i="7"/>
  <c r="K81" i="7"/>
  <c r="N81" i="7"/>
  <c r="T81" i="7"/>
  <c r="P81" i="7"/>
  <c r="Q81" i="7"/>
  <c r="K82" i="7"/>
  <c r="N82" i="7"/>
  <c r="T82" i="7"/>
  <c r="P82" i="7"/>
  <c r="Q82" i="7"/>
  <c r="K83" i="7"/>
  <c r="N83" i="7"/>
  <c r="T83" i="7"/>
  <c r="P83" i="7"/>
  <c r="Q83" i="7"/>
  <c r="K84" i="7"/>
  <c r="N84" i="7"/>
  <c r="T84" i="7"/>
  <c r="P84" i="7"/>
  <c r="Q84" i="7"/>
  <c r="K85" i="7"/>
  <c r="N85" i="7"/>
  <c r="T85" i="7"/>
  <c r="P85" i="7"/>
  <c r="Q85" i="7"/>
  <c r="K86" i="7"/>
  <c r="N86" i="7"/>
  <c r="T86" i="7"/>
  <c r="P86" i="7"/>
  <c r="Q86" i="7"/>
  <c r="K87" i="7"/>
  <c r="N87" i="7"/>
  <c r="T87" i="7"/>
  <c r="P87" i="7"/>
  <c r="Q87" i="7"/>
  <c r="K88" i="7"/>
  <c r="N88" i="7"/>
  <c r="T88" i="7"/>
  <c r="P88" i="7"/>
  <c r="Q88" i="7"/>
  <c r="K89" i="7"/>
  <c r="N89" i="7"/>
  <c r="T89" i="7"/>
  <c r="P89" i="7"/>
  <c r="Q89" i="7"/>
  <c r="K90" i="7"/>
  <c r="N90" i="7"/>
  <c r="T90" i="7"/>
  <c r="P90" i="7"/>
  <c r="Q90" i="7"/>
  <c r="K91" i="7"/>
  <c r="N91" i="7"/>
  <c r="T91" i="7"/>
  <c r="P91" i="7"/>
  <c r="Q91" i="7"/>
  <c r="K92" i="7"/>
  <c r="N92" i="7"/>
  <c r="T92" i="7"/>
  <c r="P92" i="7"/>
  <c r="Q92" i="7"/>
  <c r="K93" i="7"/>
  <c r="N93" i="7"/>
  <c r="T93" i="7"/>
  <c r="P93" i="7"/>
  <c r="Q93" i="7"/>
  <c r="K94" i="7"/>
  <c r="N94" i="7"/>
  <c r="T94" i="7"/>
  <c r="P94" i="7"/>
  <c r="Q94" i="7"/>
  <c r="K95" i="7"/>
  <c r="N95" i="7"/>
  <c r="T95" i="7"/>
  <c r="P95" i="7"/>
  <c r="Q95" i="7"/>
  <c r="K96" i="7"/>
  <c r="N96" i="7"/>
  <c r="T96" i="7"/>
  <c r="P96" i="7"/>
  <c r="Q96" i="7"/>
  <c r="K97" i="7"/>
  <c r="N97" i="7"/>
  <c r="T97" i="7"/>
  <c r="P97" i="7"/>
  <c r="Q97" i="7"/>
  <c r="K98" i="7"/>
  <c r="N98" i="7"/>
  <c r="T98" i="7"/>
  <c r="P98" i="7"/>
  <c r="Q98" i="7"/>
  <c r="K99" i="7"/>
  <c r="N99" i="7"/>
  <c r="T99" i="7"/>
  <c r="P99" i="7"/>
  <c r="Q99" i="7"/>
  <c r="K100" i="7"/>
  <c r="N100" i="7"/>
  <c r="T100" i="7"/>
  <c r="P100" i="7"/>
  <c r="Q100" i="7"/>
  <c r="K101" i="7"/>
  <c r="N101" i="7"/>
  <c r="T101" i="7"/>
  <c r="P101" i="7"/>
  <c r="Q101" i="7"/>
  <c r="K102" i="7"/>
  <c r="N102" i="7"/>
  <c r="T102" i="7"/>
  <c r="P102" i="7"/>
  <c r="Q102" i="7"/>
  <c r="K103" i="7"/>
  <c r="N103" i="7"/>
  <c r="T103" i="7"/>
  <c r="P103" i="7"/>
  <c r="Q103" i="7"/>
  <c r="K104" i="7"/>
  <c r="N104" i="7"/>
  <c r="T104" i="7"/>
  <c r="P104" i="7"/>
  <c r="Q104" i="7"/>
  <c r="K105" i="7"/>
  <c r="N105" i="7"/>
  <c r="T105" i="7"/>
  <c r="P105" i="7"/>
  <c r="Q105" i="7"/>
  <c r="K106" i="7"/>
  <c r="N106" i="7"/>
  <c r="T106" i="7"/>
  <c r="P106" i="7"/>
  <c r="Q106" i="7"/>
  <c r="K107" i="7"/>
  <c r="N107" i="7"/>
  <c r="T107" i="7"/>
  <c r="P107" i="7"/>
  <c r="Q107" i="7"/>
  <c r="K108" i="7"/>
  <c r="N108" i="7"/>
  <c r="T108" i="7"/>
  <c r="P108" i="7"/>
  <c r="Q108" i="7"/>
  <c r="K109" i="7"/>
  <c r="N109" i="7"/>
  <c r="T109" i="7"/>
  <c r="P109" i="7"/>
  <c r="Q109" i="7"/>
  <c r="K110" i="7"/>
  <c r="N110" i="7"/>
  <c r="T110" i="7"/>
  <c r="P110" i="7"/>
  <c r="Q110" i="7"/>
  <c r="K111" i="7"/>
  <c r="N111" i="7"/>
  <c r="T111" i="7"/>
  <c r="P111" i="7"/>
  <c r="Q111" i="7"/>
  <c r="K112" i="7"/>
  <c r="N112" i="7"/>
  <c r="T112" i="7"/>
  <c r="P112" i="7"/>
  <c r="Q112" i="7"/>
  <c r="K113" i="7"/>
  <c r="N113" i="7"/>
  <c r="T113" i="7"/>
  <c r="P113" i="7"/>
  <c r="Q113" i="7"/>
  <c r="K114" i="7"/>
  <c r="N114" i="7"/>
  <c r="T114" i="7"/>
  <c r="P114" i="7"/>
  <c r="Q114" i="7"/>
  <c r="K115" i="7"/>
  <c r="N115" i="7"/>
  <c r="T115" i="7"/>
  <c r="P115" i="7"/>
  <c r="Q115" i="7"/>
  <c r="K116" i="7"/>
  <c r="N116" i="7"/>
  <c r="T116" i="7"/>
  <c r="P116" i="7"/>
  <c r="Q116" i="7"/>
  <c r="K117" i="7"/>
  <c r="N117" i="7"/>
  <c r="T117" i="7"/>
  <c r="P117" i="7"/>
  <c r="Q117" i="7"/>
  <c r="K118" i="7"/>
  <c r="N118" i="7"/>
  <c r="T118" i="7"/>
  <c r="P118" i="7"/>
  <c r="Q118" i="7"/>
  <c r="K119" i="7"/>
  <c r="N119" i="7"/>
  <c r="T119" i="7"/>
  <c r="P119" i="7"/>
  <c r="Q119" i="7"/>
  <c r="K120" i="7"/>
  <c r="N120" i="7"/>
  <c r="T120" i="7"/>
  <c r="P120" i="7"/>
  <c r="Q120" i="7"/>
  <c r="K121" i="7"/>
  <c r="N121" i="7"/>
  <c r="T121" i="7"/>
  <c r="P121" i="7"/>
  <c r="Q121" i="7"/>
  <c r="K122" i="7"/>
  <c r="N122" i="7"/>
  <c r="T122" i="7"/>
  <c r="P122" i="7"/>
  <c r="Q122" i="7"/>
  <c r="K123" i="7"/>
  <c r="N123" i="7"/>
  <c r="T123" i="7"/>
  <c r="P123" i="7"/>
  <c r="Q123" i="7"/>
  <c r="K124" i="7"/>
  <c r="N124" i="7"/>
  <c r="T124" i="7"/>
  <c r="P124" i="7"/>
  <c r="Q124" i="7"/>
  <c r="K125" i="7"/>
  <c r="N125" i="7"/>
  <c r="T125" i="7"/>
  <c r="P125" i="7"/>
  <c r="Q125" i="7"/>
  <c r="K126" i="7"/>
  <c r="N126" i="7"/>
  <c r="T126" i="7"/>
  <c r="P126" i="7"/>
  <c r="Q126" i="7"/>
  <c r="K127" i="7"/>
  <c r="N127" i="7"/>
  <c r="T127" i="7"/>
  <c r="P127" i="7"/>
  <c r="Q127" i="7"/>
  <c r="K128" i="7"/>
  <c r="N128" i="7"/>
  <c r="T128" i="7"/>
  <c r="P128" i="7"/>
  <c r="Q128" i="7"/>
  <c r="K129" i="7"/>
  <c r="N129" i="7"/>
  <c r="T129" i="7"/>
  <c r="P129" i="7"/>
  <c r="Q129" i="7"/>
  <c r="K130" i="7"/>
  <c r="N130" i="7"/>
  <c r="T130" i="7"/>
  <c r="P130" i="7"/>
  <c r="Q130" i="7"/>
  <c r="K131" i="7"/>
  <c r="N131" i="7"/>
  <c r="T131" i="7"/>
  <c r="P131" i="7"/>
  <c r="Q131" i="7"/>
  <c r="K132" i="7"/>
  <c r="N132" i="7"/>
  <c r="T132" i="7"/>
  <c r="P132" i="7"/>
  <c r="Q132" i="7"/>
  <c r="K133" i="7"/>
  <c r="N133" i="7"/>
  <c r="T133" i="7"/>
  <c r="P133" i="7"/>
  <c r="Q133" i="7"/>
  <c r="K134" i="7"/>
  <c r="N134" i="7"/>
  <c r="T134" i="7"/>
  <c r="P134" i="7"/>
  <c r="Q134" i="7"/>
  <c r="K135" i="7"/>
  <c r="N135" i="7"/>
  <c r="T135" i="7"/>
  <c r="P135" i="7"/>
  <c r="Q135" i="7"/>
  <c r="K136" i="7"/>
  <c r="N136" i="7"/>
  <c r="T136" i="7"/>
  <c r="P136" i="7"/>
  <c r="Q136" i="7"/>
  <c r="K137" i="7"/>
  <c r="N137" i="7"/>
  <c r="T137" i="7"/>
  <c r="P137" i="7"/>
  <c r="Q137" i="7"/>
  <c r="K138" i="7"/>
  <c r="N138" i="7"/>
  <c r="T138" i="7"/>
  <c r="P138" i="7"/>
  <c r="Q138" i="7"/>
  <c r="K139" i="7"/>
  <c r="N139" i="7"/>
  <c r="T139" i="7"/>
  <c r="P139" i="7"/>
  <c r="Q139" i="7"/>
  <c r="K140" i="7"/>
  <c r="N140" i="7"/>
  <c r="T140" i="7"/>
  <c r="P140" i="7"/>
  <c r="Q140" i="7"/>
  <c r="K141" i="7"/>
  <c r="N141" i="7"/>
  <c r="T141" i="7"/>
  <c r="P141" i="7"/>
  <c r="Q141" i="7"/>
  <c r="K142" i="7"/>
  <c r="N142" i="7"/>
  <c r="T142" i="7"/>
  <c r="P142" i="7"/>
  <c r="Q142" i="7"/>
  <c r="K143" i="7"/>
  <c r="N143" i="7"/>
  <c r="T143" i="7"/>
  <c r="P143" i="7"/>
  <c r="Q143" i="7"/>
  <c r="K144" i="7"/>
  <c r="N144" i="7"/>
  <c r="T144" i="7"/>
  <c r="P144" i="7"/>
  <c r="Q144" i="7"/>
  <c r="K145" i="7"/>
  <c r="N145" i="7"/>
  <c r="T145" i="7"/>
  <c r="P145" i="7"/>
  <c r="Q145" i="7"/>
  <c r="K146" i="7"/>
  <c r="N146" i="7"/>
  <c r="T146" i="7"/>
  <c r="P146" i="7"/>
  <c r="Q146" i="7"/>
  <c r="K147" i="7"/>
  <c r="N147" i="7"/>
  <c r="T147" i="7"/>
  <c r="P147" i="7"/>
  <c r="Q147" i="7"/>
  <c r="K148" i="7"/>
  <c r="N148" i="7"/>
  <c r="T148" i="7"/>
  <c r="P148" i="7"/>
  <c r="Q148" i="7"/>
  <c r="K149" i="7"/>
  <c r="N149" i="7"/>
  <c r="T149" i="7"/>
  <c r="P149" i="7"/>
  <c r="Q149" i="7"/>
  <c r="K150" i="7"/>
  <c r="N150" i="7"/>
  <c r="T150" i="7"/>
  <c r="P150" i="7"/>
  <c r="Q150" i="7"/>
  <c r="K151" i="7"/>
  <c r="N151" i="7"/>
  <c r="T151" i="7"/>
  <c r="P151" i="7"/>
  <c r="Q151" i="7"/>
  <c r="K152" i="7"/>
  <c r="N152" i="7"/>
  <c r="T152" i="7"/>
  <c r="P152" i="7"/>
  <c r="Q152" i="7"/>
  <c r="K153" i="7"/>
  <c r="N153" i="7"/>
  <c r="T153" i="7"/>
  <c r="P153" i="7"/>
  <c r="Q153" i="7"/>
  <c r="K154" i="7"/>
  <c r="N154" i="7"/>
  <c r="T154" i="7"/>
  <c r="P154" i="7"/>
  <c r="Q154" i="7"/>
  <c r="K155" i="7"/>
  <c r="N155" i="7"/>
  <c r="T155" i="7"/>
  <c r="P155" i="7"/>
  <c r="Q155" i="7"/>
  <c r="K156" i="7"/>
  <c r="N156" i="7"/>
  <c r="T156" i="7"/>
  <c r="P156" i="7"/>
  <c r="Q156" i="7"/>
  <c r="K157" i="7"/>
  <c r="N157" i="7"/>
  <c r="T157" i="7"/>
  <c r="P157" i="7"/>
  <c r="Q157" i="7"/>
  <c r="K158" i="7"/>
  <c r="N158" i="7"/>
  <c r="T158" i="7"/>
  <c r="P158" i="7"/>
  <c r="Q158" i="7"/>
  <c r="K159" i="7"/>
  <c r="N159" i="7"/>
  <c r="T159" i="7"/>
  <c r="P159" i="7"/>
  <c r="Q159" i="7"/>
  <c r="K160" i="7"/>
  <c r="N160" i="7"/>
  <c r="T160" i="7"/>
  <c r="P160" i="7"/>
  <c r="Q160" i="7"/>
  <c r="K161" i="7"/>
  <c r="N161" i="7"/>
  <c r="T161" i="7"/>
  <c r="P161" i="7"/>
  <c r="Q161" i="7"/>
  <c r="K162" i="7"/>
  <c r="N162" i="7"/>
  <c r="T162" i="7"/>
  <c r="P162" i="7"/>
  <c r="Q162" i="7"/>
  <c r="K163" i="7"/>
  <c r="N163" i="7"/>
  <c r="T163" i="7"/>
  <c r="P163" i="7"/>
  <c r="Q163" i="7"/>
  <c r="K164" i="7"/>
  <c r="N164" i="7"/>
  <c r="T164" i="7"/>
  <c r="P164" i="7"/>
  <c r="Q164" i="7"/>
  <c r="K165" i="7"/>
  <c r="N165" i="7"/>
  <c r="T165" i="7"/>
  <c r="P165" i="7"/>
  <c r="Q165" i="7"/>
  <c r="K166" i="7"/>
  <c r="N166" i="7"/>
  <c r="T166" i="7"/>
  <c r="P166" i="7"/>
  <c r="Q166" i="7"/>
  <c r="K167" i="7"/>
  <c r="N167" i="7"/>
  <c r="T167" i="7"/>
  <c r="P167" i="7"/>
  <c r="Q167" i="7"/>
  <c r="K168" i="7"/>
  <c r="N168" i="7"/>
  <c r="T168" i="7"/>
  <c r="P168" i="7"/>
  <c r="Q168" i="7"/>
  <c r="K169" i="7"/>
  <c r="N169" i="7"/>
  <c r="T169" i="7"/>
  <c r="P169" i="7"/>
  <c r="Q169" i="7"/>
  <c r="K170" i="7"/>
  <c r="N170" i="7"/>
  <c r="T170" i="7"/>
  <c r="P170" i="7"/>
  <c r="Q170" i="7"/>
  <c r="K171" i="7"/>
  <c r="N171" i="7"/>
  <c r="T171" i="7"/>
  <c r="P171" i="7"/>
  <c r="Q171" i="7"/>
  <c r="K172" i="7"/>
  <c r="N172" i="7"/>
  <c r="T172" i="7"/>
  <c r="P172" i="7"/>
  <c r="Q172" i="7"/>
  <c r="K173" i="7"/>
  <c r="N173" i="7"/>
  <c r="T173" i="7"/>
  <c r="P173" i="7"/>
  <c r="Q173" i="7"/>
  <c r="K174" i="7"/>
  <c r="N174" i="7"/>
  <c r="T174" i="7"/>
  <c r="P174" i="7"/>
  <c r="Q174" i="7"/>
  <c r="K175" i="7"/>
  <c r="N175" i="7"/>
  <c r="T175" i="7"/>
  <c r="P175" i="7"/>
  <c r="Q175" i="7"/>
  <c r="K176" i="7"/>
  <c r="N176" i="7"/>
  <c r="T176" i="7"/>
  <c r="P176" i="7"/>
  <c r="Q176" i="7"/>
  <c r="K177" i="7"/>
  <c r="N177" i="7"/>
  <c r="T177" i="7"/>
  <c r="P177" i="7"/>
  <c r="Q177" i="7"/>
  <c r="K178" i="7"/>
  <c r="N178" i="7"/>
  <c r="T178" i="7"/>
  <c r="P178" i="7"/>
  <c r="Q178" i="7"/>
  <c r="K179" i="7"/>
  <c r="N179" i="7"/>
  <c r="T179" i="7"/>
  <c r="P179" i="7"/>
  <c r="Q179" i="7"/>
  <c r="K180" i="7"/>
  <c r="N180" i="7"/>
  <c r="T180" i="7"/>
  <c r="P180" i="7"/>
  <c r="Q180" i="7"/>
  <c r="K181" i="7"/>
  <c r="N181" i="7"/>
  <c r="T181" i="7"/>
  <c r="P181" i="7"/>
  <c r="Q181" i="7"/>
  <c r="K182" i="7"/>
  <c r="N182" i="7"/>
  <c r="T182" i="7"/>
  <c r="P182" i="7"/>
  <c r="Q182" i="7"/>
  <c r="K183" i="7"/>
  <c r="N183" i="7"/>
  <c r="T183" i="7"/>
  <c r="P183" i="7"/>
  <c r="Q183" i="7"/>
  <c r="K184" i="7"/>
  <c r="N184" i="7"/>
  <c r="T184" i="7"/>
  <c r="P184" i="7"/>
  <c r="Q184" i="7"/>
  <c r="K185" i="7"/>
  <c r="N185" i="7"/>
  <c r="T185" i="7"/>
  <c r="P185" i="7"/>
  <c r="Q185" i="7"/>
  <c r="K186" i="7"/>
  <c r="N186" i="7"/>
  <c r="T186" i="7"/>
  <c r="P186" i="7"/>
  <c r="Q186" i="7"/>
  <c r="K187" i="7"/>
  <c r="N187" i="7"/>
  <c r="T187" i="7"/>
  <c r="P187" i="7"/>
  <c r="Q187" i="7"/>
  <c r="K188" i="7"/>
  <c r="N188" i="7"/>
  <c r="T188" i="7"/>
  <c r="P188" i="7"/>
  <c r="Q188" i="7"/>
  <c r="K189" i="7"/>
  <c r="N189" i="7"/>
  <c r="T189" i="7"/>
  <c r="P189" i="7"/>
  <c r="Q189" i="7"/>
  <c r="K190" i="7"/>
  <c r="N190" i="7"/>
  <c r="T190" i="7"/>
  <c r="P190" i="7"/>
  <c r="Q190" i="7"/>
  <c r="K191" i="7"/>
  <c r="N191" i="7"/>
  <c r="T191" i="7"/>
  <c r="P191" i="7"/>
  <c r="Q191" i="7"/>
  <c r="K192" i="7"/>
  <c r="N192" i="7"/>
  <c r="T192" i="7"/>
  <c r="P192" i="7"/>
  <c r="Q192" i="7"/>
  <c r="K193" i="7"/>
  <c r="N193" i="7"/>
  <c r="T193" i="7"/>
  <c r="P193" i="7"/>
  <c r="Q193" i="7"/>
  <c r="K194" i="7"/>
  <c r="N194" i="7"/>
  <c r="T194" i="7"/>
  <c r="P194" i="7"/>
  <c r="Q194" i="7"/>
  <c r="K195" i="7"/>
  <c r="N195" i="7"/>
  <c r="T195" i="7"/>
  <c r="P195" i="7"/>
  <c r="Q195" i="7"/>
  <c r="K196" i="7"/>
  <c r="N196" i="7"/>
  <c r="T196" i="7"/>
  <c r="P196" i="7"/>
  <c r="Q196" i="7"/>
  <c r="K197" i="7"/>
  <c r="N197" i="7"/>
  <c r="T197" i="7"/>
  <c r="P197" i="7"/>
  <c r="Q197" i="7"/>
  <c r="K198" i="7"/>
  <c r="N198" i="7"/>
  <c r="T198" i="7"/>
  <c r="P198" i="7"/>
  <c r="Q198" i="7"/>
  <c r="K199" i="7"/>
  <c r="N199" i="7"/>
  <c r="T199" i="7"/>
  <c r="P199" i="7"/>
  <c r="Q199" i="7"/>
  <c r="K200" i="7"/>
  <c r="N200" i="7"/>
  <c r="T200" i="7"/>
  <c r="P200" i="7"/>
  <c r="Q200" i="7"/>
  <c r="K201" i="7"/>
  <c r="N201" i="7"/>
  <c r="T201" i="7"/>
  <c r="P201" i="7"/>
  <c r="Q201" i="7"/>
  <c r="K202" i="7"/>
  <c r="N202" i="7"/>
  <c r="T202" i="7"/>
  <c r="P202" i="7"/>
  <c r="Q202" i="7"/>
  <c r="K203" i="7"/>
  <c r="N203" i="7"/>
  <c r="T203" i="7"/>
  <c r="P203" i="7"/>
  <c r="Q203" i="7"/>
  <c r="K204" i="7"/>
  <c r="N204" i="7"/>
  <c r="T204" i="7"/>
  <c r="P204" i="7"/>
  <c r="Q204" i="7"/>
  <c r="K205" i="7"/>
  <c r="N205" i="7"/>
  <c r="T205" i="7"/>
  <c r="P205" i="7"/>
  <c r="Q205" i="7"/>
  <c r="K206" i="7"/>
  <c r="N206" i="7"/>
  <c r="T206" i="7"/>
  <c r="P206" i="7"/>
  <c r="Q206" i="7"/>
  <c r="K207" i="7"/>
  <c r="N207" i="7"/>
  <c r="T207" i="7"/>
  <c r="P207" i="7"/>
  <c r="Q207" i="7"/>
  <c r="K208" i="7"/>
  <c r="N208" i="7"/>
  <c r="T208" i="7"/>
  <c r="P208" i="7"/>
  <c r="Q208" i="7"/>
  <c r="K209" i="7"/>
  <c r="N209" i="7"/>
  <c r="T209" i="7"/>
  <c r="P209" i="7"/>
  <c r="Q209" i="7"/>
  <c r="K210" i="7"/>
  <c r="N210" i="7"/>
  <c r="T210" i="7"/>
  <c r="P210" i="7"/>
  <c r="Q210" i="7"/>
  <c r="K211" i="7"/>
  <c r="N211" i="7"/>
  <c r="T211" i="7"/>
  <c r="P211" i="7"/>
  <c r="Q211" i="7"/>
  <c r="K212" i="7"/>
  <c r="N212" i="7"/>
  <c r="T212" i="7"/>
  <c r="P212" i="7"/>
  <c r="Q212" i="7"/>
  <c r="K213" i="7"/>
  <c r="N213" i="7"/>
  <c r="T213" i="7"/>
  <c r="P213" i="7"/>
  <c r="Q213" i="7"/>
  <c r="K214" i="7"/>
  <c r="N214" i="7"/>
  <c r="T214" i="7"/>
  <c r="P214" i="7"/>
  <c r="Q214" i="7"/>
  <c r="K215" i="7"/>
  <c r="N215" i="7"/>
  <c r="T215" i="7"/>
  <c r="P215" i="7"/>
  <c r="Q215" i="7"/>
  <c r="K216" i="7"/>
  <c r="N216" i="7"/>
  <c r="T216" i="7"/>
  <c r="P216" i="7"/>
  <c r="Q216" i="7"/>
  <c r="K217" i="7"/>
  <c r="N217" i="7"/>
  <c r="T217" i="7"/>
  <c r="P217" i="7"/>
  <c r="Q217" i="7"/>
  <c r="K218" i="7"/>
  <c r="N218" i="7"/>
  <c r="T218" i="7"/>
  <c r="P218" i="7"/>
  <c r="Q218" i="7"/>
  <c r="K219" i="7"/>
  <c r="N219" i="7"/>
  <c r="T219" i="7"/>
  <c r="P219" i="7"/>
  <c r="Q219" i="7"/>
  <c r="K220" i="7"/>
  <c r="N220" i="7"/>
  <c r="T220" i="7"/>
  <c r="P220" i="7"/>
  <c r="Q220" i="7"/>
  <c r="K221" i="7"/>
  <c r="N221" i="7"/>
  <c r="T221" i="7"/>
  <c r="P221" i="7"/>
  <c r="Q221" i="7"/>
  <c r="K222" i="7"/>
  <c r="N222" i="7"/>
  <c r="T222" i="7"/>
  <c r="P222" i="7"/>
  <c r="Q222" i="7"/>
  <c r="K223" i="7"/>
  <c r="N223" i="7"/>
  <c r="T223" i="7"/>
  <c r="P223" i="7"/>
  <c r="Q223" i="7"/>
  <c r="K224" i="7"/>
  <c r="N224" i="7"/>
  <c r="T224" i="7"/>
  <c r="P224" i="7"/>
  <c r="Q224" i="7"/>
  <c r="K225" i="7"/>
  <c r="N225" i="7"/>
  <c r="T225" i="7"/>
  <c r="P225" i="7"/>
  <c r="Q225" i="7"/>
  <c r="K226" i="7"/>
  <c r="N226" i="7"/>
  <c r="T226" i="7"/>
  <c r="P226" i="7"/>
  <c r="Q226" i="7"/>
  <c r="K227" i="7"/>
  <c r="N227" i="7"/>
  <c r="T227" i="7"/>
  <c r="P227" i="7"/>
  <c r="Q227" i="7"/>
  <c r="K228" i="7"/>
  <c r="N228" i="7"/>
  <c r="T228" i="7"/>
  <c r="P228" i="7"/>
  <c r="Q228" i="7"/>
  <c r="K229" i="7"/>
  <c r="N229" i="7"/>
  <c r="T229" i="7"/>
  <c r="P229" i="7"/>
  <c r="Q229" i="7"/>
  <c r="K230" i="7"/>
  <c r="N230" i="7"/>
  <c r="T230" i="7"/>
  <c r="P230" i="7"/>
  <c r="Q230" i="7"/>
  <c r="K231" i="7"/>
  <c r="N231" i="7"/>
  <c r="T231" i="7"/>
  <c r="P231" i="7"/>
  <c r="Q231" i="7"/>
  <c r="K232" i="7"/>
  <c r="N232" i="7"/>
  <c r="T232" i="7"/>
  <c r="P232" i="7"/>
  <c r="Q232" i="7"/>
  <c r="K233" i="7"/>
  <c r="N233" i="7"/>
  <c r="T233" i="7"/>
  <c r="P233" i="7"/>
  <c r="Q233" i="7"/>
  <c r="K234" i="7"/>
  <c r="N234" i="7"/>
  <c r="T234" i="7"/>
  <c r="P234" i="7"/>
  <c r="Q234" i="7"/>
  <c r="K235" i="7"/>
  <c r="N235" i="7"/>
  <c r="T235" i="7"/>
  <c r="P235" i="7"/>
  <c r="Q235" i="7"/>
  <c r="K236" i="7"/>
  <c r="N236" i="7"/>
  <c r="T236" i="7"/>
  <c r="P236" i="7"/>
  <c r="Q236" i="7"/>
  <c r="K237" i="7"/>
  <c r="N237" i="7"/>
  <c r="T237" i="7"/>
  <c r="P237" i="7"/>
  <c r="Q237" i="7"/>
  <c r="K238" i="7"/>
  <c r="N238" i="7"/>
  <c r="T238" i="7"/>
  <c r="P238" i="7"/>
  <c r="Q238" i="7"/>
  <c r="K239" i="7"/>
  <c r="N239" i="7"/>
  <c r="T239" i="7"/>
  <c r="P239" i="7"/>
  <c r="Q239" i="7"/>
  <c r="K240" i="7"/>
  <c r="N240" i="7"/>
  <c r="T240" i="7"/>
  <c r="P240" i="7"/>
  <c r="Q240" i="7"/>
  <c r="K241" i="7"/>
  <c r="N241" i="7"/>
  <c r="T241" i="7"/>
  <c r="P241" i="7"/>
  <c r="Q241" i="7"/>
  <c r="K242" i="7"/>
  <c r="N242" i="7"/>
  <c r="T242" i="7"/>
  <c r="P242" i="7"/>
  <c r="Q242" i="7"/>
  <c r="K243" i="7"/>
  <c r="N243" i="7"/>
  <c r="T243" i="7"/>
  <c r="P243" i="7"/>
  <c r="Q243" i="7"/>
  <c r="K244" i="7"/>
  <c r="N244" i="7"/>
  <c r="T244" i="7"/>
  <c r="P244" i="7"/>
  <c r="Q244" i="7"/>
  <c r="K245" i="7"/>
  <c r="N245" i="7"/>
  <c r="T245" i="7"/>
  <c r="P245" i="7"/>
  <c r="Q245" i="7"/>
  <c r="K246" i="7"/>
  <c r="N246" i="7"/>
  <c r="T246" i="7"/>
  <c r="P246" i="7"/>
  <c r="Q246" i="7"/>
  <c r="K247" i="7"/>
  <c r="N247" i="7"/>
  <c r="T247" i="7"/>
  <c r="P247" i="7"/>
  <c r="Q247" i="7"/>
  <c r="K248" i="7"/>
  <c r="N248" i="7"/>
  <c r="T248" i="7"/>
  <c r="P248" i="7"/>
  <c r="Q248" i="7"/>
  <c r="K249" i="7"/>
  <c r="N249" i="7"/>
  <c r="T249" i="7"/>
  <c r="P249" i="7"/>
  <c r="Q249" i="7"/>
  <c r="K250" i="7"/>
  <c r="N250" i="7"/>
  <c r="T250" i="7"/>
  <c r="P250" i="7"/>
  <c r="Q250" i="7"/>
  <c r="K251" i="7"/>
  <c r="N251" i="7"/>
  <c r="T251" i="7"/>
  <c r="P251" i="7"/>
  <c r="Q251" i="7"/>
  <c r="K252" i="7"/>
  <c r="N252" i="7"/>
  <c r="T252" i="7"/>
  <c r="P252" i="7"/>
  <c r="Q252" i="7"/>
  <c r="K253" i="7"/>
  <c r="N253" i="7"/>
  <c r="T253" i="7"/>
  <c r="P253" i="7"/>
  <c r="Q253" i="7"/>
  <c r="K254" i="7"/>
  <c r="N254" i="7"/>
  <c r="T254" i="7"/>
  <c r="P254" i="7"/>
  <c r="Q254" i="7"/>
  <c r="K255" i="7"/>
  <c r="N255" i="7"/>
  <c r="T255" i="7"/>
  <c r="P255" i="7"/>
  <c r="Q255" i="7"/>
  <c r="K256" i="7"/>
  <c r="N256" i="7"/>
  <c r="T256" i="7"/>
  <c r="P256" i="7"/>
  <c r="Q256" i="7"/>
  <c r="K257" i="7"/>
  <c r="N257" i="7"/>
  <c r="T257" i="7"/>
  <c r="P257" i="7"/>
  <c r="Q257" i="7"/>
  <c r="K258" i="7"/>
  <c r="N258" i="7"/>
  <c r="T258" i="7"/>
  <c r="P258" i="7"/>
  <c r="Q258" i="7"/>
  <c r="K259" i="7"/>
  <c r="N259" i="7"/>
  <c r="T259" i="7"/>
  <c r="P259" i="7"/>
  <c r="Q259" i="7"/>
  <c r="K260" i="7"/>
  <c r="N260" i="7"/>
  <c r="T260" i="7"/>
  <c r="P260" i="7"/>
  <c r="Q260" i="7"/>
  <c r="K261" i="7"/>
  <c r="N261" i="7"/>
  <c r="T261" i="7"/>
  <c r="P261" i="7"/>
  <c r="Q261" i="7"/>
  <c r="K262" i="7"/>
  <c r="N262" i="7"/>
  <c r="T262" i="7"/>
  <c r="P262" i="7"/>
  <c r="Q262" i="7"/>
  <c r="K263" i="7"/>
  <c r="N263" i="7"/>
  <c r="T263" i="7"/>
  <c r="P263" i="7"/>
  <c r="Q263" i="7"/>
  <c r="K264" i="7"/>
  <c r="N264" i="7"/>
  <c r="T264" i="7"/>
  <c r="P264" i="7"/>
  <c r="Q264" i="7"/>
  <c r="K265" i="7"/>
  <c r="N265" i="7"/>
  <c r="T265" i="7"/>
  <c r="P265" i="7"/>
  <c r="Q265" i="7"/>
  <c r="K266" i="7"/>
  <c r="N266" i="7"/>
  <c r="T266" i="7"/>
  <c r="P266" i="7"/>
  <c r="Q266" i="7"/>
  <c r="K267" i="7"/>
  <c r="N267" i="7"/>
  <c r="T267" i="7"/>
  <c r="P267" i="7"/>
  <c r="Q267" i="7"/>
  <c r="K268" i="7"/>
  <c r="N268" i="7"/>
  <c r="T268" i="7"/>
  <c r="P268" i="7"/>
  <c r="Q268" i="7"/>
  <c r="K269" i="7"/>
  <c r="N269" i="7"/>
  <c r="T269" i="7"/>
  <c r="P269" i="7"/>
  <c r="Q269" i="7"/>
  <c r="K270" i="7"/>
  <c r="N270" i="7"/>
  <c r="T270" i="7"/>
  <c r="P270" i="7"/>
  <c r="Q270" i="7"/>
  <c r="K271" i="7"/>
  <c r="N271" i="7"/>
  <c r="T271" i="7"/>
  <c r="P271" i="7"/>
  <c r="Q271" i="7"/>
  <c r="K272" i="7"/>
  <c r="N272" i="7"/>
  <c r="T272" i="7"/>
  <c r="P272" i="7"/>
  <c r="Q272" i="7"/>
  <c r="K273" i="7"/>
  <c r="N273" i="7"/>
  <c r="T273" i="7"/>
  <c r="P273" i="7"/>
  <c r="Q273" i="7"/>
  <c r="K274" i="7"/>
  <c r="N274" i="7"/>
  <c r="T274" i="7"/>
  <c r="P274" i="7"/>
  <c r="Q274" i="7"/>
  <c r="K275" i="7"/>
  <c r="N275" i="7"/>
  <c r="T275" i="7"/>
  <c r="P275" i="7"/>
  <c r="Q275" i="7"/>
  <c r="K276" i="7"/>
  <c r="N276" i="7"/>
  <c r="T276" i="7"/>
  <c r="P276" i="7"/>
  <c r="Q276" i="7"/>
  <c r="K277" i="7"/>
  <c r="N277" i="7"/>
  <c r="T277" i="7"/>
  <c r="P277" i="7"/>
  <c r="Q277" i="7"/>
  <c r="K278" i="7"/>
  <c r="N278" i="7"/>
  <c r="T278" i="7"/>
  <c r="P278" i="7"/>
  <c r="Q278" i="7"/>
  <c r="K279" i="7"/>
  <c r="N279" i="7"/>
  <c r="T279" i="7"/>
  <c r="P279" i="7"/>
  <c r="Q279" i="7"/>
  <c r="K280" i="7"/>
  <c r="N280" i="7"/>
  <c r="T280" i="7"/>
  <c r="P280" i="7"/>
  <c r="Q280" i="7"/>
  <c r="K281" i="7"/>
  <c r="N281" i="7"/>
  <c r="T281" i="7"/>
  <c r="P281" i="7"/>
  <c r="Q281" i="7"/>
  <c r="K282" i="7"/>
  <c r="N282" i="7"/>
  <c r="T282" i="7"/>
  <c r="P282" i="7"/>
  <c r="Q282" i="7"/>
  <c r="K283" i="7"/>
  <c r="N283" i="7"/>
  <c r="T283" i="7"/>
  <c r="P283" i="7"/>
  <c r="Q283" i="7"/>
  <c r="K284" i="7"/>
  <c r="N284" i="7"/>
  <c r="T284" i="7"/>
  <c r="P284" i="7"/>
  <c r="Q284" i="7"/>
  <c r="K285" i="7"/>
  <c r="N285" i="7"/>
  <c r="T285" i="7"/>
  <c r="P285" i="7"/>
  <c r="Q285" i="7"/>
  <c r="K286" i="7"/>
  <c r="N286" i="7"/>
  <c r="T286" i="7"/>
  <c r="P286" i="7"/>
  <c r="Q286" i="7"/>
  <c r="K287" i="7"/>
  <c r="N287" i="7"/>
  <c r="T287" i="7"/>
  <c r="P287" i="7"/>
  <c r="Q287" i="7"/>
  <c r="K288" i="7"/>
  <c r="N288" i="7"/>
  <c r="T288" i="7"/>
  <c r="P288" i="7"/>
  <c r="Q288" i="7"/>
  <c r="K289" i="7"/>
  <c r="N289" i="7"/>
  <c r="T289" i="7"/>
  <c r="P289" i="7"/>
  <c r="Q289" i="7"/>
  <c r="K290" i="7"/>
  <c r="N290" i="7"/>
  <c r="T290" i="7"/>
  <c r="P290" i="7"/>
  <c r="Q290" i="7"/>
  <c r="K291" i="7"/>
  <c r="N291" i="7"/>
  <c r="T291" i="7"/>
  <c r="P291" i="7"/>
  <c r="Q291" i="7"/>
  <c r="K292" i="7"/>
  <c r="N292" i="7"/>
  <c r="T292" i="7"/>
  <c r="P292" i="7"/>
  <c r="Q292" i="7"/>
  <c r="K293" i="7"/>
  <c r="N293" i="7"/>
  <c r="T293" i="7"/>
  <c r="P293" i="7"/>
  <c r="Q293" i="7"/>
  <c r="K294" i="7"/>
  <c r="N294" i="7"/>
  <c r="T294" i="7"/>
  <c r="P294" i="7"/>
  <c r="Q294" i="7"/>
  <c r="K295" i="7"/>
  <c r="N295" i="7"/>
  <c r="T295" i="7"/>
  <c r="P295" i="7"/>
  <c r="Q295" i="7"/>
  <c r="K296" i="7"/>
  <c r="N296" i="7"/>
  <c r="T296" i="7"/>
  <c r="P296" i="7"/>
  <c r="Q296" i="7"/>
  <c r="K297" i="7"/>
  <c r="N297" i="7"/>
  <c r="T297" i="7"/>
  <c r="P297" i="7"/>
  <c r="Q297" i="7"/>
  <c r="K298" i="7"/>
  <c r="N298" i="7"/>
  <c r="T298" i="7"/>
  <c r="P298" i="7"/>
  <c r="Q298" i="7"/>
  <c r="K299" i="7"/>
  <c r="N299" i="7"/>
  <c r="T299" i="7"/>
  <c r="P299" i="7"/>
  <c r="Q299" i="7"/>
  <c r="K300" i="7"/>
  <c r="N300" i="7"/>
  <c r="T300" i="7"/>
  <c r="P300" i="7"/>
  <c r="Q300" i="7"/>
  <c r="K301" i="7"/>
  <c r="N301" i="7"/>
  <c r="T301" i="7"/>
  <c r="P301" i="7"/>
  <c r="Q301" i="7"/>
  <c r="K302" i="7"/>
  <c r="N302" i="7"/>
  <c r="T302" i="7"/>
  <c r="P302" i="7"/>
  <c r="Q302" i="7"/>
  <c r="K303" i="7"/>
  <c r="N303" i="7"/>
  <c r="T303" i="7"/>
  <c r="P303" i="7"/>
  <c r="Q303" i="7"/>
  <c r="N4" i="7"/>
  <c r="T4" i="7"/>
  <c r="P4" i="7"/>
  <c r="Q4" i="7"/>
  <c r="K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4" i="7"/>
  <c r="L5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4" i="7"/>
  <c r="E8" i="7"/>
  <c r="E16" i="7"/>
  <c r="E20" i="7"/>
  <c r="E24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4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D22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C12" i="7"/>
  <c r="C28" i="7"/>
  <c r="C29" i="7"/>
  <c r="C30" i="7"/>
  <c r="C33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B14" i="7"/>
  <c r="B25" i="7"/>
  <c r="B36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L7" i="7"/>
  <c r="L4" i="7"/>
  <c r="L6" i="7"/>
  <c r="D9" i="7"/>
  <c r="D8" i="7"/>
  <c r="D4" i="7"/>
  <c r="B39" i="25" l="1"/>
  <c r="BY39" i="17" s="1"/>
  <c r="P34" i="25"/>
  <c r="B28" i="25"/>
  <c r="BY28" i="17" s="1"/>
  <c r="D20" i="21"/>
  <c r="CZ20" i="17" s="1"/>
  <c r="K11" i="25"/>
  <c r="CH11" i="17" s="1"/>
  <c r="F21" i="25"/>
  <c r="CC21" i="17" s="1"/>
  <c r="E43" i="25"/>
  <c r="CB43" i="17" s="1"/>
  <c r="D43" i="25"/>
  <c r="P47" i="25"/>
  <c r="CM47" i="17" s="1"/>
  <c r="P44" i="25"/>
  <c r="CM44" i="17" s="1"/>
  <c r="E8" i="21"/>
  <c r="DA8" i="17" s="1"/>
  <c r="K14" i="25"/>
  <c r="CH14" i="17" s="1"/>
  <c r="BF5" i="17"/>
  <c r="BD294" i="17"/>
  <c r="BD278" i="17"/>
  <c r="BD262" i="17"/>
  <c r="BD250" i="17"/>
  <c r="BD238" i="17"/>
  <c r="BD230" i="17"/>
  <c r="BD218" i="17"/>
  <c r="BD214" i="17"/>
  <c r="BD202" i="17"/>
  <c r="BD198" i="17"/>
  <c r="BD194" i="17"/>
  <c r="BD190" i="17"/>
  <c r="BD186" i="17"/>
  <c r="BD182" i="17"/>
  <c r="BD178" i="17"/>
  <c r="BD174" i="17"/>
  <c r="BD170" i="17"/>
  <c r="BD166" i="17"/>
  <c r="BD162" i="17"/>
  <c r="BD158" i="17"/>
  <c r="BD154" i="17"/>
  <c r="BD150" i="17"/>
  <c r="BD146" i="17"/>
  <c r="BD142" i="17"/>
  <c r="BD138" i="17"/>
  <c r="BD134" i="17"/>
  <c r="BD130" i="17"/>
  <c r="BD126" i="17"/>
  <c r="BD122" i="17"/>
  <c r="BD118" i="17"/>
  <c r="BD114" i="17"/>
  <c r="BD110" i="17"/>
  <c r="BD106" i="17"/>
  <c r="BD102" i="17"/>
  <c r="BD98" i="17"/>
  <c r="BD94" i="17"/>
  <c r="BD90" i="17"/>
  <c r="BD86" i="17"/>
  <c r="BD82" i="17"/>
  <c r="BD78" i="17"/>
  <c r="BD74" i="17"/>
  <c r="BD70" i="17"/>
  <c r="BD66" i="17"/>
  <c r="BD62" i="17"/>
  <c r="BD58" i="17"/>
  <c r="BD54" i="17"/>
  <c r="BD50" i="17"/>
  <c r="BD37" i="17"/>
  <c r="BE303" i="17"/>
  <c r="BE299" i="17"/>
  <c r="BE295" i="17"/>
  <c r="BE291" i="17"/>
  <c r="BE287" i="17"/>
  <c r="BE283" i="17"/>
  <c r="BE279" i="17"/>
  <c r="BE275" i="17"/>
  <c r="BE271" i="17"/>
  <c r="BE267" i="17"/>
  <c r="BE263" i="17"/>
  <c r="BE259" i="17"/>
  <c r="BE255" i="17"/>
  <c r="BE251" i="17"/>
  <c r="BE247" i="17"/>
  <c r="BE243" i="17"/>
  <c r="BE239" i="17"/>
  <c r="BE235" i="17"/>
  <c r="BE231" i="17"/>
  <c r="BE227" i="17"/>
  <c r="BE223" i="17"/>
  <c r="BE219" i="17"/>
  <c r="BE215" i="17"/>
  <c r="BE211" i="17"/>
  <c r="BE207" i="17"/>
  <c r="BE203" i="17"/>
  <c r="BE199" i="17"/>
  <c r="BE195" i="17"/>
  <c r="BE191" i="17"/>
  <c r="BE187" i="17"/>
  <c r="BE183" i="17"/>
  <c r="BE179" i="17"/>
  <c r="BE175" i="17"/>
  <c r="BE171" i="17"/>
  <c r="BE167" i="17"/>
  <c r="BE163" i="17"/>
  <c r="BE159" i="17"/>
  <c r="BE155" i="17"/>
  <c r="BE151" i="17"/>
  <c r="BE147" i="17"/>
  <c r="BE143" i="17"/>
  <c r="BE139" i="17"/>
  <c r="BE135" i="17"/>
  <c r="BE131" i="17"/>
  <c r="BE127" i="17"/>
  <c r="BE123" i="17"/>
  <c r="BE119" i="17"/>
  <c r="BE115" i="17"/>
  <c r="BE111" i="17"/>
  <c r="BE107" i="17"/>
  <c r="BE103" i="17"/>
  <c r="BE99" i="17"/>
  <c r="BE95" i="17"/>
  <c r="BE91" i="17"/>
  <c r="BE87" i="17"/>
  <c r="BE83" i="17"/>
  <c r="BE79" i="17"/>
  <c r="BE75" i="17"/>
  <c r="BE71" i="17"/>
  <c r="BE67" i="17"/>
  <c r="BE63" i="17"/>
  <c r="BE59" i="17"/>
  <c r="BE55" i="17"/>
  <c r="BE51" i="17"/>
  <c r="BE47" i="17"/>
  <c r="BE43" i="17"/>
  <c r="BE39" i="17"/>
  <c r="BE34" i="17"/>
  <c r="BE13" i="17"/>
  <c r="BF301" i="17"/>
  <c r="BF297" i="17"/>
  <c r="BF293" i="17"/>
  <c r="BF289" i="17"/>
  <c r="BF285" i="17"/>
  <c r="BF281" i="17"/>
  <c r="BF277" i="17"/>
  <c r="BF273" i="17"/>
  <c r="BF269" i="17"/>
  <c r="BF265" i="17"/>
  <c r="BF261" i="17"/>
  <c r="BF257" i="17"/>
  <c r="BF253" i="17"/>
  <c r="BF249" i="17"/>
  <c r="BF245" i="17"/>
  <c r="BF241" i="17"/>
  <c r="BF237" i="17"/>
  <c r="BF233" i="17"/>
  <c r="BF229" i="17"/>
  <c r="BF225" i="17"/>
  <c r="BF221" i="17"/>
  <c r="BF217" i="17"/>
  <c r="BF213" i="17"/>
  <c r="BF209" i="17"/>
  <c r="BF205" i="17"/>
  <c r="BF201" i="17"/>
  <c r="BF197" i="17"/>
  <c r="BF193" i="17"/>
  <c r="BF189" i="17"/>
  <c r="BF185" i="17"/>
  <c r="BF181" i="17"/>
  <c r="BF177" i="17"/>
  <c r="BF173" i="17"/>
  <c r="BF169" i="17"/>
  <c r="BF165" i="17"/>
  <c r="BF161" i="17"/>
  <c r="BF157" i="17"/>
  <c r="BF153" i="17"/>
  <c r="BF149" i="17"/>
  <c r="BF145" i="17"/>
  <c r="BF141" i="17"/>
  <c r="BF137" i="17"/>
  <c r="BF133" i="17"/>
  <c r="BF129" i="17"/>
  <c r="BF125" i="17"/>
  <c r="BF121" i="17"/>
  <c r="BF117" i="17"/>
  <c r="BF113" i="17"/>
  <c r="BF109" i="17"/>
  <c r="BF105" i="17"/>
  <c r="BF101" i="17"/>
  <c r="BF97" i="17"/>
  <c r="BF93" i="17"/>
  <c r="BF89" i="17"/>
  <c r="BF85" i="17"/>
  <c r="BF81" i="17"/>
  <c r="BF77" i="17"/>
  <c r="BF73" i="17"/>
  <c r="BF69" i="17"/>
  <c r="BF65" i="17"/>
  <c r="BF61" i="17"/>
  <c r="BF57" i="17"/>
  <c r="BF53" i="17"/>
  <c r="BF49" i="17"/>
  <c r="BF45" i="17"/>
  <c r="BF41" i="17"/>
  <c r="BF37" i="17"/>
  <c r="BH303" i="17"/>
  <c r="BH299" i="17"/>
  <c r="BH295" i="17"/>
  <c r="BH291" i="17"/>
  <c r="BH287" i="17"/>
  <c r="BH283" i="17"/>
  <c r="BH279" i="17"/>
  <c r="BH275" i="17"/>
  <c r="BH271" i="17"/>
  <c r="BH267" i="17"/>
  <c r="BH263" i="17"/>
  <c r="BH259" i="17"/>
  <c r="BH255" i="17"/>
  <c r="BH251" i="17"/>
  <c r="BH247" i="17"/>
  <c r="BH243" i="17"/>
  <c r="BH239" i="17"/>
  <c r="BH235" i="17"/>
  <c r="BH231" i="17"/>
  <c r="BH227" i="17"/>
  <c r="BH223" i="17"/>
  <c r="BH219" i="17"/>
  <c r="BH215" i="17"/>
  <c r="BH211" i="17"/>
  <c r="BH207" i="17"/>
  <c r="BH203" i="17"/>
  <c r="BH199" i="17"/>
  <c r="BH195" i="17"/>
  <c r="BH191" i="17"/>
  <c r="BH187" i="17"/>
  <c r="BH183" i="17"/>
  <c r="BH179" i="17"/>
  <c r="BH175" i="17"/>
  <c r="BH171" i="17"/>
  <c r="BH167" i="17"/>
  <c r="BH163" i="17"/>
  <c r="BH159" i="17"/>
  <c r="BH155" i="17"/>
  <c r="BH151" i="17"/>
  <c r="BH147" i="17"/>
  <c r="BH143" i="17"/>
  <c r="BH139" i="17"/>
  <c r="BH135" i="17"/>
  <c r="BH131" i="17"/>
  <c r="BH127" i="17"/>
  <c r="BH123" i="17"/>
  <c r="BH119" i="17"/>
  <c r="BH115" i="17"/>
  <c r="BH111" i="17"/>
  <c r="BH107" i="17"/>
  <c r="BH103" i="17"/>
  <c r="BH99" i="17"/>
  <c r="BH95" i="17"/>
  <c r="BH91" i="17"/>
  <c r="BH87" i="17"/>
  <c r="BH83" i="17"/>
  <c r="BH79" i="17"/>
  <c r="BH75" i="17"/>
  <c r="BH71" i="17"/>
  <c r="BH67" i="17"/>
  <c r="BH63" i="17"/>
  <c r="BH59" i="17"/>
  <c r="BH55" i="17"/>
  <c r="BH51" i="17"/>
  <c r="BH47" i="17"/>
  <c r="BH43" i="17"/>
  <c r="BH39" i="17"/>
  <c r="BH35" i="17"/>
  <c r="BH31" i="17"/>
  <c r="BH27" i="17"/>
  <c r="BH23" i="17"/>
  <c r="BH19" i="17"/>
  <c r="BH15" i="17"/>
  <c r="BH11" i="17"/>
  <c r="BH7" i="17"/>
  <c r="BG304" i="17"/>
  <c r="BG300" i="17"/>
  <c r="BG296" i="17"/>
  <c r="BG292" i="17"/>
  <c r="BG288" i="17"/>
  <c r="BG284" i="17"/>
  <c r="BG280" i="17"/>
  <c r="BG276" i="17"/>
  <c r="BG272" i="17"/>
  <c r="BG268" i="17"/>
  <c r="BG264" i="17"/>
  <c r="BG260" i="17"/>
  <c r="BG256" i="17"/>
  <c r="BG252" i="17"/>
  <c r="BG248" i="17"/>
  <c r="BG244" i="17"/>
  <c r="BG240" i="17"/>
  <c r="BG236" i="17"/>
  <c r="BG232" i="17"/>
  <c r="BG228" i="17"/>
  <c r="BG224" i="17"/>
  <c r="BG220" i="17"/>
  <c r="BG216" i="17"/>
  <c r="BG212" i="17"/>
  <c r="BG208" i="17"/>
  <c r="BG204" i="17"/>
  <c r="BG200" i="17"/>
  <c r="BG196" i="17"/>
  <c r="BG192" i="17"/>
  <c r="BG188" i="17"/>
  <c r="BG184" i="17"/>
  <c r="BG180" i="17"/>
  <c r="BG176" i="17"/>
  <c r="BG172" i="17"/>
  <c r="BG168" i="17"/>
  <c r="BG164" i="17"/>
  <c r="BG160" i="17"/>
  <c r="BG156" i="17"/>
  <c r="BG152" i="17"/>
  <c r="BG148" i="17"/>
  <c r="BG144" i="17"/>
  <c r="BG140" i="17"/>
  <c r="BG136" i="17"/>
  <c r="BG132" i="17"/>
  <c r="BG128" i="17"/>
  <c r="BG124" i="17"/>
  <c r="BG120" i="17"/>
  <c r="BG116" i="17"/>
  <c r="BG112" i="17"/>
  <c r="BG108" i="17"/>
  <c r="BG104" i="17"/>
  <c r="BG100" i="17"/>
  <c r="BG96" i="17"/>
  <c r="BG92" i="17"/>
  <c r="BG88" i="17"/>
  <c r="BG84" i="17"/>
  <c r="BG80" i="17"/>
  <c r="BG76" i="17"/>
  <c r="BG72" i="17"/>
  <c r="BG68" i="17"/>
  <c r="BG64" i="17"/>
  <c r="BG60" i="17"/>
  <c r="BG56" i="17"/>
  <c r="BG52" i="17"/>
  <c r="BG48" i="17"/>
  <c r="BG44" i="17"/>
  <c r="BG40" i="17"/>
  <c r="BG36" i="17"/>
  <c r="BG32" i="17"/>
  <c r="BG25" i="17"/>
  <c r="BK5" i="17"/>
  <c r="BK301" i="17"/>
  <c r="BK297" i="17"/>
  <c r="BK293" i="17"/>
  <c r="BK289" i="17"/>
  <c r="BK285" i="17"/>
  <c r="BK281" i="17"/>
  <c r="BK277" i="17"/>
  <c r="BK273" i="17"/>
  <c r="BK269" i="17"/>
  <c r="BK265" i="17"/>
  <c r="BK261" i="17"/>
  <c r="BK257" i="17"/>
  <c r="BK253" i="17"/>
  <c r="BK249" i="17"/>
  <c r="BK245" i="17"/>
  <c r="BK241" i="17"/>
  <c r="BK237" i="17"/>
  <c r="BK233" i="17"/>
  <c r="BK229" i="17"/>
  <c r="BK225" i="17"/>
  <c r="BK221" i="17"/>
  <c r="BK217" i="17"/>
  <c r="BK213" i="17"/>
  <c r="BK209" i="17"/>
  <c r="BK205" i="17"/>
  <c r="BK201" i="17"/>
  <c r="BK197" i="17"/>
  <c r="BK193" i="17"/>
  <c r="BK189" i="17"/>
  <c r="BK185" i="17"/>
  <c r="BK181" i="17"/>
  <c r="BK177" i="17"/>
  <c r="BK173" i="17"/>
  <c r="BK169" i="17"/>
  <c r="BK165" i="17"/>
  <c r="BK161" i="17"/>
  <c r="BK157" i="17"/>
  <c r="BK153" i="17"/>
  <c r="BK149" i="17"/>
  <c r="BK145" i="17"/>
  <c r="BK141" i="17"/>
  <c r="BK137" i="17"/>
  <c r="BK133" i="17"/>
  <c r="BK129" i="17"/>
  <c r="BK125" i="17"/>
  <c r="BK121" i="17"/>
  <c r="BK117" i="17"/>
  <c r="BK113" i="17"/>
  <c r="BK109" i="17"/>
  <c r="BK105" i="17"/>
  <c r="BK101" i="17"/>
  <c r="BK97" i="17"/>
  <c r="BK93" i="17"/>
  <c r="BK89" i="17"/>
  <c r="BK85" i="17"/>
  <c r="BK81" i="17"/>
  <c r="BK77" i="17"/>
  <c r="BK73" i="17"/>
  <c r="BK69" i="17"/>
  <c r="BK65" i="17"/>
  <c r="BK61" i="17"/>
  <c r="BK57" i="17"/>
  <c r="BK53" i="17"/>
  <c r="BK49" i="17"/>
  <c r="BK45" i="17"/>
  <c r="BK41" i="17"/>
  <c r="BK37" i="17"/>
  <c r="BK33" i="17"/>
  <c r="BK29" i="17"/>
  <c r="BK25" i="17"/>
  <c r="BK21" i="17"/>
  <c r="BK17" i="17"/>
  <c r="BK13" i="17"/>
  <c r="BK9" i="17"/>
  <c r="BN304" i="17"/>
  <c r="BN300" i="17"/>
  <c r="BN296" i="17"/>
  <c r="BN292" i="17"/>
  <c r="BN288" i="17"/>
  <c r="BN284" i="17"/>
  <c r="BN280" i="17"/>
  <c r="BN276" i="17"/>
  <c r="BN272" i="17"/>
  <c r="BN268" i="17"/>
  <c r="BN264" i="17"/>
  <c r="BN260" i="17"/>
  <c r="BN256" i="17"/>
  <c r="BN252" i="17"/>
  <c r="BN248" i="17"/>
  <c r="BN244" i="17"/>
  <c r="BN240" i="17"/>
  <c r="BN236" i="17"/>
  <c r="BN232" i="17"/>
  <c r="BN228" i="17"/>
  <c r="BN224" i="17"/>
  <c r="BN220" i="17"/>
  <c r="BN216" i="17"/>
  <c r="BN212" i="17"/>
  <c r="BN208" i="17"/>
  <c r="BN204" i="17"/>
  <c r="BN200" i="17"/>
  <c r="BN196" i="17"/>
  <c r="BN192" i="17"/>
  <c r="BN188" i="17"/>
  <c r="BN184" i="17"/>
  <c r="BN180" i="17"/>
  <c r="BN176" i="17"/>
  <c r="BN172" i="17"/>
  <c r="BN168" i="17"/>
  <c r="BN164" i="17"/>
  <c r="BN160" i="17"/>
  <c r="BN156" i="17"/>
  <c r="BN152" i="17"/>
  <c r="BN148" i="17"/>
  <c r="BN144" i="17"/>
  <c r="BN140" i="17"/>
  <c r="BN136" i="17"/>
  <c r="BN132" i="17"/>
  <c r="BN128" i="17"/>
  <c r="BN124" i="17"/>
  <c r="BN120" i="17"/>
  <c r="BN116" i="17"/>
  <c r="BN112" i="17"/>
  <c r="BN108" i="17"/>
  <c r="BN104" i="17"/>
  <c r="BN100" i="17"/>
  <c r="BN96" i="17"/>
  <c r="BN92" i="17"/>
  <c r="BN88" i="17"/>
  <c r="BN84" i="17"/>
  <c r="BN80" i="17"/>
  <c r="BN76" i="17"/>
  <c r="BN72" i="17"/>
  <c r="BN68" i="17"/>
  <c r="BN64" i="17"/>
  <c r="BN60" i="17"/>
  <c r="BN56" i="17"/>
  <c r="BN52" i="17"/>
  <c r="BN48" i="17"/>
  <c r="BN44" i="17"/>
  <c r="BN40" i="17"/>
  <c r="BN36" i="17"/>
  <c r="BN32" i="17"/>
  <c r="BN28" i="17"/>
  <c r="BN24" i="17"/>
  <c r="BN20" i="17"/>
  <c r="BN16" i="17"/>
  <c r="BN12" i="17"/>
  <c r="BN6" i="17"/>
  <c r="BD298" i="17"/>
  <c r="BD282" i="17"/>
  <c r="BD270" i="17"/>
  <c r="BD265" i="17"/>
  <c r="BD213" i="17"/>
  <c r="BD169" i="17"/>
  <c r="BD133" i="17"/>
  <c r="BD113" i="17"/>
  <c r="BD101" i="17"/>
  <c r="BD97" i="17"/>
  <c r="BD93" i="17"/>
  <c r="BD81" i="17"/>
  <c r="BD77" i="17"/>
  <c r="BD73" i="17"/>
  <c r="BD69" i="17"/>
  <c r="BD65" i="17"/>
  <c r="BD61" i="17"/>
  <c r="BD57" i="17"/>
  <c r="BD53" i="17"/>
  <c r="BD49" i="17"/>
  <c r="BD26" i="17"/>
  <c r="BE302" i="17"/>
  <c r="BE298" i="17"/>
  <c r="BE294" i="17"/>
  <c r="BE290" i="17"/>
  <c r="BE286" i="17"/>
  <c r="BE282" i="17"/>
  <c r="BE278" i="17"/>
  <c r="BE274" i="17"/>
  <c r="BE270" i="17"/>
  <c r="BE266" i="17"/>
  <c r="BE262" i="17"/>
  <c r="BE258" i="17"/>
  <c r="BE254" i="17"/>
  <c r="BE250" i="17"/>
  <c r="BE246" i="17"/>
  <c r="BE242" i="17"/>
  <c r="BE238" i="17"/>
  <c r="BE234" i="17"/>
  <c r="BE230" i="17"/>
  <c r="BE226" i="17"/>
  <c r="BE222" i="17"/>
  <c r="BE218" i="17"/>
  <c r="BE214" i="17"/>
  <c r="BE210" i="17"/>
  <c r="BE206" i="17"/>
  <c r="BE202" i="17"/>
  <c r="BE198" i="17"/>
  <c r="BE194" i="17"/>
  <c r="BE190" i="17"/>
  <c r="BE186" i="17"/>
  <c r="BE182" i="17"/>
  <c r="BE178" i="17"/>
  <c r="BE174" i="17"/>
  <c r="BE170" i="17"/>
  <c r="BE166" i="17"/>
  <c r="BE162" i="17"/>
  <c r="BE158" i="17"/>
  <c r="BE154" i="17"/>
  <c r="BE150" i="17"/>
  <c r="BE146" i="17"/>
  <c r="BE142" i="17"/>
  <c r="BE138" i="17"/>
  <c r="BE134" i="17"/>
  <c r="BE130" i="17"/>
  <c r="BE126" i="17"/>
  <c r="BE122" i="17"/>
  <c r="BE118" i="17"/>
  <c r="BE114" i="17"/>
  <c r="BE110" i="17"/>
  <c r="BE106" i="17"/>
  <c r="BE102" i="17"/>
  <c r="BE98" i="17"/>
  <c r="BE94" i="17"/>
  <c r="BE90" i="17"/>
  <c r="BE86" i="17"/>
  <c r="BE82" i="17"/>
  <c r="BE78" i="17"/>
  <c r="BE74" i="17"/>
  <c r="BE70" i="17"/>
  <c r="BE66" i="17"/>
  <c r="BE62" i="17"/>
  <c r="BE58" i="17"/>
  <c r="BE54" i="17"/>
  <c r="BE50" i="17"/>
  <c r="BE46" i="17"/>
  <c r="BE42" i="17"/>
  <c r="BE38" i="17"/>
  <c r="BE31" i="17"/>
  <c r="BF304" i="17"/>
  <c r="BF300" i="17"/>
  <c r="BF296" i="17"/>
  <c r="BF292" i="17"/>
  <c r="BF288" i="17"/>
  <c r="BF284" i="17"/>
  <c r="BF280" i="17"/>
  <c r="BF276" i="17"/>
  <c r="BF272" i="17"/>
  <c r="BF268" i="17"/>
  <c r="BF264" i="17"/>
  <c r="BF260" i="17"/>
  <c r="BF256" i="17"/>
  <c r="BF252" i="17"/>
  <c r="BF248" i="17"/>
  <c r="BF244" i="17"/>
  <c r="BF240" i="17"/>
  <c r="BF236" i="17"/>
  <c r="BF232" i="17"/>
  <c r="BF228" i="17"/>
  <c r="BF224" i="17"/>
  <c r="BF220" i="17"/>
  <c r="BF216" i="17"/>
  <c r="BF212" i="17"/>
  <c r="BF208" i="17"/>
  <c r="BF204" i="17"/>
  <c r="BF200" i="17"/>
  <c r="BF196" i="17"/>
  <c r="BF192" i="17"/>
  <c r="BF188" i="17"/>
  <c r="BF184" i="17"/>
  <c r="BF180" i="17"/>
  <c r="BF176" i="17"/>
  <c r="BF172" i="17"/>
  <c r="BF168" i="17"/>
  <c r="BF164" i="17"/>
  <c r="BF160" i="17"/>
  <c r="BF156" i="17"/>
  <c r="BF152" i="17"/>
  <c r="BF148" i="17"/>
  <c r="BF144" i="17"/>
  <c r="BF140" i="17"/>
  <c r="BF136" i="17"/>
  <c r="BF132" i="17"/>
  <c r="BF128" i="17"/>
  <c r="BF124" i="17"/>
  <c r="BF120" i="17"/>
  <c r="BF116" i="17"/>
  <c r="BF112" i="17"/>
  <c r="BF108" i="17"/>
  <c r="BF104" i="17"/>
  <c r="BF100" i="17"/>
  <c r="BF96" i="17"/>
  <c r="BF92" i="17"/>
  <c r="BF88" i="17"/>
  <c r="BF84" i="17"/>
  <c r="BF80" i="17"/>
  <c r="BF76" i="17"/>
  <c r="BF72" i="17"/>
  <c r="BF68" i="17"/>
  <c r="BF64" i="17"/>
  <c r="BF60" i="17"/>
  <c r="BF56" i="17"/>
  <c r="BF52" i="17"/>
  <c r="BF48" i="17"/>
  <c r="BF44" i="17"/>
  <c r="BF40" i="17"/>
  <c r="BF36" i="17"/>
  <c r="BH302" i="17"/>
  <c r="BH298" i="17"/>
  <c r="BH294" i="17"/>
  <c r="BH290" i="17"/>
  <c r="BH286" i="17"/>
  <c r="BH282" i="17"/>
  <c r="BH278" i="17"/>
  <c r="BH274" i="17"/>
  <c r="BH270" i="17"/>
  <c r="BH266" i="17"/>
  <c r="BH262" i="17"/>
  <c r="BH258" i="17"/>
  <c r="BH254" i="17"/>
  <c r="BH250" i="17"/>
  <c r="BH246" i="17"/>
  <c r="BH242" i="17"/>
  <c r="BH238" i="17"/>
  <c r="BH234" i="17"/>
  <c r="BH230" i="17"/>
  <c r="BH226" i="17"/>
  <c r="BH222" i="17"/>
  <c r="BH218" i="17"/>
  <c r="BH214" i="17"/>
  <c r="BH210" i="17"/>
  <c r="BH206" i="17"/>
  <c r="BH202" i="17"/>
  <c r="BH198" i="17"/>
  <c r="BH194" i="17"/>
  <c r="BH190" i="17"/>
  <c r="BH186" i="17"/>
  <c r="BH182" i="17"/>
  <c r="BH178" i="17"/>
  <c r="BH174" i="17"/>
  <c r="BH170" i="17"/>
  <c r="BH166" i="17"/>
  <c r="BH162" i="17"/>
  <c r="BH158" i="17"/>
  <c r="BH154" i="17"/>
  <c r="BH150" i="17"/>
  <c r="BH146" i="17"/>
  <c r="BH142" i="17"/>
  <c r="BH138" i="17"/>
  <c r="BH134" i="17"/>
  <c r="BH130" i="17"/>
  <c r="BH126" i="17"/>
  <c r="BH122" i="17"/>
  <c r="BH118" i="17"/>
  <c r="BH114" i="17"/>
  <c r="BH110" i="17"/>
  <c r="BH106" i="17"/>
  <c r="BH102" i="17"/>
  <c r="BH98" i="17"/>
  <c r="BH94" i="17"/>
  <c r="BH90" i="17"/>
  <c r="BH86" i="17"/>
  <c r="BH82" i="17"/>
  <c r="BH78" i="17"/>
  <c r="BH74" i="17"/>
  <c r="BH70" i="17"/>
  <c r="BH66" i="17"/>
  <c r="BH62" i="17"/>
  <c r="BH58" i="17"/>
  <c r="BH54" i="17"/>
  <c r="BH50" i="17"/>
  <c r="BH46" i="17"/>
  <c r="BH42" i="17"/>
  <c r="BH38" i="17"/>
  <c r="BH34" i="17"/>
  <c r="BH30" i="17"/>
  <c r="BH26" i="17"/>
  <c r="BH22" i="17"/>
  <c r="BH18" i="17"/>
  <c r="BH14" i="17"/>
  <c r="BH10" i="17"/>
  <c r="BH6" i="17"/>
  <c r="BG303" i="17"/>
  <c r="BG299" i="17"/>
  <c r="BG295" i="17"/>
  <c r="BG291" i="17"/>
  <c r="BG287" i="17"/>
  <c r="BG283" i="17"/>
  <c r="BG279" i="17"/>
  <c r="BG275" i="17"/>
  <c r="BG271" i="17"/>
  <c r="BG267" i="17"/>
  <c r="BG263" i="17"/>
  <c r="BG259" i="17"/>
  <c r="BG255" i="17"/>
  <c r="BG251" i="17"/>
  <c r="BG247" i="17"/>
  <c r="BG243" i="17"/>
  <c r="BG239" i="17"/>
  <c r="BG235" i="17"/>
  <c r="BG231" i="17"/>
  <c r="BG227" i="17"/>
  <c r="BG223" i="17"/>
  <c r="BG219" i="17"/>
  <c r="BG215" i="17"/>
  <c r="BG211" i="17"/>
  <c r="BG207" i="17"/>
  <c r="BG203" i="17"/>
  <c r="BG199" i="17"/>
  <c r="BG195" i="17"/>
  <c r="BG191" i="17"/>
  <c r="BG187" i="17"/>
  <c r="BG183" i="17"/>
  <c r="BG179" i="17"/>
  <c r="BG175" i="17"/>
  <c r="BG171" i="17"/>
  <c r="BG167" i="17"/>
  <c r="BG163" i="17"/>
  <c r="BG159" i="17"/>
  <c r="BG155" i="17"/>
  <c r="BG151" i="17"/>
  <c r="BG147" i="17"/>
  <c r="BG143" i="17"/>
  <c r="BG139" i="17"/>
  <c r="BG135" i="17"/>
  <c r="BG131" i="17"/>
  <c r="BG127" i="17"/>
  <c r="BG123" i="17"/>
  <c r="BG119" i="17"/>
  <c r="BG115" i="17"/>
  <c r="BG111" i="17"/>
  <c r="BG107" i="17"/>
  <c r="BG103" i="17"/>
  <c r="BG99" i="17"/>
  <c r="BG95" i="17"/>
  <c r="BG91" i="17"/>
  <c r="BG87" i="17"/>
  <c r="BG83" i="17"/>
  <c r="BG79" i="17"/>
  <c r="BG75" i="17"/>
  <c r="BG71" i="17"/>
  <c r="BG67" i="17"/>
  <c r="BG63" i="17"/>
  <c r="BG59" i="17"/>
  <c r="BG55" i="17"/>
  <c r="BG51" i="17"/>
  <c r="BG47" i="17"/>
  <c r="BG43" i="17"/>
  <c r="BG39" i="17"/>
  <c r="BG35" i="17"/>
  <c r="BG31" i="17"/>
  <c r="BG21" i="17"/>
  <c r="BK304" i="17"/>
  <c r="BK300" i="17"/>
  <c r="BK296" i="17"/>
  <c r="BK292" i="17"/>
  <c r="BK288" i="17"/>
  <c r="BK284" i="17"/>
  <c r="BK280" i="17"/>
  <c r="BK276" i="17"/>
  <c r="BK272" i="17"/>
  <c r="BK268" i="17"/>
  <c r="BK264" i="17"/>
  <c r="BK260" i="17"/>
  <c r="BK256" i="17"/>
  <c r="BK252" i="17"/>
  <c r="BK248" i="17"/>
  <c r="BK244" i="17"/>
  <c r="BK240" i="17"/>
  <c r="BK236" i="17"/>
  <c r="BK232" i="17"/>
  <c r="BK228" i="17"/>
  <c r="BK224" i="17"/>
  <c r="BK220" i="17"/>
  <c r="BK216" i="17"/>
  <c r="BK212" i="17"/>
  <c r="BK208" i="17"/>
  <c r="BK204" i="17"/>
  <c r="BK200" i="17"/>
  <c r="BK196" i="17"/>
  <c r="BK192" i="17"/>
  <c r="BK188" i="17"/>
  <c r="BK184" i="17"/>
  <c r="BK180" i="17"/>
  <c r="BK176" i="17"/>
  <c r="BK172" i="17"/>
  <c r="BK168" i="17"/>
  <c r="BK164" i="17"/>
  <c r="BK160" i="17"/>
  <c r="BK156" i="17"/>
  <c r="BK152" i="17"/>
  <c r="BK148" i="17"/>
  <c r="BK144" i="17"/>
  <c r="BK140" i="17"/>
  <c r="BK136" i="17"/>
  <c r="BK132" i="17"/>
  <c r="BK128" i="17"/>
  <c r="BK124" i="17"/>
  <c r="BK120" i="17"/>
  <c r="BK116" i="17"/>
  <c r="BK112" i="17"/>
  <c r="BK108" i="17"/>
  <c r="BK104" i="17"/>
  <c r="BK100" i="17"/>
  <c r="BK96" i="17"/>
  <c r="BK92" i="17"/>
  <c r="BK88" i="17"/>
  <c r="BK84" i="17"/>
  <c r="BK80" i="17"/>
  <c r="BK76" i="17"/>
  <c r="BK72" i="17"/>
  <c r="BK68" i="17"/>
  <c r="BK64" i="17"/>
  <c r="BK60" i="17"/>
  <c r="BK56" i="17"/>
  <c r="BK52" i="17"/>
  <c r="BK48" i="17"/>
  <c r="BK44" i="17"/>
  <c r="BK40" i="17"/>
  <c r="BK36" i="17"/>
  <c r="BK32" i="17"/>
  <c r="BK28" i="17"/>
  <c r="BK24" i="17"/>
  <c r="BK20" i="17"/>
  <c r="BK16" i="17"/>
  <c r="BK12" i="17"/>
  <c r="BK8" i="17"/>
  <c r="BN303" i="17"/>
  <c r="BN299" i="17"/>
  <c r="BN295" i="17"/>
  <c r="BN291" i="17"/>
  <c r="BN287" i="17"/>
  <c r="BN283" i="17"/>
  <c r="BN279" i="17"/>
  <c r="BN275" i="17"/>
  <c r="BN271" i="17"/>
  <c r="BN267" i="17"/>
  <c r="BN263" i="17"/>
  <c r="BN259" i="17"/>
  <c r="BN255" i="17"/>
  <c r="BN251" i="17"/>
  <c r="BN247" i="17"/>
  <c r="BN243" i="17"/>
  <c r="BN239" i="17"/>
  <c r="BN235" i="17"/>
  <c r="BN231" i="17"/>
  <c r="BN227" i="17"/>
  <c r="BN223" i="17"/>
  <c r="BN219" i="17"/>
  <c r="BN215" i="17"/>
  <c r="BN211" i="17"/>
  <c r="BN207" i="17"/>
  <c r="BN203" i="17"/>
  <c r="BN199" i="17"/>
  <c r="BN195" i="17"/>
  <c r="BN191" i="17"/>
  <c r="BN187" i="17"/>
  <c r="BN183" i="17"/>
  <c r="BN179" i="17"/>
  <c r="BN175" i="17"/>
  <c r="BN171" i="17"/>
  <c r="BN167" i="17"/>
  <c r="BN163" i="17"/>
  <c r="BN159" i="17"/>
  <c r="BN155" i="17"/>
  <c r="BN151" i="17"/>
  <c r="BN147" i="17"/>
  <c r="BN143" i="17"/>
  <c r="BN139" i="17"/>
  <c r="BN135" i="17"/>
  <c r="BN131" i="17"/>
  <c r="BN127" i="17"/>
  <c r="BN123" i="17"/>
  <c r="BN119" i="17"/>
  <c r="BN115" i="17"/>
  <c r="BN111" i="17"/>
  <c r="BN107" i="17"/>
  <c r="BN103" i="17"/>
  <c r="BN99" i="17"/>
  <c r="BN95" i="17"/>
  <c r="BN91" i="17"/>
  <c r="BN87" i="17"/>
  <c r="BN83" i="17"/>
  <c r="BN79" i="17"/>
  <c r="BN75" i="17"/>
  <c r="BN71" i="17"/>
  <c r="BN67" i="17"/>
  <c r="BN63" i="17"/>
  <c r="BN59" i="17"/>
  <c r="BN55" i="17"/>
  <c r="BN51" i="17"/>
  <c r="BN47" i="17"/>
  <c r="BN43" i="17"/>
  <c r="BN39" i="17"/>
  <c r="BN35" i="17"/>
  <c r="BN31" i="17"/>
  <c r="BN27" i="17"/>
  <c r="BN23" i="17"/>
  <c r="BN19" i="17"/>
  <c r="BN15" i="17"/>
  <c r="BN11" i="17"/>
  <c r="BN5" i="17"/>
  <c r="BD290" i="17"/>
  <c r="BD274" i="17"/>
  <c r="BD258" i="17"/>
  <c r="BD246" i="17"/>
  <c r="BD234" i="17"/>
  <c r="BD222" i="17"/>
  <c r="BD210" i="17"/>
  <c r="BF9" i="17"/>
  <c r="BD301" i="17"/>
  <c r="BD293" i="17"/>
  <c r="BD285" i="17"/>
  <c r="BD277" i="17"/>
  <c r="BD269" i="17"/>
  <c r="BD257" i="17"/>
  <c r="BD249" i="17"/>
  <c r="BD241" i="17"/>
  <c r="BD233" i="17"/>
  <c r="BD225" i="17"/>
  <c r="BD221" i="17"/>
  <c r="BD209" i="17"/>
  <c r="BD201" i="17"/>
  <c r="BD189" i="17"/>
  <c r="BD181" i="17"/>
  <c r="BD173" i="17"/>
  <c r="BD161" i="17"/>
  <c r="BD153" i="17"/>
  <c r="BD145" i="17"/>
  <c r="BD137" i="17"/>
  <c r="BD125" i="17"/>
  <c r="BD121" i="17"/>
  <c r="BD109" i="17"/>
  <c r="BD85" i="17"/>
  <c r="BF10" i="17"/>
  <c r="BD304" i="17"/>
  <c r="BD300" i="17"/>
  <c r="BD296" i="17"/>
  <c r="BD292" i="17"/>
  <c r="BD288" i="17"/>
  <c r="BD284" i="17"/>
  <c r="BD280" i="17"/>
  <c r="BD276" i="17"/>
  <c r="BD272" i="17"/>
  <c r="BD268" i="17"/>
  <c r="BD264" i="17"/>
  <c r="BD260" i="17"/>
  <c r="BD256" i="17"/>
  <c r="BD252" i="17"/>
  <c r="BD248" i="17"/>
  <c r="BD244" i="17"/>
  <c r="BD240" i="17"/>
  <c r="BD236" i="17"/>
  <c r="BD232" i="17"/>
  <c r="BD228" i="17"/>
  <c r="BD224" i="17"/>
  <c r="BD220" i="17"/>
  <c r="BD216" i="17"/>
  <c r="BD212" i="17"/>
  <c r="BD208" i="17"/>
  <c r="BD204" i="17"/>
  <c r="BD200" i="17"/>
  <c r="BD196" i="17"/>
  <c r="BD192" i="17"/>
  <c r="BD188" i="17"/>
  <c r="BD184" i="17"/>
  <c r="BD180" i="17"/>
  <c r="BD176" i="17"/>
  <c r="BD172" i="17"/>
  <c r="BD168" i="17"/>
  <c r="BD164" i="17"/>
  <c r="BD160" i="17"/>
  <c r="BD156" i="17"/>
  <c r="BD152" i="17"/>
  <c r="BD148" i="17"/>
  <c r="BD144" i="17"/>
  <c r="BD140" i="17"/>
  <c r="BD136" i="17"/>
  <c r="BD132" i="17"/>
  <c r="BD128" i="17"/>
  <c r="BD124" i="17"/>
  <c r="BD120" i="17"/>
  <c r="BD116" i="17"/>
  <c r="BD112" i="17"/>
  <c r="BD108" i="17"/>
  <c r="BD104" i="17"/>
  <c r="BD100" i="17"/>
  <c r="BD96" i="17"/>
  <c r="BD92" i="17"/>
  <c r="BD88" i="17"/>
  <c r="BD84" i="17"/>
  <c r="BD80" i="17"/>
  <c r="BD76" i="17"/>
  <c r="BD72" i="17"/>
  <c r="BD68" i="17"/>
  <c r="BD64" i="17"/>
  <c r="BD60" i="17"/>
  <c r="BD56" i="17"/>
  <c r="BD52" i="17"/>
  <c r="BD48" i="17"/>
  <c r="BD15" i="17"/>
  <c r="BE301" i="17"/>
  <c r="BE297" i="17"/>
  <c r="BE293" i="17"/>
  <c r="BE289" i="17"/>
  <c r="BE285" i="17"/>
  <c r="BE281" i="17"/>
  <c r="BE277" i="17"/>
  <c r="BE273" i="17"/>
  <c r="BE269" i="17"/>
  <c r="BE265" i="17"/>
  <c r="BE261" i="17"/>
  <c r="BE257" i="17"/>
  <c r="BE253" i="17"/>
  <c r="BE249" i="17"/>
  <c r="BE245" i="17"/>
  <c r="BE241" i="17"/>
  <c r="BE237" i="17"/>
  <c r="BE233" i="17"/>
  <c r="BE229" i="17"/>
  <c r="BE225" i="17"/>
  <c r="BE221" i="17"/>
  <c r="BE217" i="17"/>
  <c r="BE213" i="17"/>
  <c r="BE209" i="17"/>
  <c r="BE205" i="17"/>
  <c r="BE201" i="17"/>
  <c r="BE197" i="17"/>
  <c r="BE193" i="17"/>
  <c r="BE189" i="17"/>
  <c r="BE185" i="17"/>
  <c r="BE181" i="17"/>
  <c r="BE177" i="17"/>
  <c r="BE173" i="17"/>
  <c r="BE169" i="17"/>
  <c r="BE165" i="17"/>
  <c r="BE161" i="17"/>
  <c r="BE157" i="17"/>
  <c r="BE153" i="17"/>
  <c r="BE149" i="17"/>
  <c r="BE145" i="17"/>
  <c r="BE141" i="17"/>
  <c r="BE137" i="17"/>
  <c r="BE133" i="17"/>
  <c r="BE129" i="17"/>
  <c r="BE125" i="17"/>
  <c r="BE121" i="17"/>
  <c r="BE117" i="17"/>
  <c r="BE113" i="17"/>
  <c r="BE109" i="17"/>
  <c r="BE105" i="17"/>
  <c r="BE101" i="17"/>
  <c r="BE97" i="17"/>
  <c r="BE93" i="17"/>
  <c r="BE89" i="17"/>
  <c r="BE85" i="17"/>
  <c r="BE81" i="17"/>
  <c r="BE77" i="17"/>
  <c r="BE73" i="17"/>
  <c r="BE69" i="17"/>
  <c r="BE65" i="17"/>
  <c r="BE61" i="17"/>
  <c r="BE57" i="17"/>
  <c r="BE53" i="17"/>
  <c r="BE49" i="17"/>
  <c r="BE45" i="17"/>
  <c r="BE41" i="17"/>
  <c r="BE37" i="17"/>
  <c r="BE30" i="17"/>
  <c r="BF303" i="17"/>
  <c r="BF299" i="17"/>
  <c r="BF295" i="17"/>
  <c r="BF291" i="17"/>
  <c r="BF287" i="17"/>
  <c r="BF283" i="17"/>
  <c r="BF279" i="17"/>
  <c r="BF275" i="17"/>
  <c r="BF271" i="17"/>
  <c r="BF267" i="17"/>
  <c r="BF263" i="17"/>
  <c r="BF259" i="17"/>
  <c r="BF255" i="17"/>
  <c r="BF251" i="17"/>
  <c r="BF247" i="17"/>
  <c r="BF243" i="17"/>
  <c r="BF239" i="17"/>
  <c r="BF235" i="17"/>
  <c r="BF231" i="17"/>
  <c r="BF227" i="17"/>
  <c r="BF223" i="17"/>
  <c r="BF219" i="17"/>
  <c r="BF215" i="17"/>
  <c r="BF211" i="17"/>
  <c r="BF207" i="17"/>
  <c r="BF203" i="17"/>
  <c r="BF199" i="17"/>
  <c r="BF195" i="17"/>
  <c r="BF191" i="17"/>
  <c r="BF187" i="17"/>
  <c r="BF183" i="17"/>
  <c r="BF179" i="17"/>
  <c r="BF175" i="17"/>
  <c r="BF171" i="17"/>
  <c r="BF167" i="17"/>
  <c r="BF163" i="17"/>
  <c r="BF159" i="17"/>
  <c r="BF155" i="17"/>
  <c r="BF151" i="17"/>
  <c r="BF147" i="17"/>
  <c r="BF143" i="17"/>
  <c r="BF139" i="17"/>
  <c r="BF135" i="17"/>
  <c r="BF131" i="17"/>
  <c r="BF127" i="17"/>
  <c r="BF123" i="17"/>
  <c r="BF119" i="17"/>
  <c r="BF115" i="17"/>
  <c r="BF111" i="17"/>
  <c r="BF107" i="17"/>
  <c r="BF103" i="17"/>
  <c r="BF99" i="17"/>
  <c r="BF95" i="17"/>
  <c r="BF91" i="17"/>
  <c r="BF87" i="17"/>
  <c r="BF83" i="17"/>
  <c r="BF79" i="17"/>
  <c r="BF75" i="17"/>
  <c r="BF71" i="17"/>
  <c r="BF67" i="17"/>
  <c r="BF63" i="17"/>
  <c r="BF59" i="17"/>
  <c r="BF55" i="17"/>
  <c r="BF51" i="17"/>
  <c r="BF47" i="17"/>
  <c r="BF43" i="17"/>
  <c r="BF39" i="17"/>
  <c r="BF23" i="17"/>
  <c r="BH301" i="17"/>
  <c r="BH297" i="17"/>
  <c r="BH293" i="17"/>
  <c r="BH289" i="17"/>
  <c r="BH285" i="17"/>
  <c r="BH281" i="17"/>
  <c r="BH277" i="17"/>
  <c r="BH273" i="17"/>
  <c r="BH269" i="17"/>
  <c r="BH265" i="17"/>
  <c r="BH261" i="17"/>
  <c r="BH257" i="17"/>
  <c r="BH253" i="17"/>
  <c r="BH249" i="17"/>
  <c r="BH245" i="17"/>
  <c r="BH241" i="17"/>
  <c r="BH237" i="17"/>
  <c r="BH233" i="17"/>
  <c r="BH229" i="17"/>
  <c r="BH225" i="17"/>
  <c r="BH221" i="17"/>
  <c r="BH217" i="17"/>
  <c r="BH213" i="17"/>
  <c r="BH209" i="17"/>
  <c r="BH205" i="17"/>
  <c r="BH201" i="17"/>
  <c r="BH197" i="17"/>
  <c r="BH193" i="17"/>
  <c r="BH189" i="17"/>
  <c r="BH185" i="17"/>
  <c r="BH181" i="17"/>
  <c r="BH177" i="17"/>
  <c r="BH173" i="17"/>
  <c r="BH169" i="17"/>
  <c r="BH165" i="17"/>
  <c r="BH161" i="17"/>
  <c r="BH157" i="17"/>
  <c r="BH153" i="17"/>
  <c r="BH149" i="17"/>
  <c r="BH145" i="17"/>
  <c r="BH141" i="17"/>
  <c r="BH137" i="17"/>
  <c r="BH133" i="17"/>
  <c r="BH129" i="17"/>
  <c r="BH125" i="17"/>
  <c r="BH121" i="17"/>
  <c r="BH117" i="17"/>
  <c r="BH113" i="17"/>
  <c r="BH109" i="17"/>
  <c r="BH105" i="17"/>
  <c r="BH101" i="17"/>
  <c r="BH97" i="17"/>
  <c r="BH93" i="17"/>
  <c r="BH89" i="17"/>
  <c r="BH85" i="17"/>
  <c r="BH81" i="17"/>
  <c r="BH77" i="17"/>
  <c r="BH73" i="17"/>
  <c r="BH69" i="17"/>
  <c r="BH65" i="17"/>
  <c r="BH61" i="17"/>
  <c r="BH57" i="17"/>
  <c r="BH53" i="17"/>
  <c r="BH49" i="17"/>
  <c r="BH45" i="17"/>
  <c r="BH41" i="17"/>
  <c r="BH37" i="17"/>
  <c r="BH33" i="17"/>
  <c r="BH29" i="17"/>
  <c r="BH25" i="17"/>
  <c r="BH21" i="17"/>
  <c r="BH17" i="17"/>
  <c r="BH13" i="17"/>
  <c r="BH9" i="17"/>
  <c r="BH5" i="17"/>
  <c r="BG302" i="17"/>
  <c r="BG298" i="17"/>
  <c r="BG294" i="17"/>
  <c r="BG290" i="17"/>
  <c r="BG286" i="17"/>
  <c r="BG282" i="17"/>
  <c r="BG278" i="17"/>
  <c r="BG274" i="17"/>
  <c r="BG270" i="17"/>
  <c r="BG266" i="17"/>
  <c r="BG262" i="17"/>
  <c r="BG258" i="17"/>
  <c r="BG254" i="17"/>
  <c r="BG250" i="17"/>
  <c r="BG246" i="17"/>
  <c r="BG242" i="17"/>
  <c r="BG238" i="17"/>
  <c r="BG234" i="17"/>
  <c r="BG230" i="17"/>
  <c r="BG226" i="17"/>
  <c r="BG222" i="17"/>
  <c r="BG218" i="17"/>
  <c r="BG214" i="17"/>
  <c r="BG210" i="17"/>
  <c r="BG206" i="17"/>
  <c r="BG202" i="17"/>
  <c r="BG198" i="17"/>
  <c r="BG194" i="17"/>
  <c r="BG190" i="17"/>
  <c r="BG186" i="17"/>
  <c r="BG182" i="17"/>
  <c r="BG178" i="17"/>
  <c r="BG174" i="17"/>
  <c r="BG170" i="17"/>
  <c r="BG166" i="17"/>
  <c r="BG162" i="17"/>
  <c r="BG158" i="17"/>
  <c r="BG154" i="17"/>
  <c r="BG150" i="17"/>
  <c r="BG146" i="17"/>
  <c r="BG142" i="17"/>
  <c r="BG138" i="17"/>
  <c r="BG134" i="17"/>
  <c r="BG130" i="17"/>
  <c r="BG126" i="17"/>
  <c r="BG122" i="17"/>
  <c r="BG118" i="17"/>
  <c r="BG114" i="17"/>
  <c r="BG110" i="17"/>
  <c r="BG106" i="17"/>
  <c r="BG102" i="17"/>
  <c r="BG98" i="17"/>
  <c r="BG94" i="17"/>
  <c r="BG90" i="17"/>
  <c r="BG86" i="17"/>
  <c r="BG82" i="17"/>
  <c r="BG78" i="17"/>
  <c r="BG74" i="17"/>
  <c r="BG70" i="17"/>
  <c r="BG66" i="17"/>
  <c r="BG62" i="17"/>
  <c r="BG58" i="17"/>
  <c r="BG54" i="17"/>
  <c r="BG50" i="17"/>
  <c r="BG46" i="17"/>
  <c r="BG42" i="17"/>
  <c r="BG38" i="17"/>
  <c r="BG34" i="17"/>
  <c r="BG30" i="17"/>
  <c r="BG17" i="17"/>
  <c r="BK303" i="17"/>
  <c r="BK299" i="17"/>
  <c r="BK295" i="17"/>
  <c r="BK291" i="17"/>
  <c r="BK287" i="17"/>
  <c r="BK283" i="17"/>
  <c r="BK279" i="17"/>
  <c r="BK275" i="17"/>
  <c r="BK271" i="17"/>
  <c r="BK267" i="17"/>
  <c r="BK263" i="17"/>
  <c r="BK259" i="17"/>
  <c r="BK255" i="17"/>
  <c r="BK251" i="17"/>
  <c r="BK247" i="17"/>
  <c r="BK243" i="17"/>
  <c r="BK239" i="17"/>
  <c r="BK235" i="17"/>
  <c r="BK231" i="17"/>
  <c r="BK227" i="17"/>
  <c r="BK223" i="17"/>
  <c r="BK219" i="17"/>
  <c r="BK215" i="17"/>
  <c r="BK211" i="17"/>
  <c r="BK207" i="17"/>
  <c r="BK203" i="17"/>
  <c r="BK199" i="17"/>
  <c r="BK195" i="17"/>
  <c r="BK191" i="17"/>
  <c r="BK187" i="17"/>
  <c r="BK183" i="17"/>
  <c r="BK179" i="17"/>
  <c r="BK175" i="17"/>
  <c r="BK171" i="17"/>
  <c r="BK167" i="17"/>
  <c r="BK163" i="17"/>
  <c r="BK159" i="17"/>
  <c r="BK155" i="17"/>
  <c r="BK151" i="17"/>
  <c r="BK147" i="17"/>
  <c r="BK143" i="17"/>
  <c r="BK139" i="17"/>
  <c r="BK135" i="17"/>
  <c r="BK131" i="17"/>
  <c r="BK127" i="17"/>
  <c r="BK123" i="17"/>
  <c r="BK119" i="17"/>
  <c r="BK115" i="17"/>
  <c r="BK111" i="17"/>
  <c r="BK107" i="17"/>
  <c r="BK103" i="17"/>
  <c r="BK99" i="17"/>
  <c r="BK95" i="17"/>
  <c r="BK91" i="17"/>
  <c r="BK87" i="17"/>
  <c r="BK83" i="17"/>
  <c r="BK79" i="17"/>
  <c r="BK75" i="17"/>
  <c r="BK71" i="17"/>
  <c r="BK67" i="17"/>
  <c r="BK63" i="17"/>
  <c r="BK59" i="17"/>
  <c r="BK55" i="17"/>
  <c r="BK51" i="17"/>
  <c r="BK47" i="17"/>
  <c r="BK43" i="17"/>
  <c r="BK39" i="17"/>
  <c r="BK35" i="17"/>
  <c r="BK31" i="17"/>
  <c r="BK27" i="17"/>
  <c r="BK23" i="17"/>
  <c r="BK19" i="17"/>
  <c r="BK15" i="17"/>
  <c r="BK11" i="17"/>
  <c r="BK7" i="17"/>
  <c r="BN302" i="17"/>
  <c r="BN298" i="17"/>
  <c r="BN294" i="17"/>
  <c r="BN290" i="17"/>
  <c r="BN286" i="17"/>
  <c r="BN282" i="17"/>
  <c r="BN278" i="17"/>
  <c r="BN274" i="17"/>
  <c r="BN270" i="17"/>
  <c r="BN266" i="17"/>
  <c r="BN262" i="17"/>
  <c r="BN258" i="17"/>
  <c r="BN254" i="17"/>
  <c r="BN250" i="17"/>
  <c r="BN246" i="17"/>
  <c r="BN242" i="17"/>
  <c r="BN238" i="17"/>
  <c r="BN234" i="17"/>
  <c r="BN230" i="17"/>
  <c r="BN226" i="17"/>
  <c r="BN222" i="17"/>
  <c r="BN218" i="17"/>
  <c r="BN214" i="17"/>
  <c r="BN210" i="17"/>
  <c r="BN206" i="17"/>
  <c r="BN202" i="17"/>
  <c r="BN198" i="17"/>
  <c r="BN194" i="17"/>
  <c r="BN190" i="17"/>
  <c r="BN186" i="17"/>
  <c r="BN182" i="17"/>
  <c r="BN178" i="17"/>
  <c r="BN174" i="17"/>
  <c r="BN170" i="17"/>
  <c r="BN166" i="17"/>
  <c r="BN162" i="17"/>
  <c r="BN158" i="17"/>
  <c r="BN154" i="17"/>
  <c r="BN150" i="17"/>
  <c r="BN146" i="17"/>
  <c r="BN142" i="17"/>
  <c r="BN138" i="17"/>
  <c r="BN134" i="17"/>
  <c r="BN130" i="17"/>
  <c r="BN126" i="17"/>
  <c r="BN122" i="17"/>
  <c r="BN118" i="17"/>
  <c r="BN114" i="17"/>
  <c r="BN110" i="17"/>
  <c r="BN106" i="17"/>
  <c r="BN102" i="17"/>
  <c r="BN98" i="17"/>
  <c r="BN94" i="17"/>
  <c r="BN90" i="17"/>
  <c r="BN86" i="17"/>
  <c r="BN82" i="17"/>
  <c r="BN78" i="17"/>
  <c r="BN74" i="17"/>
  <c r="BN70" i="17"/>
  <c r="BN66" i="17"/>
  <c r="BN62" i="17"/>
  <c r="BN58" i="17"/>
  <c r="BN54" i="17"/>
  <c r="BN50" i="17"/>
  <c r="BN46" i="17"/>
  <c r="BN42" i="17"/>
  <c r="BN38" i="17"/>
  <c r="BN34" i="17"/>
  <c r="BD302" i="17"/>
  <c r="BD286" i="17"/>
  <c r="BD266" i="17"/>
  <c r="BD254" i="17"/>
  <c r="BD242" i="17"/>
  <c r="BD226" i="17"/>
  <c r="BD206" i="17"/>
  <c r="BN8" i="17"/>
  <c r="BD297" i="17"/>
  <c r="BD289" i="17"/>
  <c r="BD281" i="17"/>
  <c r="BD273" i="17"/>
  <c r="BD261" i="17"/>
  <c r="BD253" i="17"/>
  <c r="BD245" i="17"/>
  <c r="BD237" i="17"/>
  <c r="BD229" i="17"/>
  <c r="BD217" i="17"/>
  <c r="BD205" i="17"/>
  <c r="BD197" i="17"/>
  <c r="BD193" i="17"/>
  <c r="BD185" i="17"/>
  <c r="BD177" i="17"/>
  <c r="BD165" i="17"/>
  <c r="BD157" i="17"/>
  <c r="BD149" i="17"/>
  <c r="BD141" i="17"/>
  <c r="BD129" i="17"/>
  <c r="BD117" i="17"/>
  <c r="BD105" i="17"/>
  <c r="BD89" i="17"/>
  <c r="BN7" i="17"/>
  <c r="BD303" i="17"/>
  <c r="BD299" i="17"/>
  <c r="BD295" i="17"/>
  <c r="BD291" i="17"/>
  <c r="BD287" i="17"/>
  <c r="BD283" i="17"/>
  <c r="BD279" i="17"/>
  <c r="BD275" i="17"/>
  <c r="BD271" i="17"/>
  <c r="BD267" i="17"/>
  <c r="BD263" i="17"/>
  <c r="BD259" i="17"/>
  <c r="BD255" i="17"/>
  <c r="BD251" i="17"/>
  <c r="BD247" i="17"/>
  <c r="BD243" i="17"/>
  <c r="BD239" i="17"/>
  <c r="BD235" i="17"/>
  <c r="BD231" i="17"/>
  <c r="BD227" i="17"/>
  <c r="BD223" i="17"/>
  <c r="BD219" i="17"/>
  <c r="BD215" i="17"/>
  <c r="BD211" i="17"/>
  <c r="BD207" i="17"/>
  <c r="BD203" i="17"/>
  <c r="BD199" i="17"/>
  <c r="BD195" i="17"/>
  <c r="BD191" i="17"/>
  <c r="BD187" i="17"/>
  <c r="BD183" i="17"/>
  <c r="BD179" i="17"/>
  <c r="BD175" i="17"/>
  <c r="BD171" i="17"/>
  <c r="BD167" i="17"/>
  <c r="BD163" i="17"/>
  <c r="BD159" i="17"/>
  <c r="BD155" i="17"/>
  <c r="BD151" i="17"/>
  <c r="BD147" i="17"/>
  <c r="BD143" i="17"/>
  <c r="BD139" i="17"/>
  <c r="BD135" i="17"/>
  <c r="BD131" i="17"/>
  <c r="BD127" i="17"/>
  <c r="BD123" i="17"/>
  <c r="BD119" i="17"/>
  <c r="BD115" i="17"/>
  <c r="BD111" i="17"/>
  <c r="BD107" i="17"/>
  <c r="BD103" i="17"/>
  <c r="BD99" i="17"/>
  <c r="BD95" i="17"/>
  <c r="BD91" i="17"/>
  <c r="BD87" i="17"/>
  <c r="BD83" i="17"/>
  <c r="BD79" i="17"/>
  <c r="BD75" i="17"/>
  <c r="BD71" i="17"/>
  <c r="BD67" i="17"/>
  <c r="BD63" i="17"/>
  <c r="BD59" i="17"/>
  <c r="BD55" i="17"/>
  <c r="BD51" i="17"/>
  <c r="BD47" i="17"/>
  <c r="BE304" i="17"/>
  <c r="BE300" i="17"/>
  <c r="BE296" i="17"/>
  <c r="BE292" i="17"/>
  <c r="BE288" i="17"/>
  <c r="BE284" i="17"/>
  <c r="BE280" i="17"/>
  <c r="BE276" i="17"/>
  <c r="BE272" i="17"/>
  <c r="BE268" i="17"/>
  <c r="BE264" i="17"/>
  <c r="BE260" i="17"/>
  <c r="BE256" i="17"/>
  <c r="BE252" i="17"/>
  <c r="BE248" i="17"/>
  <c r="BE244" i="17"/>
  <c r="BE240" i="17"/>
  <c r="BE236" i="17"/>
  <c r="BE232" i="17"/>
  <c r="BE228" i="17"/>
  <c r="BE224" i="17"/>
  <c r="BE220" i="17"/>
  <c r="BE216" i="17"/>
  <c r="BE212" i="17"/>
  <c r="BE208" i="17"/>
  <c r="BE204" i="17"/>
  <c r="BE200" i="17"/>
  <c r="BE196" i="17"/>
  <c r="BE192" i="17"/>
  <c r="BE188" i="17"/>
  <c r="BE184" i="17"/>
  <c r="BE180" i="17"/>
  <c r="BE176" i="17"/>
  <c r="BE172" i="17"/>
  <c r="BE168" i="17"/>
  <c r="BE164" i="17"/>
  <c r="BE160" i="17"/>
  <c r="BE156" i="17"/>
  <c r="BE152" i="17"/>
  <c r="BE148" i="17"/>
  <c r="BE144" i="17"/>
  <c r="BE140" i="17"/>
  <c r="BE136" i="17"/>
  <c r="BE132" i="17"/>
  <c r="BE128" i="17"/>
  <c r="BE124" i="17"/>
  <c r="BE120" i="17"/>
  <c r="BE116" i="17"/>
  <c r="BE112" i="17"/>
  <c r="BE108" i="17"/>
  <c r="BE104" i="17"/>
  <c r="BE100" i="17"/>
  <c r="BE96" i="17"/>
  <c r="BE92" i="17"/>
  <c r="BE88" i="17"/>
  <c r="BE84" i="17"/>
  <c r="BE80" i="17"/>
  <c r="BE76" i="17"/>
  <c r="BE72" i="17"/>
  <c r="BE68" i="17"/>
  <c r="BE64" i="17"/>
  <c r="BE60" i="17"/>
  <c r="BE56" i="17"/>
  <c r="BE52" i="17"/>
  <c r="BE48" i="17"/>
  <c r="BE44" i="17"/>
  <c r="BE40" i="17"/>
  <c r="BE36" i="17"/>
  <c r="BE29" i="17"/>
  <c r="BF302" i="17"/>
  <c r="BF298" i="17"/>
  <c r="BF294" i="17"/>
  <c r="BF290" i="17"/>
  <c r="BF286" i="17"/>
  <c r="BF282" i="17"/>
  <c r="BF278" i="17"/>
  <c r="BF274" i="17"/>
  <c r="BF270" i="17"/>
  <c r="BF266" i="17"/>
  <c r="BF262" i="17"/>
  <c r="BF258" i="17"/>
  <c r="BF254" i="17"/>
  <c r="BF250" i="17"/>
  <c r="BF246" i="17"/>
  <c r="BF242" i="17"/>
  <c r="BF238" i="17"/>
  <c r="BF234" i="17"/>
  <c r="BF230" i="17"/>
  <c r="BF226" i="17"/>
  <c r="BF222" i="17"/>
  <c r="BF218" i="17"/>
  <c r="BF214" i="17"/>
  <c r="BF210" i="17"/>
  <c r="BF206" i="17"/>
  <c r="BF202" i="17"/>
  <c r="BF198" i="17"/>
  <c r="BF194" i="17"/>
  <c r="BF190" i="17"/>
  <c r="BF186" i="17"/>
  <c r="BF182" i="17"/>
  <c r="BF178" i="17"/>
  <c r="BF174" i="17"/>
  <c r="BF170" i="17"/>
  <c r="BF166" i="17"/>
  <c r="BF162" i="17"/>
  <c r="BF158" i="17"/>
  <c r="BF154" i="17"/>
  <c r="BF150" i="17"/>
  <c r="BF146" i="17"/>
  <c r="BF142" i="17"/>
  <c r="BF138" i="17"/>
  <c r="BF134" i="17"/>
  <c r="BF130" i="17"/>
  <c r="BF126" i="17"/>
  <c r="BF122" i="17"/>
  <c r="BF118" i="17"/>
  <c r="BF114" i="17"/>
  <c r="BF110" i="17"/>
  <c r="BF106" i="17"/>
  <c r="BF102" i="17"/>
  <c r="BF98" i="17"/>
  <c r="BF94" i="17"/>
  <c r="BF90" i="17"/>
  <c r="BF86" i="17"/>
  <c r="BF82" i="17"/>
  <c r="BF78" i="17"/>
  <c r="BF74" i="17"/>
  <c r="BF70" i="17"/>
  <c r="BF66" i="17"/>
  <c r="BF62" i="17"/>
  <c r="BF58" i="17"/>
  <c r="BF54" i="17"/>
  <c r="BF50" i="17"/>
  <c r="BF46" i="17"/>
  <c r="BF42" i="17"/>
  <c r="BF38" i="17"/>
  <c r="BH304" i="17"/>
  <c r="BH300" i="17"/>
  <c r="BH296" i="17"/>
  <c r="BH292" i="17"/>
  <c r="BH288" i="17"/>
  <c r="BH284" i="17"/>
  <c r="BH280" i="17"/>
  <c r="BH276" i="17"/>
  <c r="BH272" i="17"/>
  <c r="BH268" i="17"/>
  <c r="BH264" i="17"/>
  <c r="BH260" i="17"/>
  <c r="BH256" i="17"/>
  <c r="BH252" i="17"/>
  <c r="BH248" i="17"/>
  <c r="BH244" i="17"/>
  <c r="BH240" i="17"/>
  <c r="BH236" i="17"/>
  <c r="BH232" i="17"/>
  <c r="BH228" i="17"/>
  <c r="BH224" i="17"/>
  <c r="BH220" i="17"/>
  <c r="BH216" i="17"/>
  <c r="BH212" i="17"/>
  <c r="BH208" i="17"/>
  <c r="BH204" i="17"/>
  <c r="BH200" i="17"/>
  <c r="BH196" i="17"/>
  <c r="BH192" i="17"/>
  <c r="BH188" i="17"/>
  <c r="BH184" i="17"/>
  <c r="BH180" i="17"/>
  <c r="BH176" i="17"/>
  <c r="BH172" i="17"/>
  <c r="BH168" i="17"/>
  <c r="BH164" i="17"/>
  <c r="BH160" i="17"/>
  <c r="BH156" i="17"/>
  <c r="BH152" i="17"/>
  <c r="BH148" i="17"/>
  <c r="BH144" i="17"/>
  <c r="BH140" i="17"/>
  <c r="BH136" i="17"/>
  <c r="BH132" i="17"/>
  <c r="BH128" i="17"/>
  <c r="BH124" i="17"/>
  <c r="BH120" i="17"/>
  <c r="BH116" i="17"/>
  <c r="BH112" i="17"/>
  <c r="BH108" i="17"/>
  <c r="BH104" i="17"/>
  <c r="BH100" i="17"/>
  <c r="BH96" i="17"/>
  <c r="BH92" i="17"/>
  <c r="BH88" i="17"/>
  <c r="BH84" i="17"/>
  <c r="BH80" i="17"/>
  <c r="BH76" i="17"/>
  <c r="BH72" i="17"/>
  <c r="BH68" i="17"/>
  <c r="BH64" i="17"/>
  <c r="BH60" i="17"/>
  <c r="BH56" i="17"/>
  <c r="BH52" i="17"/>
  <c r="BH48" i="17"/>
  <c r="BH44" i="17"/>
  <c r="BH40" i="17"/>
  <c r="BH36" i="17"/>
  <c r="BH32" i="17"/>
  <c r="BH28" i="17"/>
  <c r="BH24" i="17"/>
  <c r="BH20" i="17"/>
  <c r="BH16" i="17"/>
  <c r="BH12" i="17"/>
  <c r="BH8" i="17"/>
  <c r="BG5" i="17"/>
  <c r="BG301" i="17"/>
  <c r="BG297" i="17"/>
  <c r="BG293" i="17"/>
  <c r="BG289" i="17"/>
  <c r="BG285" i="17"/>
  <c r="BG281" i="17"/>
  <c r="BG277" i="17"/>
  <c r="BG273" i="17"/>
  <c r="BG269" i="17"/>
  <c r="BG265" i="17"/>
  <c r="BG261" i="17"/>
  <c r="BG257" i="17"/>
  <c r="BG253" i="17"/>
  <c r="BG249" i="17"/>
  <c r="BG245" i="17"/>
  <c r="BG241" i="17"/>
  <c r="BG237" i="17"/>
  <c r="BG233" i="17"/>
  <c r="BG229" i="17"/>
  <c r="BG225" i="17"/>
  <c r="BG221" i="17"/>
  <c r="BG217" i="17"/>
  <c r="BG213" i="17"/>
  <c r="BG209" i="17"/>
  <c r="BG205" i="17"/>
  <c r="BG201" i="17"/>
  <c r="BG197" i="17"/>
  <c r="BG193" i="17"/>
  <c r="BG189" i="17"/>
  <c r="BG185" i="17"/>
  <c r="BG181" i="17"/>
  <c r="BG177" i="17"/>
  <c r="BG173" i="17"/>
  <c r="BG169" i="17"/>
  <c r="BG165" i="17"/>
  <c r="BG161" i="17"/>
  <c r="BG157" i="17"/>
  <c r="BG153" i="17"/>
  <c r="BG149" i="17"/>
  <c r="BG145" i="17"/>
  <c r="BG141" i="17"/>
  <c r="BG137" i="17"/>
  <c r="BG133" i="17"/>
  <c r="BG129" i="17"/>
  <c r="BG125" i="17"/>
  <c r="BG121" i="17"/>
  <c r="BG117" i="17"/>
  <c r="BG113" i="17"/>
  <c r="BG109" i="17"/>
  <c r="BG105" i="17"/>
  <c r="BG101" i="17"/>
  <c r="BG97" i="17"/>
  <c r="BG93" i="17"/>
  <c r="BG89" i="17"/>
  <c r="BG85" i="17"/>
  <c r="BG81" i="17"/>
  <c r="BG77" i="17"/>
  <c r="BG73" i="17"/>
  <c r="BG69" i="17"/>
  <c r="BG65" i="17"/>
  <c r="BG61" i="17"/>
  <c r="BG57" i="17"/>
  <c r="BG53" i="17"/>
  <c r="BG49" i="17"/>
  <c r="BG45" i="17"/>
  <c r="BG41" i="17"/>
  <c r="BG37" i="17"/>
  <c r="BG33" i="17"/>
  <c r="BG29" i="17"/>
  <c r="BG9" i="17"/>
  <c r="BK302" i="17"/>
  <c r="BK298" i="17"/>
  <c r="BK294" i="17"/>
  <c r="BK290" i="17"/>
  <c r="BK286" i="17"/>
  <c r="BK282" i="17"/>
  <c r="BK278" i="17"/>
  <c r="BK274" i="17"/>
  <c r="BK270" i="17"/>
  <c r="BK266" i="17"/>
  <c r="BK262" i="17"/>
  <c r="BK258" i="17"/>
  <c r="BK254" i="17"/>
  <c r="BK250" i="17"/>
  <c r="BK246" i="17"/>
  <c r="BK242" i="17"/>
  <c r="BK238" i="17"/>
  <c r="BK234" i="17"/>
  <c r="BK230" i="17"/>
  <c r="BK226" i="17"/>
  <c r="BK222" i="17"/>
  <c r="BK218" i="17"/>
  <c r="BK214" i="17"/>
  <c r="BK210" i="17"/>
  <c r="BK206" i="17"/>
  <c r="BK202" i="17"/>
  <c r="BK198" i="17"/>
  <c r="BK194" i="17"/>
  <c r="BK190" i="17"/>
  <c r="BK186" i="17"/>
  <c r="BK182" i="17"/>
  <c r="BK178" i="17"/>
  <c r="BK174" i="17"/>
  <c r="BK170" i="17"/>
  <c r="BK166" i="17"/>
  <c r="BK162" i="17"/>
  <c r="BK158" i="17"/>
  <c r="BK154" i="17"/>
  <c r="BK150" i="17"/>
  <c r="BK146" i="17"/>
  <c r="BK142" i="17"/>
  <c r="BK138" i="17"/>
  <c r="BK134" i="17"/>
  <c r="BK130" i="17"/>
  <c r="BK126" i="17"/>
  <c r="BK122" i="17"/>
  <c r="BK118" i="17"/>
  <c r="BK114" i="17"/>
  <c r="BK110" i="17"/>
  <c r="BK106" i="17"/>
  <c r="BK102" i="17"/>
  <c r="BK98" i="17"/>
  <c r="BK94" i="17"/>
  <c r="BK90" i="17"/>
  <c r="BK86" i="17"/>
  <c r="BK82" i="17"/>
  <c r="BK78" i="17"/>
  <c r="BK74" i="17"/>
  <c r="BK70" i="17"/>
  <c r="BK66" i="17"/>
  <c r="BK62" i="17"/>
  <c r="BK58" i="17"/>
  <c r="BK54" i="17"/>
  <c r="BK50" i="17"/>
  <c r="BK46" i="17"/>
  <c r="BK42" i="17"/>
  <c r="BK38" i="17"/>
  <c r="BK34" i="17"/>
  <c r="BK30" i="17"/>
  <c r="BK26" i="17"/>
  <c r="BK22" i="17"/>
  <c r="BK18" i="17"/>
  <c r="BK14" i="17"/>
  <c r="BK10" i="17"/>
  <c r="BK6" i="17"/>
  <c r="BN301" i="17"/>
  <c r="BN297" i="17"/>
  <c r="BN293" i="17"/>
  <c r="BN289" i="17"/>
  <c r="BN285" i="17"/>
  <c r="BN281" i="17"/>
  <c r="BN277" i="17"/>
  <c r="BN273" i="17"/>
  <c r="BN269" i="17"/>
  <c r="BN265" i="17"/>
  <c r="BN261" i="17"/>
  <c r="BN257" i="17"/>
  <c r="BN253" i="17"/>
  <c r="BN249" i="17"/>
  <c r="BN245" i="17"/>
  <c r="BN241" i="17"/>
  <c r="BN237" i="17"/>
  <c r="BN233" i="17"/>
  <c r="BN229" i="17"/>
  <c r="BN225" i="17"/>
  <c r="BN221" i="17"/>
  <c r="BN217" i="17"/>
  <c r="BN213" i="17"/>
  <c r="BN209" i="17"/>
  <c r="BN205" i="17"/>
  <c r="BN201" i="17"/>
  <c r="BN197" i="17"/>
  <c r="BN193" i="17"/>
  <c r="BN189" i="17"/>
  <c r="BN185" i="17"/>
  <c r="BN181" i="17"/>
  <c r="BN177" i="17"/>
  <c r="BN173" i="17"/>
  <c r="BN169" i="17"/>
  <c r="BN165" i="17"/>
  <c r="BN161" i="17"/>
  <c r="BN157" i="17"/>
  <c r="BN153" i="17"/>
  <c r="BN149" i="17"/>
  <c r="BN145" i="17"/>
  <c r="BN141" i="17"/>
  <c r="BN137" i="17"/>
  <c r="BN133" i="17"/>
  <c r="BN129" i="17"/>
  <c r="BN125" i="17"/>
  <c r="BN121" i="17"/>
  <c r="BN117" i="17"/>
  <c r="BN113" i="17"/>
  <c r="BN109" i="17"/>
  <c r="BN105" i="17"/>
  <c r="BN101" i="17"/>
  <c r="BN97" i="17"/>
  <c r="BN93" i="17"/>
  <c r="BN89" i="17"/>
  <c r="BN85" i="17"/>
  <c r="BN81" i="17"/>
  <c r="BN77" i="17"/>
  <c r="BN73" i="17"/>
  <c r="BN69" i="17"/>
  <c r="BN65" i="17"/>
  <c r="BN61" i="17"/>
  <c r="BN57" i="17"/>
  <c r="BN53" i="17"/>
  <c r="BN49" i="17"/>
  <c r="BN45" i="17"/>
  <c r="BN41" i="17"/>
  <c r="BI302" i="17"/>
  <c r="BI298" i="17"/>
  <c r="BI294" i="17"/>
  <c r="BI290" i="17"/>
  <c r="BI286" i="17"/>
  <c r="BI282" i="17"/>
  <c r="BI278" i="17"/>
  <c r="BI274" i="17"/>
  <c r="BI270" i="17"/>
  <c r="BI266" i="17"/>
  <c r="BI262" i="17"/>
  <c r="BI258" i="17"/>
  <c r="BI254" i="17"/>
  <c r="BI250" i="17"/>
  <c r="BI246" i="17"/>
  <c r="BI242" i="17"/>
  <c r="BI238" i="17"/>
  <c r="BI234" i="17"/>
  <c r="BI230" i="17"/>
  <c r="BI226" i="17"/>
  <c r="BI222" i="17"/>
  <c r="BI218" i="17"/>
  <c r="BI214" i="17"/>
  <c r="BI210" i="17"/>
  <c r="BI206" i="17"/>
  <c r="BI202" i="17"/>
  <c r="BI198" i="17"/>
  <c r="BI194" i="17"/>
  <c r="BI190" i="17"/>
  <c r="BI186" i="17"/>
  <c r="BI182" i="17"/>
  <c r="BI178" i="17"/>
  <c r="BI174" i="17"/>
  <c r="BI170" i="17"/>
  <c r="BI166" i="17"/>
  <c r="BI162" i="17"/>
  <c r="BI158" i="17"/>
  <c r="BI154" i="17"/>
  <c r="BI150" i="17"/>
  <c r="BI146" i="17"/>
  <c r="BI142" i="17"/>
  <c r="BI138" i="17"/>
  <c r="BI134" i="17"/>
  <c r="BI130" i="17"/>
  <c r="BI126" i="17"/>
  <c r="BI122" i="17"/>
  <c r="BI118" i="17"/>
  <c r="BI114" i="17"/>
  <c r="BI110" i="17"/>
  <c r="BI106" i="17"/>
  <c r="BI102" i="17"/>
  <c r="BI98" i="17"/>
  <c r="BI94" i="17"/>
  <c r="BI90" i="17"/>
  <c r="BI86" i="17"/>
  <c r="BI82" i="17"/>
  <c r="BI78" i="17"/>
  <c r="BI74" i="17"/>
  <c r="BI70" i="17"/>
  <c r="BI66" i="17"/>
  <c r="BI62" i="17"/>
  <c r="BI58" i="17"/>
  <c r="BI54" i="17"/>
  <c r="BI50" i="17"/>
  <c r="BI46" i="17"/>
  <c r="BI42" i="17"/>
  <c r="BI38" i="17"/>
  <c r="BI34" i="17"/>
  <c r="BI30" i="17"/>
  <c r="BI26" i="17"/>
  <c r="BI22" i="17"/>
  <c r="BI18" i="17"/>
  <c r="BI14" i="17"/>
  <c r="BI10" i="17"/>
  <c r="BI6" i="17"/>
  <c r="BV5" i="17"/>
  <c r="BV304" i="17"/>
  <c r="BR303" i="17"/>
  <c r="BS302" i="17"/>
  <c r="BM302" i="17"/>
  <c r="BP301" i="17"/>
  <c r="BV300" i="17"/>
  <c r="BR299" i="17"/>
  <c r="BS298" i="17"/>
  <c r="BM298" i="17"/>
  <c r="BP297" i="17"/>
  <c r="BV296" i="17"/>
  <c r="BR295" i="17"/>
  <c r="BS294" i="17"/>
  <c r="BM294" i="17"/>
  <c r="BP293" i="17"/>
  <c r="BV292" i="17"/>
  <c r="BR291" i="17"/>
  <c r="BS290" i="17"/>
  <c r="BM290" i="17"/>
  <c r="BP289" i="17"/>
  <c r="BV288" i="17"/>
  <c r="BR287" i="17"/>
  <c r="BS286" i="17"/>
  <c r="BM286" i="17"/>
  <c r="BP285" i="17"/>
  <c r="BV284" i="17"/>
  <c r="BR283" i="17"/>
  <c r="BS282" i="17"/>
  <c r="BM282" i="17"/>
  <c r="BP281" i="17"/>
  <c r="BV280" i="17"/>
  <c r="BR279" i="17"/>
  <c r="BS278" i="17"/>
  <c r="BM278" i="17"/>
  <c r="BP277" i="17"/>
  <c r="BV276" i="17"/>
  <c r="BR275" i="17"/>
  <c r="BS274" i="17"/>
  <c r="BM274" i="17"/>
  <c r="BP273" i="17"/>
  <c r="BV272" i="17"/>
  <c r="BR271" i="17"/>
  <c r="BS270" i="17"/>
  <c r="BM270" i="17"/>
  <c r="BP269" i="17"/>
  <c r="BV268" i="17"/>
  <c r="BR267" i="17"/>
  <c r="BS266" i="17"/>
  <c r="BM266" i="17"/>
  <c r="BP265" i="17"/>
  <c r="BV264" i="17"/>
  <c r="BR263" i="17"/>
  <c r="BS262" i="17"/>
  <c r="BM262" i="17"/>
  <c r="BP261" i="17"/>
  <c r="BV260" i="17"/>
  <c r="BR259" i="17"/>
  <c r="BS258" i="17"/>
  <c r="BM258" i="17"/>
  <c r="BP257" i="17"/>
  <c r="BV256" i="17"/>
  <c r="BR255" i="17"/>
  <c r="BS254" i="17"/>
  <c r="BM254" i="17"/>
  <c r="BP253" i="17"/>
  <c r="BV252" i="17"/>
  <c r="BR251" i="17"/>
  <c r="BS250" i="17"/>
  <c r="BM250" i="17"/>
  <c r="BP249" i="17"/>
  <c r="BV248" i="17"/>
  <c r="BR247" i="17"/>
  <c r="BS246" i="17"/>
  <c r="BM246" i="17"/>
  <c r="BP245" i="17"/>
  <c r="BV244" i="17"/>
  <c r="BR243" i="17"/>
  <c r="BS242" i="17"/>
  <c r="BM242" i="17"/>
  <c r="BP241" i="17"/>
  <c r="BV240" i="17"/>
  <c r="BR239" i="17"/>
  <c r="BS238" i="17"/>
  <c r="BM238" i="17"/>
  <c r="BP237" i="17"/>
  <c r="BV236" i="17"/>
  <c r="BR235" i="17"/>
  <c r="BS234" i="17"/>
  <c r="BM234" i="17"/>
  <c r="BP233" i="17"/>
  <c r="BV232" i="17"/>
  <c r="BR231" i="17"/>
  <c r="BS230" i="17"/>
  <c r="BM230" i="17"/>
  <c r="BP229" i="17"/>
  <c r="BV228" i="17"/>
  <c r="BR227" i="17"/>
  <c r="BS226" i="17"/>
  <c r="BM226" i="17"/>
  <c r="BP225" i="17"/>
  <c r="BV224" i="17"/>
  <c r="BR223" i="17"/>
  <c r="BS222" i="17"/>
  <c r="BM222" i="17"/>
  <c r="BP221" i="17"/>
  <c r="BV220" i="17"/>
  <c r="BR219" i="17"/>
  <c r="BS218" i="17"/>
  <c r="BM218" i="17"/>
  <c r="BP217" i="17"/>
  <c r="BV216" i="17"/>
  <c r="BR215" i="17"/>
  <c r="BS214" i="17"/>
  <c r="BM214" i="17"/>
  <c r="BP213" i="17"/>
  <c r="BV212" i="17"/>
  <c r="BR211" i="17"/>
  <c r="BS210" i="17"/>
  <c r="BM210" i="17"/>
  <c r="BP209" i="17"/>
  <c r="BV208" i="17"/>
  <c r="BR207" i="17"/>
  <c r="BS206" i="17"/>
  <c r="BM206" i="17"/>
  <c r="BP205" i="17"/>
  <c r="BV204" i="17"/>
  <c r="BR203" i="17"/>
  <c r="BS202" i="17"/>
  <c r="BM202" i="17"/>
  <c r="BP201" i="17"/>
  <c r="BV200" i="17"/>
  <c r="BR199" i="17"/>
  <c r="BS198" i="17"/>
  <c r="BM198" i="17"/>
  <c r="BP197" i="17"/>
  <c r="BV196" i="17"/>
  <c r="BR195" i="17"/>
  <c r="BS194" i="17"/>
  <c r="BM194" i="17"/>
  <c r="BP193" i="17"/>
  <c r="BV192" i="17"/>
  <c r="BR191" i="17"/>
  <c r="BS190" i="17"/>
  <c r="BM190" i="17"/>
  <c r="BP189" i="17"/>
  <c r="BV188" i="17"/>
  <c r="BR187" i="17"/>
  <c r="BS186" i="17"/>
  <c r="BM186" i="17"/>
  <c r="BP185" i="17"/>
  <c r="BV184" i="17"/>
  <c r="BR183" i="17"/>
  <c r="BS182" i="17"/>
  <c r="BM182" i="17"/>
  <c r="BP181" i="17"/>
  <c r="BV180" i="17"/>
  <c r="BR179" i="17"/>
  <c r="BS178" i="17"/>
  <c r="BM178" i="17"/>
  <c r="BP177" i="17"/>
  <c r="BV176" i="17"/>
  <c r="BR175" i="17"/>
  <c r="BS174" i="17"/>
  <c r="BM174" i="17"/>
  <c r="BP173" i="17"/>
  <c r="BV172" i="17"/>
  <c r="BR171" i="17"/>
  <c r="BS170" i="17"/>
  <c r="BM170" i="17"/>
  <c r="BP169" i="17"/>
  <c r="BV168" i="17"/>
  <c r="BR167" i="17"/>
  <c r="BS166" i="17"/>
  <c r="BM166" i="17"/>
  <c r="BP165" i="17"/>
  <c r="BV164" i="17"/>
  <c r="BR163" i="17"/>
  <c r="BS162" i="17"/>
  <c r="BM162" i="17"/>
  <c r="BP161" i="17"/>
  <c r="BV160" i="17"/>
  <c r="BR159" i="17"/>
  <c r="BS158" i="17"/>
  <c r="BM158" i="17"/>
  <c r="BP157" i="17"/>
  <c r="BV156" i="17"/>
  <c r="BR155" i="17"/>
  <c r="BS154" i="17"/>
  <c r="BM154" i="17"/>
  <c r="BP153" i="17"/>
  <c r="BV152" i="17"/>
  <c r="BR151" i="17"/>
  <c r="BS150" i="17"/>
  <c r="BM150" i="17"/>
  <c r="BP149" i="17"/>
  <c r="BV148" i="17"/>
  <c r="BR147" i="17"/>
  <c r="BS146" i="17"/>
  <c r="BM146" i="17"/>
  <c r="BP145" i="17"/>
  <c r="BV144" i="17"/>
  <c r="BR143" i="17"/>
  <c r="BS142" i="17"/>
  <c r="BM142" i="17"/>
  <c r="BP141" i="17"/>
  <c r="BV140" i="17"/>
  <c r="BR139" i="17"/>
  <c r="BS138" i="17"/>
  <c r="BM138" i="17"/>
  <c r="BP137" i="17"/>
  <c r="BV136" i="17"/>
  <c r="BR135" i="17"/>
  <c r="BS134" i="17"/>
  <c r="BM134" i="17"/>
  <c r="BP133" i="17"/>
  <c r="BV132" i="17"/>
  <c r="BR131" i="17"/>
  <c r="BS130" i="17"/>
  <c r="BM130" i="17"/>
  <c r="BP129" i="17"/>
  <c r="BV128" i="17"/>
  <c r="BR127" i="17"/>
  <c r="BS126" i="17"/>
  <c r="BM126" i="17"/>
  <c r="BP125" i="17"/>
  <c r="BV124" i="17"/>
  <c r="BR123" i="17"/>
  <c r="BS122" i="17"/>
  <c r="BM122" i="17"/>
  <c r="BP121" i="17"/>
  <c r="BV120" i="17"/>
  <c r="BR119" i="17"/>
  <c r="BS118" i="17"/>
  <c r="BM118" i="17"/>
  <c r="BP117" i="17"/>
  <c r="BV116" i="17"/>
  <c r="BR115" i="17"/>
  <c r="BS114" i="17"/>
  <c r="BM114" i="17"/>
  <c r="BP113" i="17"/>
  <c r="BV112" i="17"/>
  <c r="BR111" i="17"/>
  <c r="BS110" i="17"/>
  <c r="BM110" i="17"/>
  <c r="BP109" i="17"/>
  <c r="BV108" i="17"/>
  <c r="BR107" i="17"/>
  <c r="BS106" i="17"/>
  <c r="BM106" i="17"/>
  <c r="BP105" i="17"/>
  <c r="BV104" i="17"/>
  <c r="BR103" i="17"/>
  <c r="BS102" i="17"/>
  <c r="BM102" i="17"/>
  <c r="BP101" i="17"/>
  <c r="BV100" i="17"/>
  <c r="BR99" i="17"/>
  <c r="BS98" i="17"/>
  <c r="BM98" i="17"/>
  <c r="BP97" i="17"/>
  <c r="BV96" i="17"/>
  <c r="BR95" i="17"/>
  <c r="BS94" i="17"/>
  <c r="BM94" i="17"/>
  <c r="BP93" i="17"/>
  <c r="BV92" i="17"/>
  <c r="BR91" i="17"/>
  <c r="BS90" i="17"/>
  <c r="BM90" i="17"/>
  <c r="BP89" i="17"/>
  <c r="BV88" i="17"/>
  <c r="BR87" i="17"/>
  <c r="BS86" i="17"/>
  <c r="BM86" i="17"/>
  <c r="BP85" i="17"/>
  <c r="BV84" i="17"/>
  <c r="BR83" i="17"/>
  <c r="BS82" i="17"/>
  <c r="BM82" i="17"/>
  <c r="BP81" i="17"/>
  <c r="BV80" i="17"/>
  <c r="BR79" i="17"/>
  <c r="BS78" i="17"/>
  <c r="BM78" i="17"/>
  <c r="BP77" i="17"/>
  <c r="BV76" i="17"/>
  <c r="BR75" i="17"/>
  <c r="BS74" i="17"/>
  <c r="BM74" i="17"/>
  <c r="BP73" i="17"/>
  <c r="BV72" i="17"/>
  <c r="BR71" i="17"/>
  <c r="BS70" i="17"/>
  <c r="BM70" i="17"/>
  <c r="BP69" i="17"/>
  <c r="BV68" i="17"/>
  <c r="BR67" i="17"/>
  <c r="BS66" i="17"/>
  <c r="BM66" i="17"/>
  <c r="BP65" i="17"/>
  <c r="BV64" i="17"/>
  <c r="BR63" i="17"/>
  <c r="BS62" i="17"/>
  <c r="BM62" i="17"/>
  <c r="BP61" i="17"/>
  <c r="BV60" i="17"/>
  <c r="BR59" i="17"/>
  <c r="BS58" i="17"/>
  <c r="BM58" i="17"/>
  <c r="BP57" i="17"/>
  <c r="BV56" i="17"/>
  <c r="BR55" i="17"/>
  <c r="BS54" i="17"/>
  <c r="BM54" i="17"/>
  <c r="BP53" i="17"/>
  <c r="BV52" i="17"/>
  <c r="BR51" i="17"/>
  <c r="BS50" i="17"/>
  <c r="BM50" i="17"/>
  <c r="BP49" i="17"/>
  <c r="BV48" i="17"/>
  <c r="BR47" i="17"/>
  <c r="BS46" i="17"/>
  <c r="BM46" i="17"/>
  <c r="BP45" i="17"/>
  <c r="BV44" i="17"/>
  <c r="BR43" i="17"/>
  <c r="BS42" i="17"/>
  <c r="BM42" i="17"/>
  <c r="BP41" i="17"/>
  <c r="BV40" i="17"/>
  <c r="BR39" i="17"/>
  <c r="BS38" i="17"/>
  <c r="BM38" i="17"/>
  <c r="BP37" i="17"/>
  <c r="BV36" i="17"/>
  <c r="BR35" i="17"/>
  <c r="BS34" i="17"/>
  <c r="BM34" i="17"/>
  <c r="BP33" i="17"/>
  <c r="BV32" i="17"/>
  <c r="BR31" i="17"/>
  <c r="BS30" i="17"/>
  <c r="BM30" i="17"/>
  <c r="BP29" i="17"/>
  <c r="BV28" i="17"/>
  <c r="BR27" i="17"/>
  <c r="BS26" i="17"/>
  <c r="BM26" i="17"/>
  <c r="BP25" i="17"/>
  <c r="BV24" i="17"/>
  <c r="BR23" i="17"/>
  <c r="BS22" i="17"/>
  <c r="BM22" i="17"/>
  <c r="BP21" i="17"/>
  <c r="BV20" i="17"/>
  <c r="BR19" i="17"/>
  <c r="BS18" i="17"/>
  <c r="BM18" i="17"/>
  <c r="BP17" i="17"/>
  <c r="BV16" i="17"/>
  <c r="BR15" i="17"/>
  <c r="BS14" i="17"/>
  <c r="BM14" i="17"/>
  <c r="BP13" i="17"/>
  <c r="BV12" i="17"/>
  <c r="BR11" i="17"/>
  <c r="BS10" i="17"/>
  <c r="BM10" i="17"/>
  <c r="BP9" i="17"/>
  <c r="BV8" i="17"/>
  <c r="BR7" i="17"/>
  <c r="BS6" i="17"/>
  <c r="BM6" i="17"/>
  <c r="BL5" i="17"/>
  <c r="BL301" i="17"/>
  <c r="BL297" i="17"/>
  <c r="BL293" i="17"/>
  <c r="BL289" i="17"/>
  <c r="BL285" i="17"/>
  <c r="BL281" i="17"/>
  <c r="BL277" i="17"/>
  <c r="BL273" i="17"/>
  <c r="BL269" i="17"/>
  <c r="BL265" i="17"/>
  <c r="BL261" i="17"/>
  <c r="BL257" i="17"/>
  <c r="BL253" i="17"/>
  <c r="BL249" i="17"/>
  <c r="BL245" i="17"/>
  <c r="BL241" i="17"/>
  <c r="BL237" i="17"/>
  <c r="BL233" i="17"/>
  <c r="BL229" i="17"/>
  <c r="BL225" i="17"/>
  <c r="BL221" i="17"/>
  <c r="BL217" i="17"/>
  <c r="BL213" i="17"/>
  <c r="BL209" i="17"/>
  <c r="BL205" i="17"/>
  <c r="BL201" i="17"/>
  <c r="BL197" i="17"/>
  <c r="BL193" i="17"/>
  <c r="BL189" i="17"/>
  <c r="BL185" i="17"/>
  <c r="BL181" i="17"/>
  <c r="BL177" i="17"/>
  <c r="BL173" i="17"/>
  <c r="BL169" i="17"/>
  <c r="BL165" i="17"/>
  <c r="BL161" i="17"/>
  <c r="BL157" i="17"/>
  <c r="BL153" i="17"/>
  <c r="BL149" i="17"/>
  <c r="BL145" i="17"/>
  <c r="BL141" i="17"/>
  <c r="BL137" i="17"/>
  <c r="BL133" i="17"/>
  <c r="BL129" i="17"/>
  <c r="BL125" i="17"/>
  <c r="BL121" i="17"/>
  <c r="BL117" i="17"/>
  <c r="BL113" i="17"/>
  <c r="BL109" i="17"/>
  <c r="BL105" i="17"/>
  <c r="BL101" i="17"/>
  <c r="BL97" i="17"/>
  <c r="BL93" i="17"/>
  <c r="BL89" i="17"/>
  <c r="BL85" i="17"/>
  <c r="BL81" i="17"/>
  <c r="BL77" i="17"/>
  <c r="BL73" i="17"/>
  <c r="BL69" i="17"/>
  <c r="BI5" i="17"/>
  <c r="BI301" i="17"/>
  <c r="BI297" i="17"/>
  <c r="BI293" i="17"/>
  <c r="BI289" i="17"/>
  <c r="BI285" i="17"/>
  <c r="BI281" i="17"/>
  <c r="BI277" i="17"/>
  <c r="BI273" i="17"/>
  <c r="BI269" i="17"/>
  <c r="BI265" i="17"/>
  <c r="BI261" i="17"/>
  <c r="BI257" i="17"/>
  <c r="BI253" i="17"/>
  <c r="BI249" i="17"/>
  <c r="BI245" i="17"/>
  <c r="BI241" i="17"/>
  <c r="BI237" i="17"/>
  <c r="BI233" i="17"/>
  <c r="BI229" i="17"/>
  <c r="BI225" i="17"/>
  <c r="BI221" i="17"/>
  <c r="BI217" i="17"/>
  <c r="BI213" i="17"/>
  <c r="BI209" i="17"/>
  <c r="BI205" i="17"/>
  <c r="BI201" i="17"/>
  <c r="BI197" i="17"/>
  <c r="BI193" i="17"/>
  <c r="BI189" i="17"/>
  <c r="BI185" i="17"/>
  <c r="BI181" i="17"/>
  <c r="BI177" i="17"/>
  <c r="BI173" i="17"/>
  <c r="BI169" i="17"/>
  <c r="BI165" i="17"/>
  <c r="BI161" i="17"/>
  <c r="BI157" i="17"/>
  <c r="BI153" i="17"/>
  <c r="BI149" i="17"/>
  <c r="BI145" i="17"/>
  <c r="BI141" i="17"/>
  <c r="BI137" i="17"/>
  <c r="BI133" i="17"/>
  <c r="BI129" i="17"/>
  <c r="BI125" i="17"/>
  <c r="BI121" i="17"/>
  <c r="BI117" i="17"/>
  <c r="BI113" i="17"/>
  <c r="BI109" i="17"/>
  <c r="BI105" i="17"/>
  <c r="BI101" i="17"/>
  <c r="BI97" i="17"/>
  <c r="BI93" i="17"/>
  <c r="BI89" i="17"/>
  <c r="BI85" i="17"/>
  <c r="BI81" i="17"/>
  <c r="BI77" i="17"/>
  <c r="BI73" i="17"/>
  <c r="BI69" i="17"/>
  <c r="BI65" i="17"/>
  <c r="BI61" i="17"/>
  <c r="BI57" i="17"/>
  <c r="BI53" i="17"/>
  <c r="BI49" i="17"/>
  <c r="BI45" i="17"/>
  <c r="BI41" i="17"/>
  <c r="BI37" i="17"/>
  <c r="BI33" i="17"/>
  <c r="BI29" i="17"/>
  <c r="BI25" i="17"/>
  <c r="BI21" i="17"/>
  <c r="BI17" i="17"/>
  <c r="BI13" i="17"/>
  <c r="BI9" i="17"/>
  <c r="BM5" i="17"/>
  <c r="BP5" i="17"/>
  <c r="BP304" i="17"/>
  <c r="BV303" i="17"/>
  <c r="BR302" i="17"/>
  <c r="BS301" i="17"/>
  <c r="BM301" i="17"/>
  <c r="BP300" i="17"/>
  <c r="BV299" i="17"/>
  <c r="BR298" i="17"/>
  <c r="BS297" i="17"/>
  <c r="BM297" i="17"/>
  <c r="BP296" i="17"/>
  <c r="BV295" i="17"/>
  <c r="BR294" i="17"/>
  <c r="BS293" i="17"/>
  <c r="BM293" i="17"/>
  <c r="BP292" i="17"/>
  <c r="BV291" i="17"/>
  <c r="BR290" i="17"/>
  <c r="BS289" i="17"/>
  <c r="BM289" i="17"/>
  <c r="BP288" i="17"/>
  <c r="BV287" i="17"/>
  <c r="BR286" i="17"/>
  <c r="BS285" i="17"/>
  <c r="BM285" i="17"/>
  <c r="BP284" i="17"/>
  <c r="BV283" i="17"/>
  <c r="BR282" i="17"/>
  <c r="BS281" i="17"/>
  <c r="BM281" i="17"/>
  <c r="BP280" i="17"/>
  <c r="BV279" i="17"/>
  <c r="BR278" i="17"/>
  <c r="BS277" i="17"/>
  <c r="BM277" i="17"/>
  <c r="BP276" i="17"/>
  <c r="BV275" i="17"/>
  <c r="BR274" i="17"/>
  <c r="BS273" i="17"/>
  <c r="BM273" i="17"/>
  <c r="BP272" i="17"/>
  <c r="BV271" i="17"/>
  <c r="BR270" i="17"/>
  <c r="BS269" i="17"/>
  <c r="BM269" i="17"/>
  <c r="BP268" i="17"/>
  <c r="BV267" i="17"/>
  <c r="BR266" i="17"/>
  <c r="BS265" i="17"/>
  <c r="BM265" i="17"/>
  <c r="BP264" i="17"/>
  <c r="BV263" i="17"/>
  <c r="BR262" i="17"/>
  <c r="BS261" i="17"/>
  <c r="BM261" i="17"/>
  <c r="BP260" i="17"/>
  <c r="BV259" i="17"/>
  <c r="BR258" i="17"/>
  <c r="BS257" i="17"/>
  <c r="BM257" i="17"/>
  <c r="BP256" i="17"/>
  <c r="BV255" i="17"/>
  <c r="BR254" i="17"/>
  <c r="BS253" i="17"/>
  <c r="BM253" i="17"/>
  <c r="BP252" i="17"/>
  <c r="BV251" i="17"/>
  <c r="BR250" i="17"/>
  <c r="BS249" i="17"/>
  <c r="BM249" i="17"/>
  <c r="BP248" i="17"/>
  <c r="BV247" i="17"/>
  <c r="BR246" i="17"/>
  <c r="BS245" i="17"/>
  <c r="BM245" i="17"/>
  <c r="BP244" i="17"/>
  <c r="BV243" i="17"/>
  <c r="BR242" i="17"/>
  <c r="BS241" i="17"/>
  <c r="BM241" i="17"/>
  <c r="BP240" i="17"/>
  <c r="BV239" i="17"/>
  <c r="BR238" i="17"/>
  <c r="BS237" i="17"/>
  <c r="BM237" i="17"/>
  <c r="BP236" i="17"/>
  <c r="BV235" i="17"/>
  <c r="BR234" i="17"/>
  <c r="BS233" i="17"/>
  <c r="BM233" i="17"/>
  <c r="BP232" i="17"/>
  <c r="BV231" i="17"/>
  <c r="BR230" i="17"/>
  <c r="BS229" i="17"/>
  <c r="BM229" i="17"/>
  <c r="BP228" i="17"/>
  <c r="BV227" i="17"/>
  <c r="BR226" i="17"/>
  <c r="BS225" i="17"/>
  <c r="BM225" i="17"/>
  <c r="BP224" i="17"/>
  <c r="BV223" i="17"/>
  <c r="BR222" i="17"/>
  <c r="BS221" i="17"/>
  <c r="BM221" i="17"/>
  <c r="BP220" i="17"/>
  <c r="BV219" i="17"/>
  <c r="BR218" i="17"/>
  <c r="BS217" i="17"/>
  <c r="BM217" i="17"/>
  <c r="BP216" i="17"/>
  <c r="BV215" i="17"/>
  <c r="BR214" i="17"/>
  <c r="BS213" i="17"/>
  <c r="BM213" i="17"/>
  <c r="BP212" i="17"/>
  <c r="BV211" i="17"/>
  <c r="BR210" i="17"/>
  <c r="BS209" i="17"/>
  <c r="BM209" i="17"/>
  <c r="BP208" i="17"/>
  <c r="BV207" i="17"/>
  <c r="BR206" i="17"/>
  <c r="BS205" i="17"/>
  <c r="BM205" i="17"/>
  <c r="BP204" i="17"/>
  <c r="BV203" i="17"/>
  <c r="BR202" i="17"/>
  <c r="BS201" i="17"/>
  <c r="BM201" i="17"/>
  <c r="BP200" i="17"/>
  <c r="BV199" i="17"/>
  <c r="BR198" i="17"/>
  <c r="BS197" i="17"/>
  <c r="BM197" i="17"/>
  <c r="BP196" i="17"/>
  <c r="BV195" i="17"/>
  <c r="BR194" i="17"/>
  <c r="BS193" i="17"/>
  <c r="BM193" i="17"/>
  <c r="BP192" i="17"/>
  <c r="BV191" i="17"/>
  <c r="BR190" i="17"/>
  <c r="BS189" i="17"/>
  <c r="BM189" i="17"/>
  <c r="BP188" i="17"/>
  <c r="BV187" i="17"/>
  <c r="BR186" i="17"/>
  <c r="BS185" i="17"/>
  <c r="BM185" i="17"/>
  <c r="BP184" i="17"/>
  <c r="BV183" i="17"/>
  <c r="BR182" i="17"/>
  <c r="BS181" i="17"/>
  <c r="BM181" i="17"/>
  <c r="BP180" i="17"/>
  <c r="BV179" i="17"/>
  <c r="BR178" i="17"/>
  <c r="BS177" i="17"/>
  <c r="BM177" i="17"/>
  <c r="BP176" i="17"/>
  <c r="BV175" i="17"/>
  <c r="BR174" i="17"/>
  <c r="BS173" i="17"/>
  <c r="BM173" i="17"/>
  <c r="BP172" i="17"/>
  <c r="BV171" i="17"/>
  <c r="BR170" i="17"/>
  <c r="BS169" i="17"/>
  <c r="BM169" i="17"/>
  <c r="BP168" i="17"/>
  <c r="BV167" i="17"/>
  <c r="BR166" i="17"/>
  <c r="BS165" i="17"/>
  <c r="BM165" i="17"/>
  <c r="BP164" i="17"/>
  <c r="BV163" i="17"/>
  <c r="BR162" i="17"/>
  <c r="BS161" i="17"/>
  <c r="BM161" i="17"/>
  <c r="BP160" i="17"/>
  <c r="BV159" i="17"/>
  <c r="BR158" i="17"/>
  <c r="BS157" i="17"/>
  <c r="BM157" i="17"/>
  <c r="BP156" i="17"/>
  <c r="BV155" i="17"/>
  <c r="BR154" i="17"/>
  <c r="BS153" i="17"/>
  <c r="BM153" i="17"/>
  <c r="BP152" i="17"/>
  <c r="BV151" i="17"/>
  <c r="BR150" i="17"/>
  <c r="BS149" i="17"/>
  <c r="BM149" i="17"/>
  <c r="BP148" i="17"/>
  <c r="BV147" i="17"/>
  <c r="BR146" i="17"/>
  <c r="BS145" i="17"/>
  <c r="BM145" i="17"/>
  <c r="BP144" i="17"/>
  <c r="BV143" i="17"/>
  <c r="BR142" i="17"/>
  <c r="BS141" i="17"/>
  <c r="BM141" i="17"/>
  <c r="BP140" i="17"/>
  <c r="BV139" i="17"/>
  <c r="BR138" i="17"/>
  <c r="BS137" i="17"/>
  <c r="BM137" i="17"/>
  <c r="BP136" i="17"/>
  <c r="BV135" i="17"/>
  <c r="BR134" i="17"/>
  <c r="BS133" i="17"/>
  <c r="BM133" i="17"/>
  <c r="BP132" i="17"/>
  <c r="BV131" i="17"/>
  <c r="BR130" i="17"/>
  <c r="BS129" i="17"/>
  <c r="BM129" i="17"/>
  <c r="BP128" i="17"/>
  <c r="BV127" i="17"/>
  <c r="BR126" i="17"/>
  <c r="BS125" i="17"/>
  <c r="BM125" i="17"/>
  <c r="BP124" i="17"/>
  <c r="BV123" i="17"/>
  <c r="BR122" i="17"/>
  <c r="BS121" i="17"/>
  <c r="BM121" i="17"/>
  <c r="BP120" i="17"/>
  <c r="BV119" i="17"/>
  <c r="BR118" i="17"/>
  <c r="BS117" i="17"/>
  <c r="BM117" i="17"/>
  <c r="BP116" i="17"/>
  <c r="BV115" i="17"/>
  <c r="BR114" i="17"/>
  <c r="BS113" i="17"/>
  <c r="BM113" i="17"/>
  <c r="BP112" i="17"/>
  <c r="BV111" i="17"/>
  <c r="BR110" i="17"/>
  <c r="BS109" i="17"/>
  <c r="BM109" i="17"/>
  <c r="BP108" i="17"/>
  <c r="BV107" i="17"/>
  <c r="BR106" i="17"/>
  <c r="BS105" i="17"/>
  <c r="BM105" i="17"/>
  <c r="BP104" i="17"/>
  <c r="BV103" i="17"/>
  <c r="BR102" i="17"/>
  <c r="BS101" i="17"/>
  <c r="BM101" i="17"/>
  <c r="BP100" i="17"/>
  <c r="BV99" i="17"/>
  <c r="BR98" i="17"/>
  <c r="BS97" i="17"/>
  <c r="BM97" i="17"/>
  <c r="BP96" i="17"/>
  <c r="BV95" i="17"/>
  <c r="BR94" i="17"/>
  <c r="BS93" i="17"/>
  <c r="BM93" i="17"/>
  <c r="BP92" i="17"/>
  <c r="BV91" i="17"/>
  <c r="BR90" i="17"/>
  <c r="BS89" i="17"/>
  <c r="BM89" i="17"/>
  <c r="BP88" i="17"/>
  <c r="BV87" i="17"/>
  <c r="BR86" i="17"/>
  <c r="BS85" i="17"/>
  <c r="BM85" i="17"/>
  <c r="BP84" i="17"/>
  <c r="BV83" i="17"/>
  <c r="BR82" i="17"/>
  <c r="BS81" i="17"/>
  <c r="BM81" i="17"/>
  <c r="BP80" i="17"/>
  <c r="BV79" i="17"/>
  <c r="BR78" i="17"/>
  <c r="BS77" i="17"/>
  <c r="BM77" i="17"/>
  <c r="BP76" i="17"/>
  <c r="BV75" i="17"/>
  <c r="BR74" i="17"/>
  <c r="BS73" i="17"/>
  <c r="BM73" i="17"/>
  <c r="BP72" i="17"/>
  <c r="BV71" i="17"/>
  <c r="BR70" i="17"/>
  <c r="BS69" i="17"/>
  <c r="BM69" i="17"/>
  <c r="BP68" i="17"/>
  <c r="BV67" i="17"/>
  <c r="BR66" i="17"/>
  <c r="BS65" i="17"/>
  <c r="BM65" i="17"/>
  <c r="BP64" i="17"/>
  <c r="BV63" i="17"/>
  <c r="BR62" i="17"/>
  <c r="BS61" i="17"/>
  <c r="BM61" i="17"/>
  <c r="BP60" i="17"/>
  <c r="BV59" i="17"/>
  <c r="BR58" i="17"/>
  <c r="BS57" i="17"/>
  <c r="BM57" i="17"/>
  <c r="BP56" i="17"/>
  <c r="BV55" i="17"/>
  <c r="BR54" i="17"/>
  <c r="BS53" i="17"/>
  <c r="BM53" i="17"/>
  <c r="BP52" i="17"/>
  <c r="BV51" i="17"/>
  <c r="BR50" i="17"/>
  <c r="BS49" i="17"/>
  <c r="BM49" i="17"/>
  <c r="BP48" i="17"/>
  <c r="BV47" i="17"/>
  <c r="BR46" i="17"/>
  <c r="BS45" i="17"/>
  <c r="BM45" i="17"/>
  <c r="BP44" i="17"/>
  <c r="BV43" i="17"/>
  <c r="BR42" i="17"/>
  <c r="BS41" i="17"/>
  <c r="BM41" i="17"/>
  <c r="BP40" i="17"/>
  <c r="BV39" i="17"/>
  <c r="BR38" i="17"/>
  <c r="BS37" i="17"/>
  <c r="BM37" i="17"/>
  <c r="BP36" i="17"/>
  <c r="BV35" i="17"/>
  <c r="BR34" i="17"/>
  <c r="BS33" i="17"/>
  <c r="BM33" i="17"/>
  <c r="BP32" i="17"/>
  <c r="BV31" i="17"/>
  <c r="BR30" i="17"/>
  <c r="BS29" i="17"/>
  <c r="BM29" i="17"/>
  <c r="BP28" i="17"/>
  <c r="BV27" i="17"/>
  <c r="BR26" i="17"/>
  <c r="BS25" i="17"/>
  <c r="BM25" i="17"/>
  <c r="BP24" i="17"/>
  <c r="BV23" i="17"/>
  <c r="BR22" i="17"/>
  <c r="BS21" i="17"/>
  <c r="BM21" i="17"/>
  <c r="BP20" i="17"/>
  <c r="BV19" i="17"/>
  <c r="BR18" i="17"/>
  <c r="BS17" i="17"/>
  <c r="BM17" i="17"/>
  <c r="BP16" i="17"/>
  <c r="BV15" i="17"/>
  <c r="BR14" i="17"/>
  <c r="BS13" i="17"/>
  <c r="BM13" i="17"/>
  <c r="BP12" i="17"/>
  <c r="BV11" i="17"/>
  <c r="BR10" i="17"/>
  <c r="BS9" i="17"/>
  <c r="BM9" i="17"/>
  <c r="BP8" i="17"/>
  <c r="BV7" i="17"/>
  <c r="BR6" i="17"/>
  <c r="BL304" i="17"/>
  <c r="BL300" i="17"/>
  <c r="BL296" i="17"/>
  <c r="BL292" i="17"/>
  <c r="BL288" i="17"/>
  <c r="BL284" i="17"/>
  <c r="BL280" i="17"/>
  <c r="BL276" i="17"/>
  <c r="BL272" i="17"/>
  <c r="BL268" i="17"/>
  <c r="BL264" i="17"/>
  <c r="BL260" i="17"/>
  <c r="BL256" i="17"/>
  <c r="BL252" i="17"/>
  <c r="BL248" i="17"/>
  <c r="BL244" i="17"/>
  <c r="BL240" i="17"/>
  <c r="BL236" i="17"/>
  <c r="BL232" i="17"/>
  <c r="BL228" i="17"/>
  <c r="BL224" i="17"/>
  <c r="BL220" i="17"/>
  <c r="BL216" i="17"/>
  <c r="BL212" i="17"/>
  <c r="BL208" i="17"/>
  <c r="BL204" i="17"/>
  <c r="BL200" i="17"/>
  <c r="BL196" i="17"/>
  <c r="BL192" i="17"/>
  <c r="BL188" i="17"/>
  <c r="BL184" i="17"/>
  <c r="BL180" i="17"/>
  <c r="BL176" i="17"/>
  <c r="BL172" i="17"/>
  <c r="BL168" i="17"/>
  <c r="BL164" i="17"/>
  <c r="BL160" i="17"/>
  <c r="BL156" i="17"/>
  <c r="BL152" i="17"/>
  <c r="BL148" i="17"/>
  <c r="BL144" i="17"/>
  <c r="BL140" i="17"/>
  <c r="BL136" i="17"/>
  <c r="BL132" i="17"/>
  <c r="BL128" i="17"/>
  <c r="BL124" i="17"/>
  <c r="BL120" i="17"/>
  <c r="BL116" i="17"/>
  <c r="BL112" i="17"/>
  <c r="BL108" i="17"/>
  <c r="BL104" i="17"/>
  <c r="BL100" i="17"/>
  <c r="BL96" i="17"/>
  <c r="BL92" i="17"/>
  <c r="BL88" i="17"/>
  <c r="BL84" i="17"/>
  <c r="BL80" i="17"/>
  <c r="BL76" i="17"/>
  <c r="BL72" i="17"/>
  <c r="BN30" i="17"/>
  <c r="BN26" i="17"/>
  <c r="BN22" i="17"/>
  <c r="BN18" i="17"/>
  <c r="BN14" i="17"/>
  <c r="BN10" i="17"/>
  <c r="BI304" i="17"/>
  <c r="BI300" i="17"/>
  <c r="BI296" i="17"/>
  <c r="BI292" i="17"/>
  <c r="BI288" i="17"/>
  <c r="BI284" i="17"/>
  <c r="BI280" i="17"/>
  <c r="BI276" i="17"/>
  <c r="BI272" i="17"/>
  <c r="BI268" i="17"/>
  <c r="BI264" i="17"/>
  <c r="BI260" i="17"/>
  <c r="BI256" i="17"/>
  <c r="BI252" i="17"/>
  <c r="BI248" i="17"/>
  <c r="BI244" i="17"/>
  <c r="BI240" i="17"/>
  <c r="BI236" i="17"/>
  <c r="BI232" i="17"/>
  <c r="BI228" i="17"/>
  <c r="BI224" i="17"/>
  <c r="BI220" i="17"/>
  <c r="BI216" i="17"/>
  <c r="BI212" i="17"/>
  <c r="BI208" i="17"/>
  <c r="BI204" i="17"/>
  <c r="BI200" i="17"/>
  <c r="BI196" i="17"/>
  <c r="BI192" i="17"/>
  <c r="BI188" i="17"/>
  <c r="BI184" i="17"/>
  <c r="BI180" i="17"/>
  <c r="BI176" i="17"/>
  <c r="BI172" i="17"/>
  <c r="BI168" i="17"/>
  <c r="BI164" i="17"/>
  <c r="BI160" i="17"/>
  <c r="BI156" i="17"/>
  <c r="BI152" i="17"/>
  <c r="BI148" i="17"/>
  <c r="BI144" i="17"/>
  <c r="BI140" i="17"/>
  <c r="BI136" i="17"/>
  <c r="BI132" i="17"/>
  <c r="BI128" i="17"/>
  <c r="BI124" i="17"/>
  <c r="BI120" i="17"/>
  <c r="BI116" i="17"/>
  <c r="BI112" i="17"/>
  <c r="BI108" i="17"/>
  <c r="BI104" i="17"/>
  <c r="BI100" i="17"/>
  <c r="BI96" i="17"/>
  <c r="BI92" i="17"/>
  <c r="BI88" i="17"/>
  <c r="BI84" i="17"/>
  <c r="BI80" i="17"/>
  <c r="BI76" i="17"/>
  <c r="BI72" i="17"/>
  <c r="BI68" i="17"/>
  <c r="BI64" i="17"/>
  <c r="BI60" i="17"/>
  <c r="BI56" i="17"/>
  <c r="BI52" i="17"/>
  <c r="BI48" i="17"/>
  <c r="BI44" i="17"/>
  <c r="BI40" i="17"/>
  <c r="BI36" i="17"/>
  <c r="BI32" i="17"/>
  <c r="BI28" i="17"/>
  <c r="BI24" i="17"/>
  <c r="BI20" i="17"/>
  <c r="BI16" i="17"/>
  <c r="BI12" i="17"/>
  <c r="BI8" i="17"/>
  <c r="BS5" i="17"/>
  <c r="BS304" i="17"/>
  <c r="BM304" i="17"/>
  <c r="BP303" i="17"/>
  <c r="BV302" i="17"/>
  <c r="BR301" i="17"/>
  <c r="BS300" i="17"/>
  <c r="BM300" i="17"/>
  <c r="BP299" i="17"/>
  <c r="BV298" i="17"/>
  <c r="BR297" i="17"/>
  <c r="BS296" i="17"/>
  <c r="BM296" i="17"/>
  <c r="BP295" i="17"/>
  <c r="BV294" i="17"/>
  <c r="BR293" i="17"/>
  <c r="BS292" i="17"/>
  <c r="BM292" i="17"/>
  <c r="BP291" i="17"/>
  <c r="BV290" i="17"/>
  <c r="BR289" i="17"/>
  <c r="BS288" i="17"/>
  <c r="BM288" i="17"/>
  <c r="BP287" i="17"/>
  <c r="BV286" i="17"/>
  <c r="BR285" i="17"/>
  <c r="BS284" i="17"/>
  <c r="BM284" i="17"/>
  <c r="BP283" i="17"/>
  <c r="BV282" i="17"/>
  <c r="BR281" i="17"/>
  <c r="BS280" i="17"/>
  <c r="BM280" i="17"/>
  <c r="BP279" i="17"/>
  <c r="BV278" i="17"/>
  <c r="BR277" i="17"/>
  <c r="BS276" i="17"/>
  <c r="BM276" i="17"/>
  <c r="BP275" i="17"/>
  <c r="BV274" i="17"/>
  <c r="BR273" i="17"/>
  <c r="BS272" i="17"/>
  <c r="BM272" i="17"/>
  <c r="BP271" i="17"/>
  <c r="BV270" i="17"/>
  <c r="BR269" i="17"/>
  <c r="BS268" i="17"/>
  <c r="BM268" i="17"/>
  <c r="BP267" i="17"/>
  <c r="BV266" i="17"/>
  <c r="BR265" i="17"/>
  <c r="BS264" i="17"/>
  <c r="BM264" i="17"/>
  <c r="BP263" i="17"/>
  <c r="BV262" i="17"/>
  <c r="BR261" i="17"/>
  <c r="BS260" i="17"/>
  <c r="BM260" i="17"/>
  <c r="BP259" i="17"/>
  <c r="BV258" i="17"/>
  <c r="BR257" i="17"/>
  <c r="BS256" i="17"/>
  <c r="BM256" i="17"/>
  <c r="BP255" i="17"/>
  <c r="BV254" i="17"/>
  <c r="BR253" i="17"/>
  <c r="BS252" i="17"/>
  <c r="BM252" i="17"/>
  <c r="BP251" i="17"/>
  <c r="BV250" i="17"/>
  <c r="BR249" i="17"/>
  <c r="BS248" i="17"/>
  <c r="BM248" i="17"/>
  <c r="BP247" i="17"/>
  <c r="BV246" i="17"/>
  <c r="BR245" i="17"/>
  <c r="BS244" i="17"/>
  <c r="BM244" i="17"/>
  <c r="BP243" i="17"/>
  <c r="BV242" i="17"/>
  <c r="BR241" i="17"/>
  <c r="BS240" i="17"/>
  <c r="BM240" i="17"/>
  <c r="BP239" i="17"/>
  <c r="BV238" i="17"/>
  <c r="BR237" i="17"/>
  <c r="BS236" i="17"/>
  <c r="BM236" i="17"/>
  <c r="BP235" i="17"/>
  <c r="BV234" i="17"/>
  <c r="BR233" i="17"/>
  <c r="BS232" i="17"/>
  <c r="BM232" i="17"/>
  <c r="BP231" i="17"/>
  <c r="BV230" i="17"/>
  <c r="BR229" i="17"/>
  <c r="BS228" i="17"/>
  <c r="BM228" i="17"/>
  <c r="BP227" i="17"/>
  <c r="BV226" i="17"/>
  <c r="BR225" i="17"/>
  <c r="BS224" i="17"/>
  <c r="BM224" i="17"/>
  <c r="BP223" i="17"/>
  <c r="BV222" i="17"/>
  <c r="BR221" i="17"/>
  <c r="BS220" i="17"/>
  <c r="BM220" i="17"/>
  <c r="BP219" i="17"/>
  <c r="BV218" i="17"/>
  <c r="BR217" i="17"/>
  <c r="BS216" i="17"/>
  <c r="BM216" i="17"/>
  <c r="BP215" i="17"/>
  <c r="BV214" i="17"/>
  <c r="BR213" i="17"/>
  <c r="BS212" i="17"/>
  <c r="BM212" i="17"/>
  <c r="BP211" i="17"/>
  <c r="BV210" i="17"/>
  <c r="BR209" i="17"/>
  <c r="BS208" i="17"/>
  <c r="BM208" i="17"/>
  <c r="BP207" i="17"/>
  <c r="BV206" i="17"/>
  <c r="BR205" i="17"/>
  <c r="BS204" i="17"/>
  <c r="BM204" i="17"/>
  <c r="BP203" i="17"/>
  <c r="BV202" i="17"/>
  <c r="BR201" i="17"/>
  <c r="BS200" i="17"/>
  <c r="BM200" i="17"/>
  <c r="BP199" i="17"/>
  <c r="BV198" i="17"/>
  <c r="BR197" i="17"/>
  <c r="BS196" i="17"/>
  <c r="BM196" i="17"/>
  <c r="BP195" i="17"/>
  <c r="BV194" i="17"/>
  <c r="BR193" i="17"/>
  <c r="BS192" i="17"/>
  <c r="BM192" i="17"/>
  <c r="BP191" i="17"/>
  <c r="BV190" i="17"/>
  <c r="BR189" i="17"/>
  <c r="BS188" i="17"/>
  <c r="BM188" i="17"/>
  <c r="BP187" i="17"/>
  <c r="BV186" i="17"/>
  <c r="BR185" i="17"/>
  <c r="BS184" i="17"/>
  <c r="BM184" i="17"/>
  <c r="BP183" i="17"/>
  <c r="BV182" i="17"/>
  <c r="BR181" i="17"/>
  <c r="BS180" i="17"/>
  <c r="BM180" i="17"/>
  <c r="BP179" i="17"/>
  <c r="BV178" i="17"/>
  <c r="BR177" i="17"/>
  <c r="BS176" i="17"/>
  <c r="BM176" i="17"/>
  <c r="BP175" i="17"/>
  <c r="BV174" i="17"/>
  <c r="BR173" i="17"/>
  <c r="BS172" i="17"/>
  <c r="BM172" i="17"/>
  <c r="BP171" i="17"/>
  <c r="BV170" i="17"/>
  <c r="BR169" i="17"/>
  <c r="BS168" i="17"/>
  <c r="BM168" i="17"/>
  <c r="BP167" i="17"/>
  <c r="BV166" i="17"/>
  <c r="BR165" i="17"/>
  <c r="BS164" i="17"/>
  <c r="BM164" i="17"/>
  <c r="BP163" i="17"/>
  <c r="BV162" i="17"/>
  <c r="BR161" i="17"/>
  <c r="BS160" i="17"/>
  <c r="BM160" i="17"/>
  <c r="BP159" i="17"/>
  <c r="BV158" i="17"/>
  <c r="BR157" i="17"/>
  <c r="BS156" i="17"/>
  <c r="BM156" i="17"/>
  <c r="BP155" i="17"/>
  <c r="BV154" i="17"/>
  <c r="BR153" i="17"/>
  <c r="BS152" i="17"/>
  <c r="BM152" i="17"/>
  <c r="BP151" i="17"/>
  <c r="BV150" i="17"/>
  <c r="BR149" i="17"/>
  <c r="BS148" i="17"/>
  <c r="BM148" i="17"/>
  <c r="BP147" i="17"/>
  <c r="BV146" i="17"/>
  <c r="BR145" i="17"/>
  <c r="BS144" i="17"/>
  <c r="BM144" i="17"/>
  <c r="BP143" i="17"/>
  <c r="BV142" i="17"/>
  <c r="BR141" i="17"/>
  <c r="BS140" i="17"/>
  <c r="BM140" i="17"/>
  <c r="BP139" i="17"/>
  <c r="BV138" i="17"/>
  <c r="BR137" i="17"/>
  <c r="BS136" i="17"/>
  <c r="BM136" i="17"/>
  <c r="BP135" i="17"/>
  <c r="BV134" i="17"/>
  <c r="BR133" i="17"/>
  <c r="BS132" i="17"/>
  <c r="BM132" i="17"/>
  <c r="BP131" i="17"/>
  <c r="BV130" i="17"/>
  <c r="BR129" i="17"/>
  <c r="BS128" i="17"/>
  <c r="BM128" i="17"/>
  <c r="BP127" i="17"/>
  <c r="BV126" i="17"/>
  <c r="BR125" i="17"/>
  <c r="BS124" i="17"/>
  <c r="BM124" i="17"/>
  <c r="BP123" i="17"/>
  <c r="BV122" i="17"/>
  <c r="BR121" i="17"/>
  <c r="BS120" i="17"/>
  <c r="BM120" i="17"/>
  <c r="BP119" i="17"/>
  <c r="BV118" i="17"/>
  <c r="BR117" i="17"/>
  <c r="BS116" i="17"/>
  <c r="BM116" i="17"/>
  <c r="BP115" i="17"/>
  <c r="BV114" i="17"/>
  <c r="BR113" i="17"/>
  <c r="BS112" i="17"/>
  <c r="BM112" i="17"/>
  <c r="BP111" i="17"/>
  <c r="BV110" i="17"/>
  <c r="BR109" i="17"/>
  <c r="BS108" i="17"/>
  <c r="BM108" i="17"/>
  <c r="BP107" i="17"/>
  <c r="BV106" i="17"/>
  <c r="BR105" i="17"/>
  <c r="BS104" i="17"/>
  <c r="BM104" i="17"/>
  <c r="BP103" i="17"/>
  <c r="BV102" i="17"/>
  <c r="BR101" i="17"/>
  <c r="BS100" i="17"/>
  <c r="BM100" i="17"/>
  <c r="BP99" i="17"/>
  <c r="BV98" i="17"/>
  <c r="BR97" i="17"/>
  <c r="BS96" i="17"/>
  <c r="BM96" i="17"/>
  <c r="BP95" i="17"/>
  <c r="BV94" i="17"/>
  <c r="BR93" i="17"/>
  <c r="BS92" i="17"/>
  <c r="BM92" i="17"/>
  <c r="BP91" i="17"/>
  <c r="BV90" i="17"/>
  <c r="BR89" i="17"/>
  <c r="BS88" i="17"/>
  <c r="BM88" i="17"/>
  <c r="BP87" i="17"/>
  <c r="BV86" i="17"/>
  <c r="BR85" i="17"/>
  <c r="BS84" i="17"/>
  <c r="BM84" i="17"/>
  <c r="BP83" i="17"/>
  <c r="BV82" i="17"/>
  <c r="BR81" i="17"/>
  <c r="BS80" i="17"/>
  <c r="BM80" i="17"/>
  <c r="BP79" i="17"/>
  <c r="BV78" i="17"/>
  <c r="BR77" i="17"/>
  <c r="BS76" i="17"/>
  <c r="BM76" i="17"/>
  <c r="BP75" i="17"/>
  <c r="BV74" i="17"/>
  <c r="BR73" i="17"/>
  <c r="BS72" i="17"/>
  <c r="BM72" i="17"/>
  <c r="BP71" i="17"/>
  <c r="BV70" i="17"/>
  <c r="BR69" i="17"/>
  <c r="BS68" i="17"/>
  <c r="BM68" i="17"/>
  <c r="BP67" i="17"/>
  <c r="BV66" i="17"/>
  <c r="BR65" i="17"/>
  <c r="BS64" i="17"/>
  <c r="BM64" i="17"/>
  <c r="BP63" i="17"/>
  <c r="BV62" i="17"/>
  <c r="BR61" i="17"/>
  <c r="BS60" i="17"/>
  <c r="BM60" i="17"/>
  <c r="BP59" i="17"/>
  <c r="BV58" i="17"/>
  <c r="BR57" i="17"/>
  <c r="BS56" i="17"/>
  <c r="BM56" i="17"/>
  <c r="BP55" i="17"/>
  <c r="BV54" i="17"/>
  <c r="BR53" i="17"/>
  <c r="BS52" i="17"/>
  <c r="BM52" i="17"/>
  <c r="BP51" i="17"/>
  <c r="BV50" i="17"/>
  <c r="BR49" i="17"/>
  <c r="BS48" i="17"/>
  <c r="BM48" i="17"/>
  <c r="BP47" i="17"/>
  <c r="BV46" i="17"/>
  <c r="BR45" i="17"/>
  <c r="BS44" i="17"/>
  <c r="BM44" i="17"/>
  <c r="BP43" i="17"/>
  <c r="BV42" i="17"/>
  <c r="BR41" i="17"/>
  <c r="BS40" i="17"/>
  <c r="BM40" i="17"/>
  <c r="BP39" i="17"/>
  <c r="BV38" i="17"/>
  <c r="BR37" i="17"/>
  <c r="BS36" i="17"/>
  <c r="BM36" i="17"/>
  <c r="BP35" i="17"/>
  <c r="BV34" i="17"/>
  <c r="BR33" i="17"/>
  <c r="BS32" i="17"/>
  <c r="BM32" i="17"/>
  <c r="BP31" i="17"/>
  <c r="BV30" i="17"/>
  <c r="BR29" i="17"/>
  <c r="BS28" i="17"/>
  <c r="BM28" i="17"/>
  <c r="BP27" i="17"/>
  <c r="BV26" i="17"/>
  <c r="BR25" i="17"/>
  <c r="BS24" i="17"/>
  <c r="BM24" i="17"/>
  <c r="BP23" i="17"/>
  <c r="BV22" i="17"/>
  <c r="BR21" i="17"/>
  <c r="BS20" i="17"/>
  <c r="BM20" i="17"/>
  <c r="BP19" i="17"/>
  <c r="BV18" i="17"/>
  <c r="BR17" i="17"/>
  <c r="BS16" i="17"/>
  <c r="BM16" i="17"/>
  <c r="BP15" i="17"/>
  <c r="BV14" i="17"/>
  <c r="BR13" i="17"/>
  <c r="BS12" i="17"/>
  <c r="BM12" i="17"/>
  <c r="BP11" i="17"/>
  <c r="BV10" i="17"/>
  <c r="BR9" i="17"/>
  <c r="BS8" i="17"/>
  <c r="BM8" i="17"/>
  <c r="BP7" i="17"/>
  <c r="BV6" i="17"/>
  <c r="BL303" i="17"/>
  <c r="BL299" i="17"/>
  <c r="BL295" i="17"/>
  <c r="BL291" i="17"/>
  <c r="BL287" i="17"/>
  <c r="BL283" i="17"/>
  <c r="BL279" i="17"/>
  <c r="BL275" i="17"/>
  <c r="BL271" i="17"/>
  <c r="BL267" i="17"/>
  <c r="BL263" i="17"/>
  <c r="BL259" i="17"/>
  <c r="BL255" i="17"/>
  <c r="BL251" i="17"/>
  <c r="BL247" i="17"/>
  <c r="BL243" i="17"/>
  <c r="BL239" i="17"/>
  <c r="BL235" i="17"/>
  <c r="BL231" i="17"/>
  <c r="BL227" i="17"/>
  <c r="BL223" i="17"/>
  <c r="BL219" i="17"/>
  <c r="BL215" i="17"/>
  <c r="BL211" i="17"/>
  <c r="BL207" i="17"/>
  <c r="BL203" i="17"/>
  <c r="BL199" i="17"/>
  <c r="BL195" i="17"/>
  <c r="BL191" i="17"/>
  <c r="BL187" i="17"/>
  <c r="BL183" i="17"/>
  <c r="BL179" i="17"/>
  <c r="BL175" i="17"/>
  <c r="BL171" i="17"/>
  <c r="BL167" i="17"/>
  <c r="BL163" i="17"/>
  <c r="BL159" i="17"/>
  <c r="BL155" i="17"/>
  <c r="BL151" i="17"/>
  <c r="BL147" i="17"/>
  <c r="BL143" i="17"/>
  <c r="BL139" i="17"/>
  <c r="BL135" i="17"/>
  <c r="BL131" i="17"/>
  <c r="BL127" i="17"/>
  <c r="BL123" i="17"/>
  <c r="BL119" i="17"/>
  <c r="BL115" i="17"/>
  <c r="BL111" i="17"/>
  <c r="BL107" i="17"/>
  <c r="BL103" i="17"/>
  <c r="BL99" i="17"/>
  <c r="BL95" i="17"/>
  <c r="BL91" i="17"/>
  <c r="BL87" i="17"/>
  <c r="BL83" i="17"/>
  <c r="BL79" i="17"/>
  <c r="BL75" i="17"/>
  <c r="BN37" i="17"/>
  <c r="BN33" i="17"/>
  <c r="BN29" i="17"/>
  <c r="BN25" i="17"/>
  <c r="BN21" i="17"/>
  <c r="BN17" i="17"/>
  <c r="BN13" i="17"/>
  <c r="BN9" i="17"/>
  <c r="BI303" i="17"/>
  <c r="BI299" i="17"/>
  <c r="BI295" i="17"/>
  <c r="BI291" i="17"/>
  <c r="BI287" i="17"/>
  <c r="BI283" i="17"/>
  <c r="BI279" i="17"/>
  <c r="BI275" i="17"/>
  <c r="BI271" i="17"/>
  <c r="BI267" i="17"/>
  <c r="BI263" i="17"/>
  <c r="BI259" i="17"/>
  <c r="BI255" i="17"/>
  <c r="BI251" i="17"/>
  <c r="BI247" i="17"/>
  <c r="BI243" i="17"/>
  <c r="BI239" i="17"/>
  <c r="BI235" i="17"/>
  <c r="BI231" i="17"/>
  <c r="BI227" i="17"/>
  <c r="BI223" i="17"/>
  <c r="BI219" i="17"/>
  <c r="BI215" i="17"/>
  <c r="BI211" i="17"/>
  <c r="BI207" i="17"/>
  <c r="BI203" i="17"/>
  <c r="BI199" i="17"/>
  <c r="BI195" i="17"/>
  <c r="BI191" i="17"/>
  <c r="BI187" i="17"/>
  <c r="BI183" i="17"/>
  <c r="BI179" i="17"/>
  <c r="BI175" i="17"/>
  <c r="BI171" i="17"/>
  <c r="BI167" i="17"/>
  <c r="BI163" i="17"/>
  <c r="BI159" i="17"/>
  <c r="BI155" i="17"/>
  <c r="BI151" i="17"/>
  <c r="BI147" i="17"/>
  <c r="BI143" i="17"/>
  <c r="BI139" i="17"/>
  <c r="BI135" i="17"/>
  <c r="BI131" i="17"/>
  <c r="BI127" i="17"/>
  <c r="BI123" i="17"/>
  <c r="BI119" i="17"/>
  <c r="BI115" i="17"/>
  <c r="BI111" i="17"/>
  <c r="BI107" i="17"/>
  <c r="BI103" i="17"/>
  <c r="BI99" i="17"/>
  <c r="BI95" i="17"/>
  <c r="BI91" i="17"/>
  <c r="BI87" i="17"/>
  <c r="BI83" i="17"/>
  <c r="BI79" i="17"/>
  <c r="BI75" i="17"/>
  <c r="BI71" i="17"/>
  <c r="BI67" i="17"/>
  <c r="BI63" i="17"/>
  <c r="BI59" i="17"/>
  <c r="BI55" i="17"/>
  <c r="BI51" i="17"/>
  <c r="BI47" i="17"/>
  <c r="BI43" i="17"/>
  <c r="BI39" i="17"/>
  <c r="BI35" i="17"/>
  <c r="BI31" i="17"/>
  <c r="BI27" i="17"/>
  <c r="BI23" i="17"/>
  <c r="BI19" i="17"/>
  <c r="BI15" i="17"/>
  <c r="BI11" i="17"/>
  <c r="BI7" i="17"/>
  <c r="BR5" i="17"/>
  <c r="BR304" i="17"/>
  <c r="BS303" i="17"/>
  <c r="BM303" i="17"/>
  <c r="BP302" i="17"/>
  <c r="BV301" i="17"/>
  <c r="BR300" i="17"/>
  <c r="BS299" i="17"/>
  <c r="BM299" i="17"/>
  <c r="BP298" i="17"/>
  <c r="BV297" i="17"/>
  <c r="BR296" i="17"/>
  <c r="BS295" i="17"/>
  <c r="BM295" i="17"/>
  <c r="BP294" i="17"/>
  <c r="BV293" i="17"/>
  <c r="BR292" i="17"/>
  <c r="BS291" i="17"/>
  <c r="BM291" i="17"/>
  <c r="BP290" i="17"/>
  <c r="BV289" i="17"/>
  <c r="BR288" i="17"/>
  <c r="BS287" i="17"/>
  <c r="BM287" i="17"/>
  <c r="BP286" i="17"/>
  <c r="BV285" i="17"/>
  <c r="BR284" i="17"/>
  <c r="BS283" i="17"/>
  <c r="BM283" i="17"/>
  <c r="BP282" i="17"/>
  <c r="BV281" i="17"/>
  <c r="BR280" i="17"/>
  <c r="BS279" i="17"/>
  <c r="BM279" i="17"/>
  <c r="BP278" i="17"/>
  <c r="BV277" i="17"/>
  <c r="BR276" i="17"/>
  <c r="BS275" i="17"/>
  <c r="BM275" i="17"/>
  <c r="BP274" i="17"/>
  <c r="BV273" i="17"/>
  <c r="BR272" i="17"/>
  <c r="BS271" i="17"/>
  <c r="BM271" i="17"/>
  <c r="BP270" i="17"/>
  <c r="BV269" i="17"/>
  <c r="BR268" i="17"/>
  <c r="BS267" i="17"/>
  <c r="BM267" i="17"/>
  <c r="BP266" i="17"/>
  <c r="BV265" i="17"/>
  <c r="BR264" i="17"/>
  <c r="BS263" i="17"/>
  <c r="BM263" i="17"/>
  <c r="BP262" i="17"/>
  <c r="BV261" i="17"/>
  <c r="BR260" i="17"/>
  <c r="BS259" i="17"/>
  <c r="BM259" i="17"/>
  <c r="BP258" i="17"/>
  <c r="BV257" i="17"/>
  <c r="BR256" i="17"/>
  <c r="BS255" i="17"/>
  <c r="BM255" i="17"/>
  <c r="BP254" i="17"/>
  <c r="BV253" i="17"/>
  <c r="BR252" i="17"/>
  <c r="BS251" i="17"/>
  <c r="BM251" i="17"/>
  <c r="BP250" i="17"/>
  <c r="BV249" i="17"/>
  <c r="BR248" i="17"/>
  <c r="BS247" i="17"/>
  <c r="BM247" i="17"/>
  <c r="BP246" i="17"/>
  <c r="BV245" i="17"/>
  <c r="BR244" i="17"/>
  <c r="BS243" i="17"/>
  <c r="BM243" i="17"/>
  <c r="BP242" i="17"/>
  <c r="BV241" i="17"/>
  <c r="BR240" i="17"/>
  <c r="BS239" i="17"/>
  <c r="BM239" i="17"/>
  <c r="BP238" i="17"/>
  <c r="BV237" i="17"/>
  <c r="BR236" i="17"/>
  <c r="BS235" i="17"/>
  <c r="BM235" i="17"/>
  <c r="BP234" i="17"/>
  <c r="BV233" i="17"/>
  <c r="BR232" i="17"/>
  <c r="BS231" i="17"/>
  <c r="BM231" i="17"/>
  <c r="BP230" i="17"/>
  <c r="BV229" i="17"/>
  <c r="BR228" i="17"/>
  <c r="BS227" i="17"/>
  <c r="BM227" i="17"/>
  <c r="BP226" i="17"/>
  <c r="BV225" i="17"/>
  <c r="BR224" i="17"/>
  <c r="BS223" i="17"/>
  <c r="BM223" i="17"/>
  <c r="BP222" i="17"/>
  <c r="BV221" i="17"/>
  <c r="BR220" i="17"/>
  <c r="BS219" i="17"/>
  <c r="BM219" i="17"/>
  <c r="BP218" i="17"/>
  <c r="BV217" i="17"/>
  <c r="BR216" i="17"/>
  <c r="BS215" i="17"/>
  <c r="BM215" i="17"/>
  <c r="BP214" i="17"/>
  <c r="BV213" i="17"/>
  <c r="BR212" i="17"/>
  <c r="BS211" i="17"/>
  <c r="BM211" i="17"/>
  <c r="BP210" i="17"/>
  <c r="BV209" i="17"/>
  <c r="BR208" i="17"/>
  <c r="BS207" i="17"/>
  <c r="BM207" i="17"/>
  <c r="BP206" i="17"/>
  <c r="BV205" i="17"/>
  <c r="BR204" i="17"/>
  <c r="BS203" i="17"/>
  <c r="BM203" i="17"/>
  <c r="BP202" i="17"/>
  <c r="BV201" i="17"/>
  <c r="BR200" i="17"/>
  <c r="BS199" i="17"/>
  <c r="BM199" i="17"/>
  <c r="BP198" i="17"/>
  <c r="BV197" i="17"/>
  <c r="BR196" i="17"/>
  <c r="BS195" i="17"/>
  <c r="BM195" i="17"/>
  <c r="BP194" i="17"/>
  <c r="BV193" i="17"/>
  <c r="BR192" i="17"/>
  <c r="BS191" i="17"/>
  <c r="BM191" i="17"/>
  <c r="BP190" i="17"/>
  <c r="BV189" i="17"/>
  <c r="BR188" i="17"/>
  <c r="BS187" i="17"/>
  <c r="BM187" i="17"/>
  <c r="BP186" i="17"/>
  <c r="BV185" i="17"/>
  <c r="BR184" i="17"/>
  <c r="BS183" i="17"/>
  <c r="BM183" i="17"/>
  <c r="BP182" i="17"/>
  <c r="BV181" i="17"/>
  <c r="BR180" i="17"/>
  <c r="BS179" i="17"/>
  <c r="BM179" i="17"/>
  <c r="BP178" i="17"/>
  <c r="BV177" i="17"/>
  <c r="BR176" i="17"/>
  <c r="BS175" i="17"/>
  <c r="BM175" i="17"/>
  <c r="BP174" i="17"/>
  <c r="BV173" i="17"/>
  <c r="BR172" i="17"/>
  <c r="BS171" i="17"/>
  <c r="BM171" i="17"/>
  <c r="BP170" i="17"/>
  <c r="BV169" i="17"/>
  <c r="BR168" i="17"/>
  <c r="BS167" i="17"/>
  <c r="BM167" i="17"/>
  <c r="BP166" i="17"/>
  <c r="BV165" i="17"/>
  <c r="BR164" i="17"/>
  <c r="BS163" i="17"/>
  <c r="BM163" i="17"/>
  <c r="BP162" i="17"/>
  <c r="BV161" i="17"/>
  <c r="BR160" i="17"/>
  <c r="BS159" i="17"/>
  <c r="BM159" i="17"/>
  <c r="BP158" i="17"/>
  <c r="BV157" i="17"/>
  <c r="BR156" i="17"/>
  <c r="BS155" i="17"/>
  <c r="BM155" i="17"/>
  <c r="BP154" i="17"/>
  <c r="BV153" i="17"/>
  <c r="BR152" i="17"/>
  <c r="BS151" i="17"/>
  <c r="BM151" i="17"/>
  <c r="BP150" i="17"/>
  <c r="BV149" i="17"/>
  <c r="BR148" i="17"/>
  <c r="BS147" i="17"/>
  <c r="BM147" i="17"/>
  <c r="BP146" i="17"/>
  <c r="BV145" i="17"/>
  <c r="BR144" i="17"/>
  <c r="BS143" i="17"/>
  <c r="BM143" i="17"/>
  <c r="BP142" i="17"/>
  <c r="BV141" i="17"/>
  <c r="BR140" i="17"/>
  <c r="BS139" i="17"/>
  <c r="BM139" i="17"/>
  <c r="BP138" i="17"/>
  <c r="BV137" i="17"/>
  <c r="BR136" i="17"/>
  <c r="BS135" i="17"/>
  <c r="BM135" i="17"/>
  <c r="BP134" i="17"/>
  <c r="BV133" i="17"/>
  <c r="BR132" i="17"/>
  <c r="BS131" i="17"/>
  <c r="BM131" i="17"/>
  <c r="BP130" i="17"/>
  <c r="BV129" i="17"/>
  <c r="BR128" i="17"/>
  <c r="BS127" i="17"/>
  <c r="BM127" i="17"/>
  <c r="BP126" i="17"/>
  <c r="BV125" i="17"/>
  <c r="BR124" i="17"/>
  <c r="BS123" i="17"/>
  <c r="BM123" i="17"/>
  <c r="BP122" i="17"/>
  <c r="BV121" i="17"/>
  <c r="BR120" i="17"/>
  <c r="BS119" i="17"/>
  <c r="BM119" i="17"/>
  <c r="BP118" i="17"/>
  <c r="BV117" i="17"/>
  <c r="BR116" i="17"/>
  <c r="BS115" i="17"/>
  <c r="BM115" i="17"/>
  <c r="BP114" i="17"/>
  <c r="BV113" i="17"/>
  <c r="BR112" i="17"/>
  <c r="BS111" i="17"/>
  <c r="BM111" i="17"/>
  <c r="BP110" i="17"/>
  <c r="BV109" i="17"/>
  <c r="BR108" i="17"/>
  <c r="BS107" i="17"/>
  <c r="BM107" i="17"/>
  <c r="BP106" i="17"/>
  <c r="BV105" i="17"/>
  <c r="BR104" i="17"/>
  <c r="BS103" i="17"/>
  <c r="BM103" i="17"/>
  <c r="BP102" i="17"/>
  <c r="BV101" i="17"/>
  <c r="BR100" i="17"/>
  <c r="BS99" i="17"/>
  <c r="BM99" i="17"/>
  <c r="BP98" i="17"/>
  <c r="BV97" i="17"/>
  <c r="BR96" i="17"/>
  <c r="BS95" i="17"/>
  <c r="BM95" i="17"/>
  <c r="BP94" i="17"/>
  <c r="BV93" i="17"/>
  <c r="BR92" i="17"/>
  <c r="BS91" i="17"/>
  <c r="BM91" i="17"/>
  <c r="BP90" i="17"/>
  <c r="BV89" i="17"/>
  <c r="BR88" i="17"/>
  <c r="BS87" i="17"/>
  <c r="BM87" i="17"/>
  <c r="BP86" i="17"/>
  <c r="BV85" i="17"/>
  <c r="BR84" i="17"/>
  <c r="BS83" i="17"/>
  <c r="BM83" i="17"/>
  <c r="BP82" i="17"/>
  <c r="BV81" i="17"/>
  <c r="BR80" i="17"/>
  <c r="BS79" i="17"/>
  <c r="BM79" i="17"/>
  <c r="BP78" i="17"/>
  <c r="BV77" i="17"/>
  <c r="BR76" i="17"/>
  <c r="BS75" i="17"/>
  <c r="BM75" i="17"/>
  <c r="BP74" i="17"/>
  <c r="BV73" i="17"/>
  <c r="BR72" i="17"/>
  <c r="BS71" i="17"/>
  <c r="BM71" i="17"/>
  <c r="BP70" i="17"/>
  <c r="BV69" i="17"/>
  <c r="BR68" i="17"/>
  <c r="BS67" i="17"/>
  <c r="BM67" i="17"/>
  <c r="BP66" i="17"/>
  <c r="BV65" i="17"/>
  <c r="BR64" i="17"/>
  <c r="BS63" i="17"/>
  <c r="BM63" i="17"/>
  <c r="BP62" i="17"/>
  <c r="BV61" i="17"/>
  <c r="BR60" i="17"/>
  <c r="BS59" i="17"/>
  <c r="BM59" i="17"/>
  <c r="BP58" i="17"/>
  <c r="BV57" i="17"/>
  <c r="BR56" i="17"/>
  <c r="BS55" i="17"/>
  <c r="BM55" i="17"/>
  <c r="BP54" i="17"/>
  <c r="BV53" i="17"/>
  <c r="BR52" i="17"/>
  <c r="BS51" i="17"/>
  <c r="BM51" i="17"/>
  <c r="BP50" i="17"/>
  <c r="BV49" i="17"/>
  <c r="BR48" i="17"/>
  <c r="BS47" i="17"/>
  <c r="BM47" i="17"/>
  <c r="BP46" i="17"/>
  <c r="BV45" i="17"/>
  <c r="BR44" i="17"/>
  <c r="BS43" i="17"/>
  <c r="BM43" i="17"/>
  <c r="BP42" i="17"/>
  <c r="BV41" i="17"/>
  <c r="BR40" i="17"/>
  <c r="BS39" i="17"/>
  <c r="BM39" i="17"/>
  <c r="BP38" i="17"/>
  <c r="BV37" i="17"/>
  <c r="BR36" i="17"/>
  <c r="BS35" i="17"/>
  <c r="BM35" i="17"/>
  <c r="BP34" i="17"/>
  <c r="BV33" i="17"/>
  <c r="BR32" i="17"/>
  <c r="BS31" i="17"/>
  <c r="BM31" i="17"/>
  <c r="BP30" i="17"/>
  <c r="BV29" i="17"/>
  <c r="BR28" i="17"/>
  <c r="BS27" i="17"/>
  <c r="BM27" i="17"/>
  <c r="BP26" i="17"/>
  <c r="BV25" i="17"/>
  <c r="BR24" i="17"/>
  <c r="BS23" i="17"/>
  <c r="BM23" i="17"/>
  <c r="BP22" i="17"/>
  <c r="BV21" i="17"/>
  <c r="BR20" i="17"/>
  <c r="BS19" i="17"/>
  <c r="BM19" i="17"/>
  <c r="BP18" i="17"/>
  <c r="BV17" i="17"/>
  <c r="BR16" i="17"/>
  <c r="BS15" i="17"/>
  <c r="BM15" i="17"/>
  <c r="BP14" i="17"/>
  <c r="BV13" i="17"/>
  <c r="BR12" i="17"/>
  <c r="BS11" i="17"/>
  <c r="BM11" i="17"/>
  <c r="BP10" i="17"/>
  <c r="BV9" i="17"/>
  <c r="BR8" i="17"/>
  <c r="BS7" i="17"/>
  <c r="BM7" i="17"/>
  <c r="BP6" i="17"/>
  <c r="BJ5" i="17"/>
  <c r="BL302" i="17"/>
  <c r="BL298" i="17"/>
  <c r="BL294" i="17"/>
  <c r="BL290" i="17"/>
  <c r="BL286" i="17"/>
  <c r="BL282" i="17"/>
  <c r="BL278" i="17"/>
  <c r="BL274" i="17"/>
  <c r="BL270" i="17"/>
  <c r="BL266" i="17"/>
  <c r="BL262" i="17"/>
  <c r="BL258" i="17"/>
  <c r="BL254" i="17"/>
  <c r="BL250" i="17"/>
  <c r="BL246" i="17"/>
  <c r="BL242" i="17"/>
  <c r="BL238" i="17"/>
  <c r="BL234" i="17"/>
  <c r="BL230" i="17"/>
  <c r="BL226" i="17"/>
  <c r="BL222" i="17"/>
  <c r="BL218" i="17"/>
  <c r="BL214" i="17"/>
  <c r="BL210" i="17"/>
  <c r="BL206" i="17"/>
  <c r="BL202" i="17"/>
  <c r="BL198" i="17"/>
  <c r="BL194" i="17"/>
  <c r="BL190" i="17"/>
  <c r="BL186" i="17"/>
  <c r="BL182" i="17"/>
  <c r="BL178" i="17"/>
  <c r="BL174" i="17"/>
  <c r="BL170" i="17"/>
  <c r="BL166" i="17"/>
  <c r="BL162" i="17"/>
  <c r="BL158" i="17"/>
  <c r="BL154" i="17"/>
  <c r="BL150" i="17"/>
  <c r="BL146" i="17"/>
  <c r="BL142" i="17"/>
  <c r="BL138" i="17"/>
  <c r="BL134" i="17"/>
  <c r="BL130" i="17"/>
  <c r="BL126" i="17"/>
  <c r="BL122" i="17"/>
  <c r="BL118" i="17"/>
  <c r="BL114" i="17"/>
  <c r="BL110" i="17"/>
  <c r="BL106" i="17"/>
  <c r="BL102" i="17"/>
  <c r="BL98" i="17"/>
  <c r="BL94" i="17"/>
  <c r="BL90" i="17"/>
  <c r="BL86" i="17"/>
  <c r="BL82" i="17"/>
  <c r="BL78" i="17"/>
  <c r="BL74" i="17"/>
  <c r="BL70" i="17"/>
  <c r="BL65" i="17"/>
  <c r="BL61" i="17"/>
  <c r="BL57" i="17"/>
  <c r="BL53" i="17"/>
  <c r="BL49" i="17"/>
  <c r="BL45" i="17"/>
  <c r="BL41" i="17"/>
  <c r="BL37" i="17"/>
  <c r="BL33" i="17"/>
  <c r="BL29" i="17"/>
  <c r="BL25" i="17"/>
  <c r="BL21" i="17"/>
  <c r="BL17" i="17"/>
  <c r="BL13" i="17"/>
  <c r="BL9" i="17"/>
  <c r="BO5" i="17"/>
  <c r="BQ302" i="17"/>
  <c r="BQ298" i="17"/>
  <c r="BQ294" i="17"/>
  <c r="BQ290" i="17"/>
  <c r="BQ286" i="17"/>
  <c r="BQ282" i="17"/>
  <c r="BQ278" i="17"/>
  <c r="BQ274" i="17"/>
  <c r="BQ270" i="17"/>
  <c r="BQ266" i="17"/>
  <c r="BQ262" i="17"/>
  <c r="BQ258" i="17"/>
  <c r="BQ254" i="17"/>
  <c r="BQ250" i="17"/>
  <c r="BQ246" i="17"/>
  <c r="BQ242" i="17"/>
  <c r="BQ238" i="17"/>
  <c r="BQ234" i="17"/>
  <c r="BQ230" i="17"/>
  <c r="BQ226" i="17"/>
  <c r="BQ222" i="17"/>
  <c r="BQ218" i="17"/>
  <c r="BQ214" i="17"/>
  <c r="BQ210" i="17"/>
  <c r="BQ206" i="17"/>
  <c r="BQ202" i="17"/>
  <c r="BQ198" i="17"/>
  <c r="BQ194" i="17"/>
  <c r="BQ190" i="17"/>
  <c r="BQ186" i="17"/>
  <c r="BQ182" i="17"/>
  <c r="BQ178" i="17"/>
  <c r="BQ174" i="17"/>
  <c r="BQ170" i="17"/>
  <c r="BQ166" i="17"/>
  <c r="BQ162" i="17"/>
  <c r="BQ158" i="17"/>
  <c r="BQ154" i="17"/>
  <c r="BQ150" i="17"/>
  <c r="BQ146" i="17"/>
  <c r="BQ142" i="17"/>
  <c r="BQ138" i="17"/>
  <c r="BQ134" i="17"/>
  <c r="BQ130" i="17"/>
  <c r="BQ126" i="17"/>
  <c r="BQ122" i="17"/>
  <c r="BQ118" i="17"/>
  <c r="BQ114" i="17"/>
  <c r="BQ110" i="17"/>
  <c r="BQ106" i="17"/>
  <c r="BQ102" i="17"/>
  <c r="BQ98" i="17"/>
  <c r="BQ94" i="17"/>
  <c r="BQ90" i="17"/>
  <c r="BQ86" i="17"/>
  <c r="BQ82" i="17"/>
  <c r="BQ78" i="17"/>
  <c r="BQ74" i="17"/>
  <c r="BQ70" i="17"/>
  <c r="BQ66" i="17"/>
  <c r="BQ62" i="17"/>
  <c r="BQ58" i="17"/>
  <c r="BQ54" i="17"/>
  <c r="BQ50" i="17"/>
  <c r="BQ46" i="17"/>
  <c r="BQ42" i="17"/>
  <c r="BQ38" i="17"/>
  <c r="BQ34" i="17"/>
  <c r="BQ30" i="17"/>
  <c r="BQ26" i="17"/>
  <c r="BQ22" i="17"/>
  <c r="BQ18" i="17"/>
  <c r="BQ14" i="17"/>
  <c r="BQ10" i="17"/>
  <c r="BQ6" i="17"/>
  <c r="BU5" i="17"/>
  <c r="BT303" i="17"/>
  <c r="BT301" i="17"/>
  <c r="BT299" i="17"/>
  <c r="BT297" i="17"/>
  <c r="BT295" i="17"/>
  <c r="BT293" i="17"/>
  <c r="BT291" i="17"/>
  <c r="BT289" i="17"/>
  <c r="BT287" i="17"/>
  <c r="BT285" i="17"/>
  <c r="BT283" i="17"/>
  <c r="BT281" i="17"/>
  <c r="BT279" i="17"/>
  <c r="BT277" i="17"/>
  <c r="BT275" i="17"/>
  <c r="BT273" i="17"/>
  <c r="BT271" i="17"/>
  <c r="BT269" i="17"/>
  <c r="BT267" i="17"/>
  <c r="BT265" i="17"/>
  <c r="BT263" i="17"/>
  <c r="BT261" i="17"/>
  <c r="BT259" i="17"/>
  <c r="BT257" i="17"/>
  <c r="BT255" i="17"/>
  <c r="BT253" i="17"/>
  <c r="BT251" i="17"/>
  <c r="BT249" i="17"/>
  <c r="BT247" i="17"/>
  <c r="BT245" i="17"/>
  <c r="BT243" i="17"/>
  <c r="BT241" i="17"/>
  <c r="BT239" i="17"/>
  <c r="BT237" i="17"/>
  <c r="BT235" i="17"/>
  <c r="BT233" i="17"/>
  <c r="BT231" i="17"/>
  <c r="BT229" i="17"/>
  <c r="BT227" i="17"/>
  <c r="BT225" i="17"/>
  <c r="BT223" i="17"/>
  <c r="BT221" i="17"/>
  <c r="BT219" i="17"/>
  <c r="BT217" i="17"/>
  <c r="BT215" i="17"/>
  <c r="BT213" i="17"/>
  <c r="BT211" i="17"/>
  <c r="BT209" i="17"/>
  <c r="BT207" i="17"/>
  <c r="BT205" i="17"/>
  <c r="BT203" i="17"/>
  <c r="BT201" i="17"/>
  <c r="BT199" i="17"/>
  <c r="BT197" i="17"/>
  <c r="BT195" i="17"/>
  <c r="BT193" i="17"/>
  <c r="BT191" i="17"/>
  <c r="BT189" i="17"/>
  <c r="BT187" i="17"/>
  <c r="BT185" i="17"/>
  <c r="BT183" i="17"/>
  <c r="BT181" i="17"/>
  <c r="BT179" i="17"/>
  <c r="BT177" i="17"/>
  <c r="BT175" i="17"/>
  <c r="BT173" i="17"/>
  <c r="BT171" i="17"/>
  <c r="BT169" i="17"/>
  <c r="BT167" i="17"/>
  <c r="BT165" i="17"/>
  <c r="BT163" i="17"/>
  <c r="BT161" i="17"/>
  <c r="BT159" i="17"/>
  <c r="BT157" i="17"/>
  <c r="BT155" i="17"/>
  <c r="BT153" i="17"/>
  <c r="BT151" i="17"/>
  <c r="BT149" i="17"/>
  <c r="BT147" i="17"/>
  <c r="BT145" i="17"/>
  <c r="BT143" i="17"/>
  <c r="BT141" i="17"/>
  <c r="BT139" i="17"/>
  <c r="BT137" i="17"/>
  <c r="BT135" i="17"/>
  <c r="BT133" i="17"/>
  <c r="BT131" i="17"/>
  <c r="BT129" i="17"/>
  <c r="BT127" i="17"/>
  <c r="BT125" i="17"/>
  <c r="BT123" i="17"/>
  <c r="BT121" i="17"/>
  <c r="BT119" i="17"/>
  <c r="BT117" i="17"/>
  <c r="BT115" i="17"/>
  <c r="BT113" i="17"/>
  <c r="BT111" i="17"/>
  <c r="BT109" i="17"/>
  <c r="BT107" i="17"/>
  <c r="BT105" i="17"/>
  <c r="BT103" i="17"/>
  <c r="BT101" i="17"/>
  <c r="BT99" i="17"/>
  <c r="BT97" i="17"/>
  <c r="BT95" i="17"/>
  <c r="BT93" i="17"/>
  <c r="BT91" i="17"/>
  <c r="BT89" i="17"/>
  <c r="BT87" i="17"/>
  <c r="BT85" i="17"/>
  <c r="BT83" i="17"/>
  <c r="BT81" i="17"/>
  <c r="BT79" i="17"/>
  <c r="BT77" i="17"/>
  <c r="BT75" i="17"/>
  <c r="BT73" i="17"/>
  <c r="BT71" i="17"/>
  <c r="BT69" i="17"/>
  <c r="BT67" i="17"/>
  <c r="BT65" i="17"/>
  <c r="BT63" i="17"/>
  <c r="BT61" i="17"/>
  <c r="BT59" i="17"/>
  <c r="BT57" i="17"/>
  <c r="BT55" i="17"/>
  <c r="BT53" i="17"/>
  <c r="BT51" i="17"/>
  <c r="BT49" i="17"/>
  <c r="BT47" i="17"/>
  <c r="BT45" i="17"/>
  <c r="BT43" i="17"/>
  <c r="BT41" i="17"/>
  <c r="BT39" i="17"/>
  <c r="BT37" i="17"/>
  <c r="BT35" i="17"/>
  <c r="BT33" i="17"/>
  <c r="BT31" i="17"/>
  <c r="BT29" i="17"/>
  <c r="BT27" i="17"/>
  <c r="BT25" i="17"/>
  <c r="BT23" i="17"/>
  <c r="BT21" i="17"/>
  <c r="BT19" i="17"/>
  <c r="BT17" i="17"/>
  <c r="BT15" i="17"/>
  <c r="BT13" i="17"/>
  <c r="BT11" i="17"/>
  <c r="BT9" i="17"/>
  <c r="BT7" i="17"/>
  <c r="BF12" i="17"/>
  <c r="BF15" i="17"/>
  <c r="BF19" i="17"/>
  <c r="BF21" i="17"/>
  <c r="BF26" i="17"/>
  <c r="BF33" i="17"/>
  <c r="BF29" i="17"/>
  <c r="BG10" i="17"/>
  <c r="BG14" i="17"/>
  <c r="BG19" i="17"/>
  <c r="BG24" i="17"/>
  <c r="BF13" i="17"/>
  <c r="BL68" i="17"/>
  <c r="BL64" i="17"/>
  <c r="BL60" i="17"/>
  <c r="BL56" i="17"/>
  <c r="BL52" i="17"/>
  <c r="BL48" i="17"/>
  <c r="BL44" i="17"/>
  <c r="BL40" i="17"/>
  <c r="BL36" i="17"/>
  <c r="BL32" i="17"/>
  <c r="BL28" i="17"/>
  <c r="BL24" i="17"/>
  <c r="BL20" i="17"/>
  <c r="BL16" i="17"/>
  <c r="BL12" i="17"/>
  <c r="BL8" i="17"/>
  <c r="BQ5" i="17"/>
  <c r="BQ301" i="17"/>
  <c r="BQ297" i="17"/>
  <c r="BQ293" i="17"/>
  <c r="BQ289" i="17"/>
  <c r="BQ285" i="17"/>
  <c r="BQ281" i="17"/>
  <c r="BQ277" i="17"/>
  <c r="BQ273" i="17"/>
  <c r="BQ269" i="17"/>
  <c r="BQ265" i="17"/>
  <c r="BQ261" i="17"/>
  <c r="BQ257" i="17"/>
  <c r="BQ253" i="17"/>
  <c r="BQ249" i="17"/>
  <c r="BQ245" i="17"/>
  <c r="BQ241" i="17"/>
  <c r="BQ237" i="17"/>
  <c r="BQ233" i="17"/>
  <c r="BQ229" i="17"/>
  <c r="BQ225" i="17"/>
  <c r="BQ221" i="17"/>
  <c r="BQ217" i="17"/>
  <c r="BQ213" i="17"/>
  <c r="BQ209" i="17"/>
  <c r="BQ205" i="17"/>
  <c r="BQ201" i="17"/>
  <c r="BQ197" i="17"/>
  <c r="BQ193" i="17"/>
  <c r="BQ189" i="17"/>
  <c r="BQ185" i="17"/>
  <c r="BQ181" i="17"/>
  <c r="BQ177" i="17"/>
  <c r="BQ173" i="17"/>
  <c r="BQ169" i="17"/>
  <c r="BQ165" i="17"/>
  <c r="BQ161" i="17"/>
  <c r="BQ157" i="17"/>
  <c r="BQ153" i="17"/>
  <c r="BQ149" i="17"/>
  <c r="BQ145" i="17"/>
  <c r="BQ141" i="17"/>
  <c r="BQ137" i="17"/>
  <c r="BQ133" i="17"/>
  <c r="BQ129" i="17"/>
  <c r="BQ125" i="17"/>
  <c r="BQ121" i="17"/>
  <c r="BQ117" i="17"/>
  <c r="BQ113" i="17"/>
  <c r="BQ109" i="17"/>
  <c r="BQ105" i="17"/>
  <c r="BQ101" i="17"/>
  <c r="BQ97" i="17"/>
  <c r="BQ93" i="17"/>
  <c r="BQ89" i="17"/>
  <c r="BQ85" i="17"/>
  <c r="BQ81" i="17"/>
  <c r="BQ77" i="17"/>
  <c r="BQ73" i="17"/>
  <c r="BQ69" i="17"/>
  <c r="BQ65" i="17"/>
  <c r="BQ61" i="17"/>
  <c r="BQ57" i="17"/>
  <c r="BQ53" i="17"/>
  <c r="BQ49" i="17"/>
  <c r="BQ45" i="17"/>
  <c r="BQ41" i="17"/>
  <c r="BQ37" i="17"/>
  <c r="BQ33" i="17"/>
  <c r="BQ29" i="17"/>
  <c r="BQ25" i="17"/>
  <c r="BQ21" i="17"/>
  <c r="BQ17" i="17"/>
  <c r="BQ13" i="17"/>
  <c r="BQ9" i="17"/>
  <c r="BU304" i="17"/>
  <c r="BU302" i="17"/>
  <c r="BU300" i="17"/>
  <c r="BU298" i="17"/>
  <c r="BU296" i="17"/>
  <c r="BU294" i="17"/>
  <c r="BU292" i="17"/>
  <c r="BU290" i="17"/>
  <c r="BU288" i="17"/>
  <c r="BU286" i="17"/>
  <c r="BU284" i="17"/>
  <c r="BU282" i="17"/>
  <c r="BU280" i="17"/>
  <c r="BU278" i="17"/>
  <c r="BU276" i="17"/>
  <c r="BU274" i="17"/>
  <c r="BU272" i="17"/>
  <c r="BU270" i="17"/>
  <c r="BU268" i="17"/>
  <c r="BU266" i="17"/>
  <c r="BU264" i="17"/>
  <c r="BU262" i="17"/>
  <c r="BU260" i="17"/>
  <c r="BU258" i="17"/>
  <c r="BU256" i="17"/>
  <c r="BU254" i="17"/>
  <c r="BU252" i="17"/>
  <c r="BU250" i="17"/>
  <c r="BU248" i="17"/>
  <c r="BU246" i="17"/>
  <c r="BU244" i="17"/>
  <c r="BU242" i="17"/>
  <c r="BU240" i="17"/>
  <c r="BU238" i="17"/>
  <c r="BU236" i="17"/>
  <c r="BU234" i="17"/>
  <c r="BU232" i="17"/>
  <c r="BU230" i="17"/>
  <c r="BU228" i="17"/>
  <c r="BU226" i="17"/>
  <c r="BU224" i="17"/>
  <c r="BU222" i="17"/>
  <c r="BU220" i="17"/>
  <c r="BU218" i="17"/>
  <c r="BU216" i="17"/>
  <c r="BU214" i="17"/>
  <c r="BU212" i="17"/>
  <c r="BU210" i="17"/>
  <c r="BU208" i="17"/>
  <c r="BU206" i="17"/>
  <c r="BU204" i="17"/>
  <c r="BU202" i="17"/>
  <c r="BU200" i="17"/>
  <c r="BU198" i="17"/>
  <c r="BU196" i="17"/>
  <c r="BU194" i="17"/>
  <c r="BU192" i="17"/>
  <c r="BU190" i="17"/>
  <c r="BU188" i="17"/>
  <c r="BU186" i="17"/>
  <c r="BU184" i="17"/>
  <c r="BU182" i="17"/>
  <c r="BU180" i="17"/>
  <c r="BU178" i="17"/>
  <c r="BU176" i="17"/>
  <c r="BU174" i="17"/>
  <c r="BU172" i="17"/>
  <c r="BU170" i="17"/>
  <c r="BU168" i="17"/>
  <c r="BU166" i="17"/>
  <c r="BU164" i="17"/>
  <c r="BU162" i="17"/>
  <c r="BU160" i="17"/>
  <c r="BU158" i="17"/>
  <c r="BU156" i="17"/>
  <c r="BU154" i="17"/>
  <c r="BU152" i="17"/>
  <c r="BU150" i="17"/>
  <c r="BU148" i="17"/>
  <c r="BU146" i="17"/>
  <c r="BU144" i="17"/>
  <c r="BU142" i="17"/>
  <c r="BU140" i="17"/>
  <c r="BU138" i="17"/>
  <c r="BU136" i="17"/>
  <c r="BU134" i="17"/>
  <c r="BU132" i="17"/>
  <c r="BU130" i="17"/>
  <c r="BU128" i="17"/>
  <c r="BU126" i="17"/>
  <c r="BU124" i="17"/>
  <c r="BU122" i="17"/>
  <c r="BU120" i="17"/>
  <c r="BU118" i="17"/>
  <c r="BU116" i="17"/>
  <c r="BU114" i="17"/>
  <c r="BU112" i="17"/>
  <c r="BU110" i="17"/>
  <c r="BU108" i="17"/>
  <c r="BU106" i="17"/>
  <c r="BU104" i="17"/>
  <c r="BU102" i="17"/>
  <c r="BU100" i="17"/>
  <c r="BU98" i="17"/>
  <c r="BU96" i="17"/>
  <c r="BU94" i="17"/>
  <c r="BU92" i="17"/>
  <c r="BU90" i="17"/>
  <c r="BU88" i="17"/>
  <c r="BU86" i="17"/>
  <c r="BU84" i="17"/>
  <c r="BU82" i="17"/>
  <c r="BU80" i="17"/>
  <c r="BU78" i="17"/>
  <c r="BU76" i="17"/>
  <c r="BU74" i="17"/>
  <c r="BU72" i="17"/>
  <c r="BU70" i="17"/>
  <c r="BU68" i="17"/>
  <c r="BU66" i="17"/>
  <c r="BU64" i="17"/>
  <c r="BU62" i="17"/>
  <c r="BU60" i="17"/>
  <c r="BU58" i="17"/>
  <c r="BU56" i="17"/>
  <c r="BU54" i="17"/>
  <c r="BU52" i="17"/>
  <c r="BU50" i="17"/>
  <c r="BU48" i="17"/>
  <c r="BU46" i="17"/>
  <c r="BU44" i="17"/>
  <c r="BU42" i="17"/>
  <c r="BU40" i="17"/>
  <c r="BU38" i="17"/>
  <c r="BU36" i="17"/>
  <c r="BU34" i="17"/>
  <c r="BU32" i="17"/>
  <c r="BU30" i="17"/>
  <c r="BU28" i="17"/>
  <c r="BU26" i="17"/>
  <c r="BU24" i="17"/>
  <c r="BU22" i="17"/>
  <c r="BU20" i="17"/>
  <c r="BU18" i="17"/>
  <c r="BU16" i="17"/>
  <c r="BU14" i="17"/>
  <c r="BU12" i="17"/>
  <c r="BU10" i="17"/>
  <c r="BU8" i="17"/>
  <c r="BU6" i="17"/>
  <c r="BE8" i="17"/>
  <c r="BF6" i="17"/>
  <c r="BF16" i="17"/>
  <c r="BF20" i="17"/>
  <c r="BF22" i="17"/>
  <c r="BF27" i="17"/>
  <c r="BF34" i="17"/>
  <c r="BF30" i="17"/>
  <c r="BG11" i="17"/>
  <c r="BG15" i="17"/>
  <c r="BG20" i="17"/>
  <c r="BG26" i="17"/>
  <c r="BG13" i="17"/>
  <c r="BL71" i="17"/>
  <c r="BL67" i="17"/>
  <c r="BL63" i="17"/>
  <c r="BL59" i="17"/>
  <c r="BL55" i="17"/>
  <c r="BL51" i="17"/>
  <c r="BL47" i="17"/>
  <c r="BL43" i="17"/>
  <c r="BL39" i="17"/>
  <c r="BL35" i="17"/>
  <c r="BL31" i="17"/>
  <c r="BL27" i="17"/>
  <c r="BL23" i="17"/>
  <c r="BL19" i="17"/>
  <c r="BL15" i="17"/>
  <c r="BL11" i="17"/>
  <c r="BL7" i="17"/>
  <c r="BQ304" i="17"/>
  <c r="BQ300" i="17"/>
  <c r="BQ296" i="17"/>
  <c r="BQ292" i="17"/>
  <c r="BQ288" i="17"/>
  <c r="BQ284" i="17"/>
  <c r="BQ280" i="17"/>
  <c r="BQ276" i="17"/>
  <c r="BQ272" i="17"/>
  <c r="BQ268" i="17"/>
  <c r="BQ264" i="17"/>
  <c r="BQ260" i="17"/>
  <c r="BQ256" i="17"/>
  <c r="BQ252" i="17"/>
  <c r="BQ248" i="17"/>
  <c r="BQ244" i="17"/>
  <c r="BQ240" i="17"/>
  <c r="BQ236" i="17"/>
  <c r="BQ232" i="17"/>
  <c r="BQ228" i="17"/>
  <c r="BQ224" i="17"/>
  <c r="BQ220" i="17"/>
  <c r="BQ216" i="17"/>
  <c r="BQ212" i="17"/>
  <c r="BQ208" i="17"/>
  <c r="BQ204" i="17"/>
  <c r="BQ200" i="17"/>
  <c r="BQ196" i="17"/>
  <c r="BQ192" i="17"/>
  <c r="BQ188" i="17"/>
  <c r="BQ184" i="17"/>
  <c r="BQ180" i="17"/>
  <c r="BQ176" i="17"/>
  <c r="BQ172" i="17"/>
  <c r="BQ168" i="17"/>
  <c r="BQ164" i="17"/>
  <c r="BQ160" i="17"/>
  <c r="BQ156" i="17"/>
  <c r="BQ152" i="17"/>
  <c r="BQ148" i="17"/>
  <c r="BQ144" i="17"/>
  <c r="BQ140" i="17"/>
  <c r="BQ136" i="17"/>
  <c r="BQ132" i="17"/>
  <c r="BQ128" i="17"/>
  <c r="BQ124" i="17"/>
  <c r="BQ120" i="17"/>
  <c r="BQ116" i="17"/>
  <c r="BQ112" i="17"/>
  <c r="BQ108" i="17"/>
  <c r="BQ104" i="17"/>
  <c r="BQ100" i="17"/>
  <c r="BQ96" i="17"/>
  <c r="BQ92" i="17"/>
  <c r="BQ88" i="17"/>
  <c r="BQ84" i="17"/>
  <c r="BQ80" i="17"/>
  <c r="BQ76" i="17"/>
  <c r="BQ72" i="17"/>
  <c r="BQ68" i="17"/>
  <c r="BQ64" i="17"/>
  <c r="BQ60" i="17"/>
  <c r="BQ56" i="17"/>
  <c r="BQ52" i="17"/>
  <c r="BQ48" i="17"/>
  <c r="BQ44" i="17"/>
  <c r="BQ40" i="17"/>
  <c r="BQ36" i="17"/>
  <c r="BQ32" i="17"/>
  <c r="BQ28" i="17"/>
  <c r="BQ24" i="17"/>
  <c r="BQ20" i="17"/>
  <c r="BQ16" i="17"/>
  <c r="BQ12" i="17"/>
  <c r="BQ8" i="17"/>
  <c r="BT304" i="17"/>
  <c r="BT302" i="17"/>
  <c r="BT300" i="17"/>
  <c r="BT298" i="17"/>
  <c r="BT296" i="17"/>
  <c r="BT294" i="17"/>
  <c r="BT292" i="17"/>
  <c r="BT290" i="17"/>
  <c r="BT288" i="17"/>
  <c r="BT286" i="17"/>
  <c r="BT284" i="17"/>
  <c r="BT282" i="17"/>
  <c r="BT280" i="17"/>
  <c r="BT278" i="17"/>
  <c r="BT276" i="17"/>
  <c r="BT274" i="17"/>
  <c r="BT272" i="17"/>
  <c r="BT270" i="17"/>
  <c r="BT268" i="17"/>
  <c r="BT266" i="17"/>
  <c r="BT264" i="17"/>
  <c r="BT262" i="17"/>
  <c r="BT260" i="17"/>
  <c r="BT258" i="17"/>
  <c r="BT256" i="17"/>
  <c r="BT254" i="17"/>
  <c r="BT252" i="17"/>
  <c r="BT250" i="17"/>
  <c r="BT248" i="17"/>
  <c r="BT246" i="17"/>
  <c r="BT244" i="17"/>
  <c r="BT242" i="17"/>
  <c r="BT240" i="17"/>
  <c r="BT238" i="17"/>
  <c r="BT236" i="17"/>
  <c r="BT234" i="17"/>
  <c r="BT232" i="17"/>
  <c r="BT230" i="17"/>
  <c r="BT228" i="17"/>
  <c r="BT226" i="17"/>
  <c r="BT224" i="17"/>
  <c r="BT222" i="17"/>
  <c r="BT220" i="17"/>
  <c r="BT218" i="17"/>
  <c r="BT216" i="17"/>
  <c r="BT214" i="17"/>
  <c r="BT212" i="17"/>
  <c r="BT210" i="17"/>
  <c r="BT208" i="17"/>
  <c r="BT206" i="17"/>
  <c r="BT204" i="17"/>
  <c r="BT202" i="17"/>
  <c r="BT200" i="17"/>
  <c r="BT198" i="17"/>
  <c r="BT196" i="17"/>
  <c r="BT194" i="17"/>
  <c r="BT192" i="17"/>
  <c r="BT190" i="17"/>
  <c r="BT188" i="17"/>
  <c r="BT186" i="17"/>
  <c r="BT184" i="17"/>
  <c r="BT182" i="17"/>
  <c r="BT180" i="17"/>
  <c r="BT178" i="17"/>
  <c r="BT176" i="17"/>
  <c r="BT174" i="17"/>
  <c r="BT172" i="17"/>
  <c r="BT170" i="17"/>
  <c r="BT168" i="17"/>
  <c r="BT166" i="17"/>
  <c r="BT164" i="17"/>
  <c r="BT162" i="17"/>
  <c r="BT160" i="17"/>
  <c r="BT158" i="17"/>
  <c r="BT156" i="17"/>
  <c r="BT154" i="17"/>
  <c r="BT152" i="17"/>
  <c r="BT150" i="17"/>
  <c r="BT148" i="17"/>
  <c r="BT146" i="17"/>
  <c r="BT144" i="17"/>
  <c r="BT142" i="17"/>
  <c r="BT140" i="17"/>
  <c r="BT138" i="17"/>
  <c r="BT136" i="17"/>
  <c r="BT134" i="17"/>
  <c r="BT132" i="17"/>
  <c r="BT130" i="17"/>
  <c r="BT128" i="17"/>
  <c r="BT126" i="17"/>
  <c r="BT124" i="17"/>
  <c r="BT122" i="17"/>
  <c r="BT120" i="17"/>
  <c r="BT118" i="17"/>
  <c r="BT116" i="17"/>
  <c r="BT114" i="17"/>
  <c r="BT112" i="17"/>
  <c r="BT110" i="17"/>
  <c r="BT108" i="17"/>
  <c r="BT106" i="17"/>
  <c r="BT104" i="17"/>
  <c r="BT102" i="17"/>
  <c r="BT100" i="17"/>
  <c r="BT98" i="17"/>
  <c r="BT96" i="17"/>
  <c r="BT94" i="17"/>
  <c r="BT92" i="17"/>
  <c r="BT90" i="17"/>
  <c r="BT88" i="17"/>
  <c r="BT86" i="17"/>
  <c r="BT84" i="17"/>
  <c r="BT82" i="17"/>
  <c r="BT80" i="17"/>
  <c r="BT78" i="17"/>
  <c r="BT76" i="17"/>
  <c r="BT74" i="17"/>
  <c r="BT72" i="17"/>
  <c r="BT70" i="17"/>
  <c r="BT68" i="17"/>
  <c r="BT66" i="17"/>
  <c r="BT64" i="17"/>
  <c r="BT62" i="17"/>
  <c r="BT60" i="17"/>
  <c r="BT58" i="17"/>
  <c r="BT56" i="17"/>
  <c r="BT54" i="17"/>
  <c r="BT52" i="17"/>
  <c r="BT50" i="17"/>
  <c r="BT48" i="17"/>
  <c r="BT46" i="17"/>
  <c r="BT44" i="17"/>
  <c r="BT42" i="17"/>
  <c r="BT40" i="17"/>
  <c r="BT38" i="17"/>
  <c r="BT36" i="17"/>
  <c r="BT34" i="17"/>
  <c r="BT32" i="17"/>
  <c r="BT30" i="17"/>
  <c r="BT28" i="17"/>
  <c r="BT26" i="17"/>
  <c r="BT24" i="17"/>
  <c r="BT22" i="17"/>
  <c r="BT20" i="17"/>
  <c r="BT18" i="17"/>
  <c r="BT16" i="17"/>
  <c r="BT14" i="17"/>
  <c r="BT12" i="17"/>
  <c r="BT10" i="17"/>
  <c r="BT8" i="17"/>
  <c r="BT6" i="17"/>
  <c r="BE17" i="17"/>
  <c r="BF7" i="17"/>
  <c r="BF17" i="17"/>
  <c r="BD21" i="17"/>
  <c r="BF24" i="17"/>
  <c r="BF28" i="17"/>
  <c r="BF35" i="17"/>
  <c r="BF8" i="17"/>
  <c r="BF31" i="17"/>
  <c r="BG7" i="17"/>
  <c r="BG12" i="17"/>
  <c r="BG16" i="17"/>
  <c r="BG22" i="17"/>
  <c r="BG27" i="17"/>
  <c r="BL66" i="17"/>
  <c r="BL62" i="17"/>
  <c r="BL58" i="17"/>
  <c r="BL54" i="17"/>
  <c r="BL50" i="17"/>
  <c r="BL46" i="17"/>
  <c r="BL42" i="17"/>
  <c r="BL38" i="17"/>
  <c r="BL34" i="17"/>
  <c r="BL30" i="17"/>
  <c r="BL26" i="17"/>
  <c r="BL22" i="17"/>
  <c r="BL18" i="17"/>
  <c r="BL14" i="17"/>
  <c r="BL10" i="17"/>
  <c r="BL6" i="17"/>
  <c r="BQ303" i="17"/>
  <c r="BQ299" i="17"/>
  <c r="BQ295" i="17"/>
  <c r="BQ291" i="17"/>
  <c r="BQ287" i="17"/>
  <c r="BQ283" i="17"/>
  <c r="BQ279" i="17"/>
  <c r="BQ275" i="17"/>
  <c r="BQ271" i="17"/>
  <c r="BQ267" i="17"/>
  <c r="BQ263" i="17"/>
  <c r="BQ259" i="17"/>
  <c r="BQ255" i="17"/>
  <c r="BQ251" i="17"/>
  <c r="BQ247" i="17"/>
  <c r="BQ243" i="17"/>
  <c r="BQ239" i="17"/>
  <c r="BQ235" i="17"/>
  <c r="BQ231" i="17"/>
  <c r="BQ227" i="17"/>
  <c r="BQ223" i="17"/>
  <c r="BQ219" i="17"/>
  <c r="BQ215" i="17"/>
  <c r="BQ211" i="17"/>
  <c r="BQ207" i="17"/>
  <c r="BQ203" i="17"/>
  <c r="BQ199" i="17"/>
  <c r="BQ195" i="17"/>
  <c r="BQ191" i="17"/>
  <c r="BQ187" i="17"/>
  <c r="BQ183" i="17"/>
  <c r="BQ179" i="17"/>
  <c r="BQ175" i="17"/>
  <c r="BQ171" i="17"/>
  <c r="BQ167" i="17"/>
  <c r="BQ163" i="17"/>
  <c r="BQ159" i="17"/>
  <c r="BQ155" i="17"/>
  <c r="BQ151" i="17"/>
  <c r="BQ147" i="17"/>
  <c r="BQ143" i="17"/>
  <c r="BQ139" i="17"/>
  <c r="BQ135" i="17"/>
  <c r="BQ131" i="17"/>
  <c r="BQ127" i="17"/>
  <c r="BQ123" i="17"/>
  <c r="BQ119" i="17"/>
  <c r="BQ115" i="17"/>
  <c r="BQ111" i="17"/>
  <c r="BQ107" i="17"/>
  <c r="BQ103" i="17"/>
  <c r="BQ99" i="17"/>
  <c r="BQ95" i="17"/>
  <c r="BQ91" i="17"/>
  <c r="BQ87" i="17"/>
  <c r="BQ83" i="17"/>
  <c r="BQ79" i="17"/>
  <c r="BQ75" i="17"/>
  <c r="BQ71" i="17"/>
  <c r="BQ67" i="17"/>
  <c r="BQ63" i="17"/>
  <c r="BQ59" i="17"/>
  <c r="BQ55" i="17"/>
  <c r="BQ51" i="17"/>
  <c r="BQ47" i="17"/>
  <c r="BQ43" i="17"/>
  <c r="BQ39" i="17"/>
  <c r="BQ35" i="17"/>
  <c r="BQ31" i="17"/>
  <c r="BQ27" i="17"/>
  <c r="BQ23" i="17"/>
  <c r="BQ19" i="17"/>
  <c r="BQ15" i="17"/>
  <c r="BQ11" i="17"/>
  <c r="BQ7" i="17"/>
  <c r="BT5" i="17"/>
  <c r="BU303" i="17"/>
  <c r="BU301" i="17"/>
  <c r="BU299" i="17"/>
  <c r="BU297" i="17"/>
  <c r="BU295" i="17"/>
  <c r="BU293" i="17"/>
  <c r="BU291" i="17"/>
  <c r="BU289" i="17"/>
  <c r="BU287" i="17"/>
  <c r="BU285" i="17"/>
  <c r="BU283" i="17"/>
  <c r="BU281" i="17"/>
  <c r="BU279" i="17"/>
  <c r="BU277" i="17"/>
  <c r="BU275" i="17"/>
  <c r="BU273" i="17"/>
  <c r="BU271" i="17"/>
  <c r="BU269" i="17"/>
  <c r="BU267" i="17"/>
  <c r="BU265" i="17"/>
  <c r="BU263" i="17"/>
  <c r="BU261" i="17"/>
  <c r="BU259" i="17"/>
  <c r="BU257" i="17"/>
  <c r="BU255" i="17"/>
  <c r="BU253" i="17"/>
  <c r="BU251" i="17"/>
  <c r="BU249" i="17"/>
  <c r="BU247" i="17"/>
  <c r="BU245" i="17"/>
  <c r="BU243" i="17"/>
  <c r="BU241" i="17"/>
  <c r="BU239" i="17"/>
  <c r="BU237" i="17"/>
  <c r="BU235" i="17"/>
  <c r="BU233" i="17"/>
  <c r="BU231" i="17"/>
  <c r="BU229" i="17"/>
  <c r="BU227" i="17"/>
  <c r="BU225" i="17"/>
  <c r="BU223" i="17"/>
  <c r="BU221" i="17"/>
  <c r="BU219" i="17"/>
  <c r="BU217" i="17"/>
  <c r="BU215" i="17"/>
  <c r="BU213" i="17"/>
  <c r="BU211" i="17"/>
  <c r="BU209" i="17"/>
  <c r="BU207" i="17"/>
  <c r="BU205" i="17"/>
  <c r="BU203" i="17"/>
  <c r="BU201" i="17"/>
  <c r="BU199" i="17"/>
  <c r="BU197" i="17"/>
  <c r="BU195" i="17"/>
  <c r="BU193" i="17"/>
  <c r="BU191" i="17"/>
  <c r="BU189" i="17"/>
  <c r="BU187" i="17"/>
  <c r="BU185" i="17"/>
  <c r="BU183" i="17"/>
  <c r="BU181" i="17"/>
  <c r="BU179" i="17"/>
  <c r="BU177" i="17"/>
  <c r="BU175" i="17"/>
  <c r="BU173" i="17"/>
  <c r="BU171" i="17"/>
  <c r="BU169" i="17"/>
  <c r="BU167" i="17"/>
  <c r="BU165" i="17"/>
  <c r="BU163" i="17"/>
  <c r="BU161" i="17"/>
  <c r="BU159" i="17"/>
  <c r="BU157" i="17"/>
  <c r="BU155" i="17"/>
  <c r="BU153" i="17"/>
  <c r="BU151" i="17"/>
  <c r="BU149" i="17"/>
  <c r="BU147" i="17"/>
  <c r="BU145" i="17"/>
  <c r="BU143" i="17"/>
  <c r="BU141" i="17"/>
  <c r="BU139" i="17"/>
  <c r="BU137" i="17"/>
  <c r="BU135" i="17"/>
  <c r="BU133" i="17"/>
  <c r="BU131" i="17"/>
  <c r="BU129" i="17"/>
  <c r="BU127" i="17"/>
  <c r="BU125" i="17"/>
  <c r="BU123" i="17"/>
  <c r="BU121" i="17"/>
  <c r="BU119" i="17"/>
  <c r="BU117" i="17"/>
  <c r="BU115" i="17"/>
  <c r="BU113" i="17"/>
  <c r="BU111" i="17"/>
  <c r="BU109" i="17"/>
  <c r="BU107" i="17"/>
  <c r="BU105" i="17"/>
  <c r="BU103" i="17"/>
  <c r="BU101" i="17"/>
  <c r="BU99" i="17"/>
  <c r="BU97" i="17"/>
  <c r="BU95" i="17"/>
  <c r="BU93" i="17"/>
  <c r="BU91" i="17"/>
  <c r="BU89" i="17"/>
  <c r="BU87" i="17"/>
  <c r="BU85" i="17"/>
  <c r="BU83" i="17"/>
  <c r="BU81" i="17"/>
  <c r="BU79" i="17"/>
  <c r="BU77" i="17"/>
  <c r="BU75" i="17"/>
  <c r="BU73" i="17"/>
  <c r="BU71" i="17"/>
  <c r="BU69" i="17"/>
  <c r="BU67" i="17"/>
  <c r="BU65" i="17"/>
  <c r="BU63" i="17"/>
  <c r="BU61" i="17"/>
  <c r="BU59" i="17"/>
  <c r="BU57" i="17"/>
  <c r="BU55" i="17"/>
  <c r="BU53" i="17"/>
  <c r="BU51" i="17"/>
  <c r="BU49" i="17"/>
  <c r="BU47" i="17"/>
  <c r="BU45" i="17"/>
  <c r="BU43" i="17"/>
  <c r="BU41" i="17"/>
  <c r="BU39" i="17"/>
  <c r="BU37" i="17"/>
  <c r="BU35" i="17"/>
  <c r="BU33" i="17"/>
  <c r="BU31" i="17"/>
  <c r="BU29" i="17"/>
  <c r="BU27" i="17"/>
  <c r="BU25" i="17"/>
  <c r="BU23" i="17"/>
  <c r="BU21" i="17"/>
  <c r="BU19" i="17"/>
  <c r="BU17" i="17"/>
  <c r="BU15" i="17"/>
  <c r="BU13" i="17"/>
  <c r="BU11" i="17"/>
  <c r="BU9" i="17"/>
  <c r="BU7" i="17"/>
  <c r="BF11" i="17"/>
  <c r="BF14" i="17"/>
  <c r="BF18" i="17"/>
  <c r="BD23" i="17"/>
  <c r="BF25" i="17"/>
  <c r="BE27" i="17"/>
  <c r="BF32" i="17"/>
  <c r="BG8" i="17"/>
  <c r="BG6" i="17"/>
  <c r="BG18" i="17"/>
  <c r="BG23" i="17"/>
  <c r="BG28" i="17"/>
  <c r="B16" i="7"/>
  <c r="B5" i="7"/>
  <c r="DW9" i="17"/>
  <c r="B28" i="7"/>
  <c r="B44" i="7"/>
  <c r="B40" i="7"/>
  <c r="C25" i="7"/>
  <c r="B33" i="7"/>
  <c r="B17" i="7"/>
  <c r="C4" i="7"/>
  <c r="C18" i="7"/>
  <c r="C21" i="7"/>
  <c r="C6" i="7"/>
  <c r="B42" i="7"/>
  <c r="B34" i="7"/>
  <c r="B26" i="7"/>
  <c r="B9" i="7"/>
  <c r="C34" i="7"/>
  <c r="B38" i="7"/>
  <c r="B29" i="7"/>
  <c r="B21" i="7"/>
  <c r="B15" i="7"/>
  <c r="C11" i="7"/>
  <c r="B7" i="7"/>
  <c r="DI21" i="7"/>
  <c r="B45" i="7"/>
  <c r="C31" i="7"/>
  <c r="C27" i="7"/>
  <c r="C13" i="7"/>
  <c r="B37" i="7"/>
  <c r="B30" i="7"/>
  <c r="B6" i="7"/>
  <c r="C17" i="7"/>
  <c r="B41" i="7"/>
  <c r="B24" i="7"/>
  <c r="B12" i="7"/>
  <c r="C22" i="7"/>
  <c r="B32" i="7"/>
  <c r="B23" i="7"/>
  <c r="B13" i="7"/>
  <c r="C14" i="7"/>
  <c r="B43" i="7"/>
  <c r="B39" i="7"/>
  <c r="B35" i="7"/>
  <c r="B31" i="7"/>
  <c r="C32" i="7"/>
  <c r="C24" i="7"/>
  <c r="DW8" i="17"/>
  <c r="V22" i="7"/>
  <c r="DI86" i="7"/>
  <c r="DI112" i="7"/>
  <c r="DI79" i="7"/>
  <c r="DI214" i="7"/>
  <c r="EC294" i="7"/>
  <c r="ED294" i="7" s="1"/>
  <c r="EC221" i="7"/>
  <c r="ED221" i="7" s="1"/>
  <c r="DI101" i="7"/>
  <c r="DI273" i="7"/>
  <c r="DI200" i="7"/>
  <c r="DI100" i="7"/>
  <c r="DI96" i="7"/>
  <c r="DI72" i="7"/>
  <c r="DI52" i="7"/>
  <c r="DI48" i="7"/>
  <c r="DI207" i="7"/>
  <c r="DI150" i="7"/>
  <c r="DI287" i="7"/>
  <c r="DI53" i="7"/>
  <c r="EC110" i="7"/>
  <c r="ED110" i="7" s="1"/>
  <c r="BE108" i="7"/>
  <c r="DI22" i="7"/>
  <c r="DI286" i="7"/>
  <c r="DI143" i="7"/>
  <c r="EC157" i="7"/>
  <c r="ED157" i="7" s="1"/>
  <c r="EC124" i="7"/>
  <c r="ED124" i="7" s="1"/>
  <c r="DI266" i="7"/>
  <c r="EC242" i="7"/>
  <c r="ED242" i="7" s="1"/>
  <c r="DI198" i="7"/>
  <c r="DI182" i="7"/>
  <c r="DI118" i="7"/>
  <c r="EC66" i="7"/>
  <c r="ED66" i="7" s="1"/>
  <c r="DI166" i="7"/>
  <c r="EC22" i="7"/>
  <c r="ED22" i="7" s="1"/>
  <c r="DI298" i="7"/>
  <c r="DI282" i="7"/>
  <c r="EC262" i="7"/>
  <c r="ED262" i="7" s="1"/>
  <c r="DI238" i="7"/>
  <c r="DI222" i="7"/>
  <c r="DI202" i="7"/>
  <c r="DI186" i="7"/>
  <c r="DI158" i="7"/>
  <c r="DI138" i="7"/>
  <c r="DI122" i="7"/>
  <c r="DI70" i="7"/>
  <c r="DI134" i="7"/>
  <c r="DI63" i="7"/>
  <c r="DI127" i="7"/>
  <c r="DI191" i="7"/>
  <c r="DI259" i="7"/>
  <c r="DI240" i="7"/>
  <c r="DI232" i="7"/>
  <c r="EC240" i="7"/>
  <c r="ED240" i="7" s="1"/>
  <c r="BE75" i="7"/>
  <c r="DI102" i="7"/>
  <c r="DI76" i="7"/>
  <c r="DI95" i="7"/>
  <c r="DI159" i="7"/>
  <c r="DI223" i="7"/>
  <c r="DI132" i="7"/>
  <c r="BE102" i="7"/>
  <c r="EC286" i="7"/>
  <c r="ED286" i="7" s="1"/>
  <c r="EC270" i="7"/>
  <c r="ED270" i="7" s="1"/>
  <c r="DI242" i="7"/>
  <c r="DI226" i="7"/>
  <c r="EC210" i="7"/>
  <c r="ED210" i="7" s="1"/>
  <c r="DI190" i="7"/>
  <c r="DI170" i="7"/>
  <c r="BX146" i="7"/>
  <c r="DI126" i="7"/>
  <c r="DI106" i="7"/>
  <c r="DI98" i="7"/>
  <c r="DI94" i="7"/>
  <c r="EC86" i="7"/>
  <c r="ED86" i="7" s="1"/>
  <c r="EC82" i="7"/>
  <c r="ED82" i="7" s="1"/>
  <c r="DI78" i="7"/>
  <c r="DI66" i="7"/>
  <c r="DI58" i="7"/>
  <c r="EC46" i="7"/>
  <c r="ED46" i="7" s="1"/>
  <c r="DI303" i="7"/>
  <c r="BE148" i="7"/>
  <c r="DI230" i="7"/>
  <c r="DI140" i="7"/>
  <c r="EC150" i="7"/>
  <c r="ED150" i="7" s="1"/>
  <c r="EC175" i="7"/>
  <c r="ED175" i="7" s="1"/>
  <c r="EC290" i="7"/>
  <c r="ED290" i="7" s="1"/>
  <c r="DI274" i="7"/>
  <c r="DI250" i="7"/>
  <c r="DI234" i="7"/>
  <c r="DI218" i="7"/>
  <c r="DI194" i="7"/>
  <c r="DI178" i="7"/>
  <c r="DI154" i="7"/>
  <c r="EC130" i="7"/>
  <c r="ED130" i="7" s="1"/>
  <c r="DI114" i="7"/>
  <c r="DI54" i="7"/>
  <c r="DI246" i="7"/>
  <c r="DI88" i="7"/>
  <c r="DI47" i="7"/>
  <c r="DI111" i="7"/>
  <c r="DI175" i="7"/>
  <c r="DI239" i="7"/>
  <c r="DI180" i="7"/>
  <c r="EC194" i="7"/>
  <c r="ED194" i="7" s="1"/>
  <c r="DI74" i="7"/>
  <c r="DI90" i="7"/>
  <c r="DI270" i="7"/>
  <c r="DI290" i="7"/>
  <c r="DI51" i="7"/>
  <c r="DI99" i="7"/>
  <c r="DI147" i="7"/>
  <c r="DI195" i="7"/>
  <c r="DI14" i="7"/>
  <c r="DI50" i="7"/>
  <c r="DI82" i="7"/>
  <c r="DI130" i="7"/>
  <c r="DI146" i="7"/>
  <c r="DI162" i="7"/>
  <c r="DI210" i="7"/>
  <c r="DI258" i="7"/>
  <c r="DI302" i="7"/>
  <c r="DI59" i="7"/>
  <c r="DI75" i="7"/>
  <c r="DI91" i="7"/>
  <c r="DI107" i="7"/>
  <c r="DI123" i="7"/>
  <c r="DI139" i="7"/>
  <c r="DI155" i="7"/>
  <c r="DI171" i="7"/>
  <c r="DI187" i="7"/>
  <c r="DI203" i="7"/>
  <c r="DI219" i="7"/>
  <c r="DI235" i="7"/>
  <c r="DI255" i="7"/>
  <c r="DI283" i="7"/>
  <c r="EC49" i="7"/>
  <c r="ED49" i="7" s="1"/>
  <c r="EC93" i="7"/>
  <c r="ED93" i="7" s="1"/>
  <c r="DI153" i="7"/>
  <c r="DI209" i="7"/>
  <c r="EC62" i="7"/>
  <c r="ED62" i="7" s="1"/>
  <c r="EC102" i="7"/>
  <c r="ED102" i="7" s="1"/>
  <c r="EC146" i="7"/>
  <c r="ED146" i="7" s="1"/>
  <c r="EC190" i="7"/>
  <c r="ED190" i="7" s="1"/>
  <c r="EC230" i="7"/>
  <c r="ED230" i="7" s="1"/>
  <c r="EC111" i="7"/>
  <c r="ED111" i="7" s="1"/>
  <c r="BE22" i="7"/>
  <c r="DI67" i="7"/>
  <c r="DI115" i="7"/>
  <c r="DI163" i="7"/>
  <c r="DI211" i="7"/>
  <c r="DI243" i="7"/>
  <c r="DI267" i="7"/>
  <c r="DI299" i="7"/>
  <c r="DI69" i="7"/>
  <c r="EC125" i="7"/>
  <c r="ED125" i="7" s="1"/>
  <c r="DI177" i="7"/>
  <c r="DI261" i="7"/>
  <c r="EC126" i="7"/>
  <c r="ED126" i="7" s="1"/>
  <c r="EC166" i="7"/>
  <c r="ED166" i="7" s="1"/>
  <c r="EC239" i="7"/>
  <c r="ED239" i="7" s="1"/>
  <c r="BE139" i="7"/>
  <c r="BE158" i="7"/>
  <c r="V86" i="7"/>
  <c r="EC301" i="7"/>
  <c r="ED301" i="7" s="1"/>
  <c r="EC285" i="7"/>
  <c r="ED285" i="7" s="1"/>
  <c r="EC253" i="7"/>
  <c r="ED253" i="7" s="1"/>
  <c r="DI241" i="7"/>
  <c r="DI205" i="7"/>
  <c r="DI197" i="7"/>
  <c r="DI185" i="7"/>
  <c r="EC165" i="7"/>
  <c r="ED165" i="7" s="1"/>
  <c r="DI141" i="7"/>
  <c r="DI121" i="7"/>
  <c r="DI109" i="7"/>
  <c r="EC101" i="7"/>
  <c r="ED101" i="7" s="1"/>
  <c r="V73" i="7"/>
  <c r="DI61" i="7"/>
  <c r="V14" i="7"/>
  <c r="EC94" i="7"/>
  <c r="ED94" i="7" s="1"/>
  <c r="EC50" i="7"/>
  <c r="ED50" i="7" s="1"/>
  <c r="DI264" i="7"/>
  <c r="DI136" i="7"/>
  <c r="DI104" i="7"/>
  <c r="DI60" i="7"/>
  <c r="EC56" i="7"/>
  <c r="ED56" i="7" s="1"/>
  <c r="DI83" i="7"/>
  <c r="DI131" i="7"/>
  <c r="DI179" i="7"/>
  <c r="DI227" i="7"/>
  <c r="DI46" i="7"/>
  <c r="DI62" i="7"/>
  <c r="DI110" i="7"/>
  <c r="DI142" i="7"/>
  <c r="DI174" i="7"/>
  <c r="DI206" i="7"/>
  <c r="DI254" i="7"/>
  <c r="DI55" i="7"/>
  <c r="DI71" i="7"/>
  <c r="DI87" i="7"/>
  <c r="DI103" i="7"/>
  <c r="DI119" i="7"/>
  <c r="DI135" i="7"/>
  <c r="DI151" i="7"/>
  <c r="DI167" i="7"/>
  <c r="DI183" i="7"/>
  <c r="DI199" i="7"/>
  <c r="DI215" i="7"/>
  <c r="DI231" i="7"/>
  <c r="DI251" i="7"/>
  <c r="DI275" i="7"/>
  <c r="EC73" i="7"/>
  <c r="ED73" i="7" s="1"/>
  <c r="EC133" i="7"/>
  <c r="ED133" i="7" s="1"/>
  <c r="EC189" i="7"/>
  <c r="ED189" i="7" s="1"/>
  <c r="EC174" i="7"/>
  <c r="ED174" i="7" s="1"/>
  <c r="EC214" i="7"/>
  <c r="ED214" i="7" s="1"/>
  <c r="EC47" i="7"/>
  <c r="ED47" i="7" s="1"/>
  <c r="BE219" i="7"/>
  <c r="BE25" i="7"/>
  <c r="V286" i="7"/>
  <c r="V206" i="7"/>
  <c r="EC302" i="7"/>
  <c r="ED302" i="7" s="1"/>
  <c r="DI294" i="7"/>
  <c r="BX290" i="7"/>
  <c r="EC278" i="7"/>
  <c r="ED278" i="7" s="1"/>
  <c r="DI278" i="7"/>
  <c r="BX274" i="7"/>
  <c r="BE270" i="7"/>
  <c r="DI262" i="7"/>
  <c r="BX258" i="7"/>
  <c r="EC258" i="7"/>
  <c r="ED258" i="7" s="1"/>
  <c r="BE250" i="7"/>
  <c r="BX242" i="7"/>
  <c r="EC238" i="7"/>
  <c r="ED238" i="7" s="1"/>
  <c r="BX226" i="7"/>
  <c r="V222" i="7"/>
  <c r="EC218" i="7"/>
  <c r="ED218" i="7" s="1"/>
  <c r="BX210" i="7"/>
  <c r="EC202" i="7"/>
  <c r="ED202" i="7" s="1"/>
  <c r="V198" i="7"/>
  <c r="BX194" i="7"/>
  <c r="BE186" i="7"/>
  <c r="EC186" i="7"/>
  <c r="ED186" i="7" s="1"/>
  <c r="V182" i="7"/>
  <c r="BX182" i="7"/>
  <c r="BX178" i="7"/>
  <c r="V170" i="7"/>
  <c r="EC170" i="7"/>
  <c r="ED170" i="7" s="1"/>
  <c r="BX162" i="7"/>
  <c r="V158" i="7"/>
  <c r="BE154" i="7"/>
  <c r="EC154" i="7"/>
  <c r="ED154" i="7" s="1"/>
  <c r="V138" i="7"/>
  <c r="EC138" i="7"/>
  <c r="ED138" i="7" s="1"/>
  <c r="BX130" i="7"/>
  <c r="BE122" i="7"/>
  <c r="EC122" i="7"/>
  <c r="ED122" i="7" s="1"/>
  <c r="BX118" i="7"/>
  <c r="BX114" i="7"/>
  <c r="BE106" i="7"/>
  <c r="EC106" i="7"/>
  <c r="ED106" i="7" s="1"/>
  <c r="BX98" i="7"/>
  <c r="V94" i="7"/>
  <c r="BE90" i="7"/>
  <c r="EC90" i="7"/>
  <c r="ED90" i="7" s="1"/>
  <c r="BX82" i="7"/>
  <c r="BE78" i="7"/>
  <c r="BX74" i="7"/>
  <c r="EC74" i="7"/>
  <c r="ED74" i="7" s="1"/>
  <c r="BE70" i="7"/>
  <c r="BX66" i="7"/>
  <c r="BX62" i="7"/>
  <c r="BE58" i="7"/>
  <c r="EC58" i="7"/>
  <c r="ED58" i="7" s="1"/>
  <c r="V54" i="7"/>
  <c r="BX54" i="7"/>
  <c r="V50" i="7"/>
  <c r="BX46" i="7"/>
  <c r="EC303" i="7"/>
  <c r="ED303" i="7" s="1"/>
  <c r="DI291" i="7"/>
  <c r="DI271" i="7"/>
  <c r="DI77" i="7"/>
  <c r="BE20" i="7"/>
  <c r="DI20" i="7"/>
  <c r="BE14" i="7"/>
  <c r="DI80" i="7"/>
  <c r="BX22" i="7"/>
  <c r="EC25" i="7"/>
  <c r="ED25" i="7" s="1"/>
  <c r="EC57" i="7"/>
  <c r="ED57" i="7" s="1"/>
  <c r="DI81" i="7"/>
  <c r="DI133" i="7"/>
  <c r="DI165" i="7"/>
  <c r="EC197" i="7"/>
  <c r="ED197" i="7" s="1"/>
  <c r="DI229" i="7"/>
  <c r="EC70" i="7"/>
  <c r="ED70" i="7" s="1"/>
  <c r="EC114" i="7"/>
  <c r="ED114" i="7" s="1"/>
  <c r="EC134" i="7"/>
  <c r="ED134" i="7" s="1"/>
  <c r="EC158" i="7"/>
  <c r="ED158" i="7" s="1"/>
  <c r="EC178" i="7"/>
  <c r="ED178" i="7" s="1"/>
  <c r="EC198" i="7"/>
  <c r="ED198" i="7" s="1"/>
  <c r="EC222" i="7"/>
  <c r="ED222" i="7" s="1"/>
  <c r="EC246" i="7"/>
  <c r="ED246" i="7" s="1"/>
  <c r="EC274" i="7"/>
  <c r="ED274" i="7" s="1"/>
  <c r="EC20" i="7"/>
  <c r="ED20" i="7" s="1"/>
  <c r="EC208" i="7"/>
  <c r="ED208" i="7" s="1"/>
  <c r="BE256" i="7"/>
  <c r="BE218" i="7"/>
  <c r="BX106" i="7"/>
  <c r="CQ270" i="7"/>
  <c r="BE300" i="7"/>
  <c r="EC296" i="7"/>
  <c r="ED296" i="7" s="1"/>
  <c r="DI296" i="7"/>
  <c r="DI292" i="7"/>
  <c r="DI288" i="7"/>
  <c r="DI284" i="7"/>
  <c r="BE276" i="7"/>
  <c r="DI276" i="7"/>
  <c r="BE268" i="7"/>
  <c r="BE252" i="7"/>
  <c r="DI248" i="7"/>
  <c r="EC244" i="7"/>
  <c r="ED244" i="7" s="1"/>
  <c r="BE236" i="7"/>
  <c r="DI224" i="7"/>
  <c r="EC220" i="7"/>
  <c r="ED220" i="7" s="1"/>
  <c r="EC212" i="7"/>
  <c r="ED212" i="7" s="1"/>
  <c r="DI212" i="7"/>
  <c r="DI25" i="7"/>
  <c r="EC65" i="7"/>
  <c r="ED65" i="7" s="1"/>
  <c r="DI89" i="7"/>
  <c r="DI113" i="7"/>
  <c r="DI145" i="7"/>
  <c r="DI173" i="7"/>
  <c r="EC14" i="7"/>
  <c r="ED14" i="7" s="1"/>
  <c r="EC54" i="7"/>
  <c r="ED54" i="7" s="1"/>
  <c r="EC78" i="7"/>
  <c r="ED78" i="7" s="1"/>
  <c r="EC98" i="7"/>
  <c r="ED98" i="7" s="1"/>
  <c r="EC118" i="7"/>
  <c r="ED118" i="7" s="1"/>
  <c r="EC142" i="7"/>
  <c r="ED142" i="7" s="1"/>
  <c r="EC162" i="7"/>
  <c r="ED162" i="7" s="1"/>
  <c r="EC182" i="7"/>
  <c r="ED182" i="7" s="1"/>
  <c r="EC206" i="7"/>
  <c r="ED206" i="7" s="1"/>
  <c r="EC226" i="7"/>
  <c r="ED226" i="7" s="1"/>
  <c r="EC254" i="7"/>
  <c r="ED254" i="7" s="1"/>
  <c r="EC60" i="7"/>
  <c r="ED60" i="7" s="1"/>
  <c r="BE64" i="7"/>
  <c r="DI204" i="7"/>
  <c r="EC192" i="7"/>
  <c r="ED192" i="7" s="1"/>
  <c r="EC188" i="7"/>
  <c r="ED188" i="7" s="1"/>
  <c r="BE180" i="7"/>
  <c r="DI172" i="7"/>
  <c r="BE164" i="7"/>
  <c r="DI160" i="7"/>
  <c r="BE156" i="7"/>
  <c r="DI152" i="7"/>
  <c r="EC148" i="7"/>
  <c r="ED148" i="7" s="1"/>
  <c r="BE140" i="7"/>
  <c r="BE132" i="7"/>
  <c r="BE124" i="7"/>
  <c r="EC112" i="7"/>
  <c r="ED112" i="7" s="1"/>
  <c r="DI108" i="7"/>
  <c r="BE100" i="7"/>
  <c r="BE96" i="7"/>
  <c r="DI92" i="7"/>
  <c r="EC84" i="7"/>
  <c r="ED84" i="7" s="1"/>
  <c r="EC76" i="7"/>
  <c r="ED76" i="7" s="1"/>
  <c r="BE68" i="7"/>
  <c r="DI64" i="7"/>
  <c r="BE60" i="7"/>
  <c r="EC52" i="7"/>
  <c r="ED52" i="7" s="1"/>
  <c r="BE36" i="7"/>
  <c r="DI301" i="7"/>
  <c r="DI293" i="7"/>
  <c r="BE289" i="7"/>
  <c r="DI281" i="7"/>
  <c r="EC277" i="7"/>
  <c r="ED277" i="7" s="1"/>
  <c r="DI269" i="7"/>
  <c r="DI265" i="7"/>
  <c r="DI257" i="7"/>
  <c r="DI253" i="7"/>
  <c r="DI249" i="7"/>
  <c r="EC245" i="7"/>
  <c r="ED245" i="7" s="1"/>
  <c r="DI148" i="7"/>
  <c r="DI168" i="7"/>
  <c r="EC156" i="7"/>
  <c r="ED156" i="7" s="1"/>
  <c r="BE204" i="7"/>
  <c r="BX241" i="7"/>
  <c r="DI237" i="7"/>
  <c r="DI233" i="7"/>
  <c r="EC229" i="7"/>
  <c r="ED229" i="7" s="1"/>
  <c r="DI225" i="7"/>
  <c r="DI221" i="7"/>
  <c r="DI217" i="7"/>
  <c r="EC213" i="7"/>
  <c r="ED213" i="7" s="1"/>
  <c r="DI201" i="7"/>
  <c r="DI193" i="7"/>
  <c r="EC181" i="7"/>
  <c r="ED181" i="7" s="1"/>
  <c r="DI169" i="7"/>
  <c r="DI161" i="7"/>
  <c r="DI157" i="7"/>
  <c r="EC149" i="7"/>
  <c r="ED149" i="7" s="1"/>
  <c r="EC141" i="7"/>
  <c r="ED141" i="7" s="1"/>
  <c r="DI137" i="7"/>
  <c r="DI129" i="7"/>
  <c r="BE121" i="7"/>
  <c r="EC117" i="7"/>
  <c r="ED117" i="7" s="1"/>
  <c r="DI105" i="7"/>
  <c r="DI97" i="7"/>
  <c r="DI93" i="7"/>
  <c r="DI73" i="7"/>
  <c r="EC69" i="7"/>
  <c r="ED69" i="7" s="1"/>
  <c r="DI65" i="7"/>
  <c r="BE57" i="7"/>
  <c r="EC53" i="7"/>
  <c r="ED53" i="7" s="1"/>
  <c r="DI49" i="7"/>
  <c r="DI295" i="7"/>
  <c r="EC291" i="7"/>
  <c r="ED291" i="7" s="1"/>
  <c r="EC287" i="7"/>
  <c r="ED287" i="7" s="1"/>
  <c r="DI279" i="7"/>
  <c r="DI263" i="7"/>
  <c r="EC259" i="7"/>
  <c r="ED259" i="7" s="1"/>
  <c r="EC255" i="7"/>
  <c r="ED255" i="7" s="1"/>
  <c r="DI247" i="7"/>
  <c r="EC243" i="7"/>
  <c r="ED243" i="7" s="1"/>
  <c r="EC227" i="7"/>
  <c r="ED227" i="7" s="1"/>
  <c r="EC223" i="7"/>
  <c r="ED223" i="7" s="1"/>
  <c r="BE215" i="7"/>
  <c r="EC211" i="7"/>
  <c r="ED211" i="7" s="1"/>
  <c r="EC207" i="7"/>
  <c r="ED207" i="7" s="1"/>
  <c r="BE203" i="7"/>
  <c r="EC195" i="7"/>
  <c r="ED195" i="7" s="1"/>
  <c r="EC191" i="7"/>
  <c r="ED191" i="7" s="1"/>
  <c r="BE187" i="7"/>
  <c r="BE183" i="7"/>
  <c r="EC179" i="7"/>
  <c r="ED179" i="7" s="1"/>
  <c r="BE171" i="7"/>
  <c r="EC163" i="7"/>
  <c r="ED163" i="7" s="1"/>
  <c r="EC159" i="7"/>
  <c r="ED159" i="7" s="1"/>
  <c r="BE155" i="7"/>
  <c r="BE151" i="7"/>
  <c r="EC147" i="7"/>
  <c r="ED147" i="7" s="1"/>
  <c r="EC143" i="7"/>
  <c r="ED143" i="7" s="1"/>
  <c r="BE135" i="7"/>
  <c r="EC131" i="7"/>
  <c r="ED131" i="7" s="1"/>
  <c r="EC127" i="7"/>
  <c r="ED127" i="7" s="1"/>
  <c r="BE123" i="7"/>
  <c r="BE119" i="7"/>
  <c r="EC115" i="7"/>
  <c r="ED115" i="7" s="1"/>
  <c r="BE107" i="7"/>
  <c r="BE103" i="7"/>
  <c r="EC99" i="7"/>
  <c r="ED99" i="7" s="1"/>
  <c r="EC95" i="7"/>
  <c r="ED95" i="7" s="1"/>
  <c r="BE91" i="7"/>
  <c r="BE87" i="7"/>
  <c r="EC83" i="7"/>
  <c r="ED83" i="7" s="1"/>
  <c r="EC79" i="7"/>
  <c r="ED79" i="7" s="1"/>
  <c r="BE71" i="7"/>
  <c r="EC67" i="7"/>
  <c r="ED67" i="7" s="1"/>
  <c r="EC63" i="7"/>
  <c r="ED63" i="7" s="1"/>
  <c r="BX59" i="7"/>
  <c r="BE55" i="7"/>
  <c r="EC51" i="7"/>
  <c r="ED51" i="7" s="1"/>
  <c r="DI128" i="7"/>
  <c r="DI164" i="7"/>
  <c r="DI192" i="7"/>
  <c r="DI228" i="7"/>
  <c r="DI256" i="7"/>
  <c r="DI124" i="7"/>
  <c r="DI184" i="7"/>
  <c r="DI220" i="7"/>
  <c r="EC61" i="7"/>
  <c r="ED61" i="7" s="1"/>
  <c r="EC77" i="7"/>
  <c r="ED77" i="7" s="1"/>
  <c r="DI85" i="7"/>
  <c r="EC109" i="7"/>
  <c r="ED109" i="7" s="1"/>
  <c r="DI117" i="7"/>
  <c r="DI149" i="7"/>
  <c r="EC173" i="7"/>
  <c r="ED173" i="7" s="1"/>
  <c r="DI181" i="7"/>
  <c r="EC205" i="7"/>
  <c r="ED205" i="7" s="1"/>
  <c r="DI213" i="7"/>
  <c r="EC237" i="7"/>
  <c r="ED237" i="7" s="1"/>
  <c r="DI245" i="7"/>
  <c r="EC269" i="7"/>
  <c r="ED269" i="7" s="1"/>
  <c r="DI277" i="7"/>
  <c r="EC293" i="7"/>
  <c r="ED293" i="7" s="1"/>
  <c r="EC88" i="7"/>
  <c r="ED88" i="7" s="1"/>
  <c r="EC271" i="7"/>
  <c r="ED271" i="7" s="1"/>
  <c r="EC280" i="7"/>
  <c r="ED280" i="7" s="1"/>
  <c r="EC168" i="7"/>
  <c r="ED168" i="7" s="1"/>
  <c r="EC256" i="7"/>
  <c r="ED256" i="7" s="1"/>
  <c r="BE84" i="7"/>
  <c r="BE128" i="7"/>
  <c r="BE172" i="7"/>
  <c r="BE228" i="7"/>
  <c r="BE288" i="7"/>
  <c r="V298" i="7"/>
  <c r="BX298" i="7"/>
  <c r="EC298" i="7"/>
  <c r="ED298" i="7" s="1"/>
  <c r="V294" i="7"/>
  <c r="BE294" i="7"/>
  <c r="BE282" i="7"/>
  <c r="EC282" i="7"/>
  <c r="ED282" i="7" s="1"/>
  <c r="EC266" i="7"/>
  <c r="ED266" i="7" s="1"/>
  <c r="EC250" i="7"/>
  <c r="ED250" i="7" s="1"/>
  <c r="BX238" i="7"/>
  <c r="BE238" i="7"/>
  <c r="V234" i="7"/>
  <c r="BX234" i="7"/>
  <c r="EC234" i="7"/>
  <c r="ED234" i="7" s="1"/>
  <c r="DI236" i="7"/>
  <c r="DI268" i="7"/>
  <c r="DI300" i="7"/>
  <c r="DI196" i="7"/>
  <c r="DI260" i="7"/>
  <c r="EC261" i="7"/>
  <c r="ED261" i="7" s="1"/>
  <c r="EC128" i="7"/>
  <c r="ED128" i="7" s="1"/>
  <c r="EC216" i="7"/>
  <c r="ED216" i="7" s="1"/>
  <c r="EC100" i="7"/>
  <c r="ED100" i="7" s="1"/>
  <c r="EC184" i="7"/>
  <c r="ED184" i="7" s="1"/>
  <c r="EC276" i="7"/>
  <c r="ED276" i="7" s="1"/>
  <c r="BE59" i="7"/>
  <c r="BE52" i="7"/>
  <c r="BE188" i="7"/>
  <c r="BE244" i="7"/>
  <c r="BE292" i="7"/>
  <c r="EC292" i="7"/>
  <c r="ED292" i="7" s="1"/>
  <c r="EC288" i="7"/>
  <c r="ED288" i="7" s="1"/>
  <c r="EC264" i="7"/>
  <c r="ED264" i="7" s="1"/>
  <c r="EC248" i="7"/>
  <c r="ED248" i="7" s="1"/>
  <c r="EC224" i="7"/>
  <c r="ED224" i="7" s="1"/>
  <c r="BE224" i="7"/>
  <c r="BE208" i="7"/>
  <c r="EC200" i="7"/>
  <c r="ED200" i="7" s="1"/>
  <c r="BE192" i="7"/>
  <c r="EC176" i="7"/>
  <c r="ED176" i="7" s="1"/>
  <c r="EC160" i="7"/>
  <c r="ED160" i="7" s="1"/>
  <c r="EC152" i="7"/>
  <c r="ED152" i="7" s="1"/>
  <c r="BE144" i="7"/>
  <c r="EC136" i="7"/>
  <c r="ED136" i="7" s="1"/>
  <c r="EC120" i="7"/>
  <c r="ED120" i="7" s="1"/>
  <c r="EC116" i="7"/>
  <c r="ED116" i="7" s="1"/>
  <c r="V116" i="7"/>
  <c r="BE112" i="7"/>
  <c r="EC104" i="7"/>
  <c r="ED104" i="7" s="1"/>
  <c r="EC96" i="7"/>
  <c r="ED96" i="7" s="1"/>
  <c r="BE92" i="7"/>
  <c r="EC92" i="7"/>
  <c r="ED92" i="7" s="1"/>
  <c r="BE80" i="7"/>
  <c r="EC80" i="7"/>
  <c r="ED80" i="7" s="1"/>
  <c r="EC64" i="7"/>
  <c r="ED64" i="7" s="1"/>
  <c r="BE48" i="7"/>
  <c r="EC48" i="7"/>
  <c r="ED48" i="7" s="1"/>
  <c r="BE287" i="7"/>
  <c r="EC275" i="7"/>
  <c r="ED275" i="7" s="1"/>
  <c r="BE239" i="7"/>
  <c r="EC272" i="7"/>
  <c r="ED272" i="7" s="1"/>
  <c r="DI36" i="7"/>
  <c r="DI68" i="7"/>
  <c r="DI56" i="7"/>
  <c r="DI84" i="7"/>
  <c r="DI120" i="7"/>
  <c r="DI156" i="7"/>
  <c r="DI188" i="7"/>
  <c r="DI216" i="7"/>
  <c r="DI252" i="7"/>
  <c r="DI280" i="7"/>
  <c r="DI116" i="7"/>
  <c r="DI144" i="7"/>
  <c r="DI176" i="7"/>
  <c r="DI208" i="7"/>
  <c r="DI244" i="7"/>
  <c r="DI272" i="7"/>
  <c r="DI57" i="7"/>
  <c r="EC85" i="7"/>
  <c r="ED85" i="7" s="1"/>
  <c r="DI125" i="7"/>
  <c r="DI189" i="7"/>
  <c r="DI285" i="7"/>
  <c r="EC72" i="7"/>
  <c r="ED72" i="7" s="1"/>
  <c r="EC180" i="7"/>
  <c r="ED180" i="7" s="1"/>
  <c r="EC260" i="7"/>
  <c r="ED260" i="7" s="1"/>
  <c r="EC144" i="7"/>
  <c r="ED144" i="7" s="1"/>
  <c r="EC236" i="7"/>
  <c r="ED236" i="7" s="1"/>
  <c r="BE271" i="7"/>
  <c r="BE76" i="7"/>
  <c r="BE116" i="7"/>
  <c r="BE160" i="7"/>
  <c r="BE212" i="7"/>
  <c r="BE272" i="7"/>
  <c r="V246" i="7"/>
  <c r="BE50" i="7"/>
  <c r="BE138" i="7"/>
  <c r="BX198" i="7"/>
  <c r="BE182" i="7"/>
  <c r="V46" i="7"/>
  <c r="BX158" i="7"/>
  <c r="BX25" i="7"/>
  <c r="BE85" i="7"/>
  <c r="BE261" i="7"/>
  <c r="BX301" i="7"/>
  <c r="BE301" i="7"/>
  <c r="BE297" i="7"/>
  <c r="DI297" i="7"/>
  <c r="EC297" i="7"/>
  <c r="ED297" i="7" s="1"/>
  <c r="V297" i="7"/>
  <c r="BE293" i="7"/>
  <c r="DI289" i="7"/>
  <c r="EC289" i="7"/>
  <c r="ED289" i="7" s="1"/>
  <c r="V281" i="7"/>
  <c r="EC281" i="7"/>
  <c r="ED281" i="7" s="1"/>
  <c r="BE281" i="7"/>
  <c r="BE277" i="7"/>
  <c r="V273" i="7"/>
  <c r="EC273" i="7"/>
  <c r="ED273" i="7" s="1"/>
  <c r="BE269" i="7"/>
  <c r="BE265" i="7"/>
  <c r="EC265" i="7"/>
  <c r="ED265" i="7" s="1"/>
  <c r="BX257" i="7"/>
  <c r="EC257" i="7"/>
  <c r="ED257" i="7" s="1"/>
  <c r="BX253" i="7"/>
  <c r="BE253" i="7"/>
  <c r="BE249" i="7"/>
  <c r="EC249" i="7"/>
  <c r="ED249" i="7" s="1"/>
  <c r="BE245" i="7"/>
  <c r="EC241" i="7"/>
  <c r="ED241" i="7" s="1"/>
  <c r="BE241" i="7"/>
  <c r="BX237" i="7"/>
  <c r="BE233" i="7"/>
  <c r="EC233" i="7"/>
  <c r="ED233" i="7" s="1"/>
  <c r="BE229" i="7"/>
  <c r="BE225" i="7"/>
  <c r="EC225" i="7"/>
  <c r="ED225" i="7" s="1"/>
  <c r="BX225" i="7"/>
  <c r="BX221" i="7"/>
  <c r="BE217" i="7"/>
  <c r="EC217" i="7"/>
  <c r="ED217" i="7" s="1"/>
  <c r="BE213" i="7"/>
  <c r="V209" i="7"/>
  <c r="EC209" i="7"/>
  <c r="ED209" i="7" s="1"/>
  <c r="V201" i="7"/>
  <c r="BE201" i="7"/>
  <c r="EC201" i="7"/>
  <c r="ED201" i="7" s="1"/>
  <c r="BX197" i="7"/>
  <c r="BE197" i="7"/>
  <c r="BE193" i="7"/>
  <c r="EC193" i="7"/>
  <c r="ED193" i="7" s="1"/>
  <c r="V185" i="7"/>
  <c r="BE185" i="7"/>
  <c r="EC185" i="7"/>
  <c r="ED185" i="7" s="1"/>
  <c r="BE181" i="7"/>
  <c r="CQ177" i="7"/>
  <c r="BE177" i="7"/>
  <c r="EC177" i="7"/>
  <c r="ED177" i="7" s="1"/>
  <c r="V169" i="7"/>
  <c r="BE169" i="7"/>
  <c r="EC169" i="7"/>
  <c r="ED169" i="7" s="1"/>
  <c r="BE161" i="7"/>
  <c r="EC161" i="7"/>
  <c r="ED161" i="7" s="1"/>
  <c r="BX157" i="7"/>
  <c r="BX153" i="7"/>
  <c r="V153" i="7"/>
  <c r="EC153" i="7"/>
  <c r="ED153" i="7" s="1"/>
  <c r="BE153" i="7"/>
  <c r="BE149" i="7"/>
  <c r="BE145" i="7"/>
  <c r="EC145" i="7"/>
  <c r="ED145" i="7" s="1"/>
  <c r="BX141" i="7"/>
  <c r="BE137" i="7"/>
  <c r="V137" i="7"/>
  <c r="EC137" i="7"/>
  <c r="ED137" i="7" s="1"/>
  <c r="BE133" i="7"/>
  <c r="BE129" i="7"/>
  <c r="BX129" i="7"/>
  <c r="EC129" i="7"/>
  <c r="ED129" i="7" s="1"/>
  <c r="EC121" i="7"/>
  <c r="ED121" i="7" s="1"/>
  <c r="BE117" i="7"/>
  <c r="BX113" i="7"/>
  <c r="EC113" i="7"/>
  <c r="ED113" i="7" s="1"/>
  <c r="V113" i="7"/>
  <c r="BE113" i="7"/>
  <c r="BE105" i="7"/>
  <c r="EC105" i="7"/>
  <c r="ED105" i="7" s="1"/>
  <c r="BX101" i="7"/>
  <c r="BE101" i="7"/>
  <c r="BE97" i="7"/>
  <c r="CQ97" i="7"/>
  <c r="BX97" i="7"/>
  <c r="EC97" i="7"/>
  <c r="ED97" i="7" s="1"/>
  <c r="BX93" i="7"/>
  <c r="BE89" i="7"/>
  <c r="EC89" i="7"/>
  <c r="ED89" i="7" s="1"/>
  <c r="V81" i="7"/>
  <c r="BX81" i="7"/>
  <c r="EC81" i="7"/>
  <c r="ED81" i="7" s="1"/>
  <c r="BE81" i="7"/>
  <c r="BE73" i="7"/>
  <c r="BE69" i="7"/>
  <c r="BX65" i="7"/>
  <c r="BE65" i="7"/>
  <c r="CQ57" i="7"/>
  <c r="V57" i="7"/>
  <c r="BX57" i="7"/>
  <c r="BE53" i="7"/>
  <c r="BE49" i="7"/>
  <c r="BE303" i="7"/>
  <c r="EC299" i="7"/>
  <c r="ED299" i="7" s="1"/>
  <c r="EC295" i="7"/>
  <c r="ED295" i="7" s="1"/>
  <c r="BE291" i="7"/>
  <c r="EC283" i="7"/>
  <c r="ED283" i="7" s="1"/>
  <c r="EC279" i="7"/>
  <c r="ED279" i="7" s="1"/>
  <c r="EC267" i="7"/>
  <c r="ED267" i="7" s="1"/>
  <c r="EC263" i="7"/>
  <c r="ED263" i="7" s="1"/>
  <c r="V259" i="7"/>
  <c r="BE259" i="7"/>
  <c r="BE255" i="7"/>
  <c r="EC251" i="7"/>
  <c r="ED251" i="7" s="1"/>
  <c r="BE247" i="7"/>
  <c r="EC247" i="7"/>
  <c r="ED247" i="7" s="1"/>
  <c r="BX243" i="7"/>
  <c r="EC235" i="7"/>
  <c r="ED235" i="7" s="1"/>
  <c r="EC231" i="7"/>
  <c r="ED231" i="7" s="1"/>
  <c r="BE227" i="7"/>
  <c r="BE223" i="7"/>
  <c r="V219" i="7"/>
  <c r="EC219" i="7"/>
  <c r="ED219" i="7" s="1"/>
  <c r="EC215" i="7"/>
  <c r="ED215" i="7" s="1"/>
  <c r="BE211" i="7"/>
  <c r="BE207" i="7"/>
  <c r="EC203" i="7"/>
  <c r="ED203" i="7" s="1"/>
  <c r="EC199" i="7"/>
  <c r="ED199" i="7" s="1"/>
  <c r="V195" i="7"/>
  <c r="BE195" i="7"/>
  <c r="BX191" i="7"/>
  <c r="BE191" i="7"/>
  <c r="EC187" i="7"/>
  <c r="ED187" i="7" s="1"/>
  <c r="EC183" i="7"/>
  <c r="ED183" i="7" s="1"/>
  <c r="BE179" i="7"/>
  <c r="BE175" i="7"/>
  <c r="EC171" i="7"/>
  <c r="ED171" i="7" s="1"/>
  <c r="V171" i="7"/>
  <c r="EC167" i="7"/>
  <c r="ED167" i="7" s="1"/>
  <c r="BE163" i="7"/>
  <c r="BE159" i="7"/>
  <c r="V155" i="7"/>
  <c r="EC155" i="7"/>
  <c r="ED155" i="7" s="1"/>
  <c r="EC151" i="7"/>
  <c r="ED151" i="7" s="1"/>
  <c r="BE147" i="7"/>
  <c r="BE143" i="7"/>
  <c r="V139" i="7"/>
  <c r="EC139" i="7"/>
  <c r="ED139" i="7" s="1"/>
  <c r="EC135" i="7"/>
  <c r="ED135" i="7" s="1"/>
  <c r="BE131" i="7"/>
  <c r="BE127" i="7"/>
  <c r="EC123" i="7"/>
  <c r="ED123" i="7" s="1"/>
  <c r="EC119" i="7"/>
  <c r="ED119" i="7" s="1"/>
  <c r="BE115" i="7"/>
  <c r="BE111" i="7"/>
  <c r="EC107" i="7"/>
  <c r="ED107" i="7" s="1"/>
  <c r="EC103" i="7"/>
  <c r="ED103" i="7" s="1"/>
  <c r="BX103" i="7"/>
  <c r="BE99" i="7"/>
  <c r="BX95" i="7"/>
  <c r="BE95" i="7"/>
  <c r="EC91" i="7"/>
  <c r="ED91" i="7" s="1"/>
  <c r="BX87" i="7"/>
  <c r="EC87" i="7"/>
  <c r="ED87" i="7" s="1"/>
  <c r="BE83" i="7"/>
  <c r="BE79" i="7"/>
  <c r="BX75" i="7"/>
  <c r="EC75" i="7"/>
  <c r="ED75" i="7" s="1"/>
  <c r="V71" i="7"/>
  <c r="EC71" i="7"/>
  <c r="ED71" i="7" s="1"/>
  <c r="BE67" i="7"/>
  <c r="BX63" i="7"/>
  <c r="BE63" i="7"/>
  <c r="EC59" i="7"/>
  <c r="ED59" i="7" s="1"/>
  <c r="V55" i="7"/>
  <c r="EC55" i="7"/>
  <c r="ED55" i="7" s="1"/>
  <c r="BE51" i="7"/>
  <c r="BX51" i="7"/>
  <c r="V47" i="7"/>
  <c r="BE47" i="7"/>
  <c r="BE167" i="7"/>
  <c r="BE199" i="7"/>
  <c r="BE231" i="7"/>
  <c r="BE165" i="7"/>
  <c r="BX121" i="7"/>
  <c r="BX139" i="7"/>
  <c r="BE257" i="7"/>
  <c r="BE209" i="7"/>
  <c r="BX177" i="7"/>
  <c r="BX279" i="7"/>
  <c r="BX281" i="7"/>
  <c r="BE198" i="7"/>
  <c r="BX170" i="7"/>
  <c r="BX302" i="7"/>
  <c r="V302" i="7"/>
  <c r="BE302" i="7"/>
  <c r="BX286" i="7"/>
  <c r="BE286" i="7"/>
  <c r="BX278" i="7"/>
  <c r="V278" i="7"/>
  <c r="BX270" i="7"/>
  <c r="V270" i="7"/>
  <c r="V266" i="7"/>
  <c r="BE266" i="7"/>
  <c r="V262" i="7"/>
  <c r="BE262" i="7"/>
  <c r="BX262" i="7"/>
  <c r="V254" i="7"/>
  <c r="BX254" i="7"/>
  <c r="BX246" i="7"/>
  <c r="BE246" i="7"/>
  <c r="V230" i="7"/>
  <c r="BX230" i="7"/>
  <c r="BE230" i="7"/>
  <c r="BX222" i="7"/>
  <c r="BE222" i="7"/>
  <c r="BE214" i="7"/>
  <c r="V214" i="7"/>
  <c r="BX214" i="7"/>
  <c r="BX206" i="7"/>
  <c r="BE206" i="7"/>
  <c r="V202" i="7"/>
  <c r="BE202" i="7"/>
  <c r="BX202" i="7"/>
  <c r="CQ190" i="7"/>
  <c r="BX190" i="7"/>
  <c r="V190" i="7"/>
  <c r="BX174" i="7"/>
  <c r="V174" i="7"/>
  <c r="BE174" i="7"/>
  <c r="V166" i="7"/>
  <c r="BE166" i="7"/>
  <c r="BX150" i="7"/>
  <c r="V150" i="7"/>
  <c r="BX142" i="7"/>
  <c r="BE142" i="7"/>
  <c r="V142" i="7"/>
  <c r="V134" i="7"/>
  <c r="BX134" i="7"/>
  <c r="BE134" i="7"/>
  <c r="V126" i="7"/>
  <c r="BX126" i="7"/>
  <c r="V118" i="7"/>
  <c r="BE118" i="7"/>
  <c r="BX110" i="7"/>
  <c r="BE110" i="7"/>
  <c r="V102" i="7"/>
  <c r="BX102" i="7"/>
  <c r="BX94" i="7"/>
  <c r="BE94" i="7"/>
  <c r="BE86" i="7"/>
  <c r="BX86" i="7"/>
  <c r="BX78" i="7"/>
  <c r="V78" i="7"/>
  <c r="V74" i="7"/>
  <c r="BE74" i="7"/>
  <c r="BX70" i="7"/>
  <c r="V70" i="7"/>
  <c r="BE46" i="7"/>
  <c r="BX287" i="7"/>
  <c r="V303" i="7"/>
  <c r="CQ295" i="7"/>
  <c r="CQ287" i="7"/>
  <c r="V279" i="7"/>
  <c r="CQ275" i="7"/>
  <c r="BE275" i="7"/>
  <c r="V267" i="7"/>
  <c r="BX211" i="7"/>
  <c r="V163" i="7"/>
  <c r="V123" i="7"/>
  <c r="V79" i="7"/>
  <c r="V63" i="7"/>
  <c r="BX47" i="7"/>
  <c r="BX236" i="7"/>
  <c r="CQ62" i="7"/>
  <c r="BE54" i="7"/>
  <c r="BX58" i="7"/>
  <c r="BX293" i="7"/>
  <c r="BX289" i="7"/>
  <c r="BX285" i="7"/>
  <c r="BE285" i="7"/>
  <c r="BX273" i="7"/>
  <c r="BX269" i="7"/>
  <c r="V265" i="7"/>
  <c r="BX261" i="7"/>
  <c r="V249" i="7"/>
  <c r="V241" i="7"/>
  <c r="CQ237" i="7"/>
  <c r="BE237" i="7"/>
  <c r="BX229" i="7"/>
  <c r="BE221" i="7"/>
  <c r="BX217" i="7"/>
  <c r="V217" i="7"/>
  <c r="BX209" i="7"/>
  <c r="BX205" i="7"/>
  <c r="BE205" i="7"/>
  <c r="CQ201" i="7"/>
  <c r="BX193" i="7"/>
  <c r="BX189" i="7"/>
  <c r="BE189" i="7"/>
  <c r="BX185" i="7"/>
  <c r="V177" i="7"/>
  <c r="BX173" i="7"/>
  <c r="BE173" i="7"/>
  <c r="BX165" i="7"/>
  <c r="BX161" i="7"/>
  <c r="BE157" i="7"/>
  <c r="CQ153" i="7"/>
  <c r="V145" i="7"/>
  <c r="BE141" i="7"/>
  <c r="BX133" i="7"/>
  <c r="BX125" i="7"/>
  <c r="BE125" i="7"/>
  <c r="V121" i="7"/>
  <c r="CQ113" i="7"/>
  <c r="BX109" i="7"/>
  <c r="BE109" i="7"/>
  <c r="V105" i="7"/>
  <c r="BE93" i="7"/>
  <c r="BX89" i="7"/>
  <c r="V89" i="7"/>
  <c r="BE77" i="7"/>
  <c r="CQ73" i="7"/>
  <c r="BX69" i="7"/>
  <c r="BX61" i="7"/>
  <c r="BE61" i="7"/>
  <c r="V49" i="7"/>
  <c r="BX49" i="7"/>
  <c r="BX14" i="7"/>
  <c r="B4" i="7"/>
  <c r="C9" i="7"/>
  <c r="EC300" i="7"/>
  <c r="ED300" i="7" s="1"/>
  <c r="BE296" i="7"/>
  <c r="EC284" i="7"/>
  <c r="ED284" i="7" s="1"/>
  <c r="BE280" i="7"/>
  <c r="BX276" i="7"/>
  <c r="V276" i="7"/>
  <c r="EC268" i="7"/>
  <c r="ED268" i="7" s="1"/>
  <c r="BE264" i="7"/>
  <c r="EC252" i="7"/>
  <c r="ED252" i="7" s="1"/>
  <c r="BE248" i="7"/>
  <c r="BE232" i="7"/>
  <c r="EC232" i="7"/>
  <c r="ED232" i="7" s="1"/>
  <c r="EC228" i="7"/>
  <c r="ED228" i="7" s="1"/>
  <c r="BE216" i="7"/>
  <c r="EC204" i="7"/>
  <c r="ED204" i="7" s="1"/>
  <c r="BE200" i="7"/>
  <c r="EC196" i="7"/>
  <c r="ED196" i="7" s="1"/>
  <c r="BE184" i="7"/>
  <c r="BX184" i="7"/>
  <c r="V180" i="7"/>
  <c r="EC172" i="7"/>
  <c r="ED172" i="7" s="1"/>
  <c r="BE168" i="7"/>
  <c r="EC164" i="7"/>
  <c r="ED164" i="7" s="1"/>
  <c r="BE152" i="7"/>
  <c r="V148" i="7"/>
  <c r="EC140" i="7"/>
  <c r="ED140" i="7" s="1"/>
  <c r="BE136" i="7"/>
  <c r="EC132" i="7"/>
  <c r="ED132" i="7" s="1"/>
  <c r="BE120" i="7"/>
  <c r="BX112" i="7"/>
  <c r="EC108" i="7"/>
  <c r="ED108" i="7" s="1"/>
  <c r="V104" i="7"/>
  <c r="BE104" i="7"/>
  <c r="BX88" i="7"/>
  <c r="BE88" i="7"/>
  <c r="BE72" i="7"/>
  <c r="BX72" i="7"/>
  <c r="EC68" i="7"/>
  <c r="ED68" i="7" s="1"/>
  <c r="V60" i="7"/>
  <c r="BX56" i="7"/>
  <c r="BE56" i="7"/>
  <c r="EC36" i="7"/>
  <c r="ED36" i="7" s="1"/>
  <c r="BE176" i="7"/>
  <c r="BE196" i="7"/>
  <c r="BE220" i="7"/>
  <c r="BE240" i="7"/>
  <c r="BE260" i="7"/>
  <c r="BE284" i="7"/>
  <c r="V48" i="7"/>
  <c r="V84" i="7"/>
  <c r="CQ233" i="7"/>
  <c r="V233" i="7"/>
  <c r="CQ145" i="7"/>
  <c r="BX145" i="7"/>
  <c r="CQ77" i="7"/>
  <c r="BX77" i="7"/>
  <c r="V20" i="7"/>
  <c r="BX303" i="7"/>
  <c r="BX235" i="7"/>
  <c r="BX207" i="7"/>
  <c r="BX179" i="7"/>
  <c r="BX131" i="7"/>
  <c r="BX111" i="7"/>
  <c r="BX91" i="7"/>
  <c r="BX291" i="7"/>
  <c r="BX259" i="7"/>
  <c r="BX227" i="7"/>
  <c r="BX195" i="7"/>
  <c r="BX175" i="7"/>
  <c r="BX151" i="7"/>
  <c r="BX123" i="7"/>
  <c r="BX79" i="7"/>
  <c r="BX71" i="7"/>
  <c r="BX115" i="7"/>
  <c r="BX83" i="7"/>
  <c r="BX67" i="7"/>
  <c r="BX55" i="7"/>
  <c r="BE295" i="7"/>
  <c r="BE243" i="7"/>
  <c r="BE273" i="7"/>
  <c r="BE62" i="7"/>
  <c r="BE126" i="7"/>
  <c r="BE150" i="7"/>
  <c r="BE170" i="7"/>
  <c r="BE190" i="7"/>
  <c r="BE234" i="7"/>
  <c r="BE254" i="7"/>
  <c r="BE278" i="7"/>
  <c r="BE298" i="7"/>
  <c r="V25" i="7"/>
  <c r="BX249" i="7"/>
  <c r="BX50" i="7"/>
  <c r="V62" i="7"/>
  <c r="V110" i="7"/>
  <c r="BX138" i="7"/>
  <c r="BX166" i="7"/>
  <c r="V238" i="7"/>
  <c r="BX266" i="7"/>
  <c r="BX294" i="7"/>
  <c r="CQ105" i="7"/>
  <c r="C20" i="7"/>
  <c r="V290" i="7"/>
  <c r="BE290" i="7"/>
  <c r="V282" i="7"/>
  <c r="BX282" i="7"/>
  <c r="V274" i="7"/>
  <c r="BE274" i="7"/>
  <c r="V258" i="7"/>
  <c r="BE258" i="7"/>
  <c r="V250" i="7"/>
  <c r="BX250" i="7"/>
  <c r="V242" i="7"/>
  <c r="BE242" i="7"/>
  <c r="CQ226" i="7"/>
  <c r="V226" i="7"/>
  <c r="BE226" i="7"/>
  <c r="V218" i="7"/>
  <c r="BX218" i="7"/>
  <c r="V210" i="7"/>
  <c r="BE210" i="7"/>
  <c r="V194" i="7"/>
  <c r="BE194" i="7"/>
  <c r="V186" i="7"/>
  <c r="BX186" i="7"/>
  <c r="V178" i="7"/>
  <c r="BE178" i="7"/>
  <c r="CQ162" i="7"/>
  <c r="V162" i="7"/>
  <c r="BE162" i="7"/>
  <c r="V154" i="7"/>
  <c r="BX154" i="7"/>
  <c r="CQ146" i="7"/>
  <c r="V146" i="7"/>
  <c r="BE146" i="7"/>
  <c r="V130" i="7"/>
  <c r="BE130" i="7"/>
  <c r="CQ122" i="7"/>
  <c r="V122" i="7"/>
  <c r="BX122" i="7"/>
  <c r="V114" i="7"/>
  <c r="BE114" i="7"/>
  <c r="CQ106" i="7"/>
  <c r="V106" i="7"/>
  <c r="CQ98" i="7"/>
  <c r="V98" i="7"/>
  <c r="BE98" i="7"/>
  <c r="V90" i="7"/>
  <c r="BX90" i="7"/>
  <c r="V82" i="7"/>
  <c r="BE82" i="7"/>
  <c r="V66" i="7"/>
  <c r="BE66" i="7"/>
  <c r="CQ58" i="7"/>
  <c r="V58" i="7"/>
  <c r="BX260" i="7"/>
  <c r="V244" i="7"/>
  <c r="BX220" i="7"/>
  <c r="BX212" i="7"/>
  <c r="BX200" i="7"/>
  <c r="BX160" i="7"/>
  <c r="BX156" i="7"/>
  <c r="BX136" i="7"/>
  <c r="BX128" i="7"/>
  <c r="V124" i="7"/>
  <c r="V112" i="7"/>
  <c r="BX104" i="7"/>
  <c r="V100" i="7"/>
  <c r="V96" i="7"/>
  <c r="V92" i="7"/>
  <c r="BX80" i="7"/>
  <c r="V80" i="7"/>
  <c r="V72" i="7"/>
  <c r="V68" i="7"/>
  <c r="V64" i="7"/>
  <c r="V52" i="7"/>
  <c r="BX48" i="7"/>
  <c r="V36" i="7"/>
  <c r="B10" i="7"/>
  <c r="C10" i="7"/>
  <c r="B19" i="7"/>
  <c r="V107" i="7"/>
  <c r="V91" i="7"/>
  <c r="V83" i="7"/>
  <c r="V75" i="7"/>
  <c r="V67" i="7"/>
  <c r="V59" i="7"/>
  <c r="V51" i="7"/>
  <c r="B18" i="7"/>
  <c r="CQ300" i="7"/>
  <c r="CQ296" i="7"/>
  <c r="V288" i="7"/>
  <c r="CQ280" i="7"/>
  <c r="CQ276" i="7"/>
  <c r="V272" i="7"/>
  <c r="CQ264" i="7"/>
  <c r="V260" i="7"/>
  <c r="CQ256" i="7"/>
  <c r="CQ252" i="7"/>
  <c r="CQ248" i="7"/>
  <c r="CQ236" i="7"/>
  <c r="CQ232" i="7"/>
  <c r="CQ224" i="7"/>
  <c r="CQ220" i="7"/>
  <c r="CQ216" i="7"/>
  <c r="CQ200" i="7"/>
  <c r="CQ184" i="7"/>
  <c r="V176" i="7"/>
  <c r="CQ164" i="7"/>
  <c r="CQ160" i="7"/>
  <c r="CQ156" i="7"/>
  <c r="V140" i="7"/>
  <c r="BX299" i="7"/>
  <c r="CQ14" i="7"/>
  <c r="C15" i="7"/>
  <c r="B27" i="7"/>
  <c r="BX172" i="7"/>
  <c r="BX140" i="7"/>
  <c r="BX120" i="7"/>
  <c r="C5" i="7"/>
  <c r="C23" i="7"/>
  <c r="CQ281" i="7"/>
  <c r="CQ257" i="7"/>
  <c r="CQ189" i="7"/>
  <c r="CQ129" i="7"/>
  <c r="CQ81" i="7"/>
  <c r="CQ49" i="7"/>
  <c r="B11" i="7"/>
  <c r="C19" i="7"/>
  <c r="BE267" i="7"/>
  <c r="CQ263" i="7"/>
  <c r="CQ259" i="7"/>
  <c r="V247" i="7"/>
  <c r="CQ243" i="7"/>
  <c r="CQ231" i="7"/>
  <c r="CQ223" i="7"/>
  <c r="CQ219" i="7"/>
  <c r="V204" i="7"/>
  <c r="C8" i="7"/>
  <c r="B8" i="7"/>
  <c r="V301" i="7"/>
  <c r="CQ297" i="7"/>
  <c r="V293" i="7"/>
  <c r="V289" i="7"/>
  <c r="V277" i="7"/>
  <c r="V269" i="7"/>
  <c r="CQ265" i="7"/>
  <c r="V261" i="7"/>
  <c r="V257" i="7"/>
  <c r="V245" i="7"/>
  <c r="CQ241" i="7"/>
  <c r="V237" i="7"/>
  <c r="BX233" i="7"/>
  <c r="V229" i="7"/>
  <c r="V225" i="7"/>
  <c r="CQ217" i="7"/>
  <c r="V213" i="7"/>
  <c r="CQ209" i="7"/>
  <c r="V205" i="7"/>
  <c r="BX201" i="7"/>
  <c r="V197" i="7"/>
  <c r="CQ193" i="7"/>
  <c r="V189" i="7"/>
  <c r="V181" i="7"/>
  <c r="CQ169" i="7"/>
  <c r="V165" i="7"/>
  <c r="V161" i="7"/>
  <c r="V157" i="7"/>
  <c r="V149" i="7"/>
  <c r="CQ137" i="7"/>
  <c r="V133" i="7"/>
  <c r="V129" i="7"/>
  <c r="V125" i="7"/>
  <c r="CQ121" i="7"/>
  <c r="V117" i="7"/>
  <c r="BX105" i="7"/>
  <c r="V97" i="7"/>
  <c r="V93" i="7"/>
  <c r="CQ89" i="7"/>
  <c r="BX85" i="7"/>
  <c r="V77" i="7"/>
  <c r="BX73" i="7"/>
  <c r="CQ65" i="7"/>
  <c r="V61" i="7"/>
  <c r="BX53" i="7"/>
  <c r="CQ25" i="7"/>
  <c r="BX244" i="7"/>
  <c r="V208" i="7"/>
  <c r="V192" i="7"/>
  <c r="BX124" i="7"/>
  <c r="BX116" i="7"/>
  <c r="BX108" i="7"/>
  <c r="BX100" i="7"/>
  <c r="BX92" i="7"/>
  <c r="BX84" i="7"/>
  <c r="BX76" i="7"/>
  <c r="BX68" i="7"/>
  <c r="BX60" i="7"/>
  <c r="CQ211" i="7"/>
  <c r="CQ207" i="7"/>
  <c r="V203" i="7"/>
  <c r="CQ199" i="7"/>
  <c r="CQ195" i="7"/>
  <c r="CQ191" i="7"/>
  <c r="CQ183" i="7"/>
  <c r="CQ179" i="7"/>
  <c r="CQ175" i="7"/>
  <c r="BX171" i="7"/>
  <c r="CQ167" i="7"/>
  <c r="CQ163" i="7"/>
  <c r="CQ155" i="7"/>
  <c r="CQ147" i="7"/>
  <c r="CQ143" i="7"/>
  <c r="CQ139" i="7"/>
  <c r="CQ127" i="7"/>
  <c r="CQ115" i="7"/>
  <c r="CQ111" i="7"/>
  <c r="CQ103" i="7"/>
  <c r="BX99" i="7"/>
  <c r="V95" i="7"/>
  <c r="CQ91" i="7"/>
  <c r="V87" i="7"/>
  <c r="CQ83" i="7"/>
  <c r="CQ79" i="7"/>
  <c r="CQ75" i="7"/>
  <c r="CQ71" i="7"/>
  <c r="CQ67" i="7"/>
  <c r="CQ59" i="7"/>
  <c r="CQ51" i="7"/>
  <c r="CQ47" i="7"/>
  <c r="BE299" i="7"/>
  <c r="V65" i="7"/>
  <c r="BX117" i="7"/>
  <c r="BX137" i="7"/>
  <c r="BX149" i="7"/>
  <c r="BX169" i="7"/>
  <c r="BX181" i="7"/>
  <c r="V193" i="7"/>
  <c r="BX213" i="7"/>
  <c r="BX245" i="7"/>
  <c r="BX265" i="7"/>
  <c r="BX277" i="7"/>
  <c r="BX297" i="7"/>
  <c r="V115" i="7"/>
  <c r="BX127" i="7"/>
  <c r="BX147" i="7"/>
  <c r="BX163" i="7"/>
  <c r="BX183" i="7"/>
  <c r="BX203" i="7"/>
  <c r="BX223" i="7"/>
  <c r="BX247" i="7"/>
  <c r="BX275" i="7"/>
  <c r="V164" i="7"/>
  <c r="BX192" i="7"/>
  <c r="BX216" i="7"/>
  <c r="BX252" i="7"/>
  <c r="BX300" i="7"/>
  <c r="CQ61" i="7"/>
  <c r="CQ93" i="7"/>
  <c r="CQ125" i="7"/>
  <c r="CQ157" i="7"/>
  <c r="CQ285" i="7"/>
  <c r="V285" i="7"/>
  <c r="CQ253" i="7"/>
  <c r="V253" i="7"/>
  <c r="CQ221" i="7"/>
  <c r="V221" i="7"/>
  <c r="CQ173" i="7"/>
  <c r="V173" i="7"/>
  <c r="CQ141" i="7"/>
  <c r="V141" i="7"/>
  <c r="CQ109" i="7"/>
  <c r="V109" i="7"/>
  <c r="CQ101" i="7"/>
  <c r="V101" i="7"/>
  <c r="CQ85" i="7"/>
  <c r="V85" i="7"/>
  <c r="CQ69" i="7"/>
  <c r="V69" i="7"/>
  <c r="CQ53" i="7"/>
  <c r="V53" i="7"/>
  <c r="CQ292" i="7"/>
  <c r="V292" i="7"/>
  <c r="CQ284" i="7"/>
  <c r="BX284" i="7"/>
  <c r="CQ268" i="7"/>
  <c r="BX268" i="7"/>
  <c r="V228" i="7"/>
  <c r="BX228" i="7"/>
  <c r="CQ212" i="7"/>
  <c r="V212" i="7"/>
  <c r="CQ204" i="7"/>
  <c r="BX204" i="7"/>
  <c r="CQ196" i="7"/>
  <c r="V196" i="7"/>
  <c r="CQ188" i="7"/>
  <c r="BX188" i="7"/>
  <c r="CQ180" i="7"/>
  <c r="BX180" i="7"/>
  <c r="CQ172" i="7"/>
  <c r="V172" i="7"/>
  <c r="CQ168" i="7"/>
  <c r="BX168" i="7"/>
  <c r="CQ152" i="7"/>
  <c r="BX152" i="7"/>
  <c r="CQ148" i="7"/>
  <c r="BX148" i="7"/>
  <c r="CQ299" i="7"/>
  <c r="V299" i="7"/>
  <c r="CQ291" i="7"/>
  <c r="V291" i="7"/>
  <c r="CQ283" i="7"/>
  <c r="V283" i="7"/>
  <c r="V271" i="7"/>
  <c r="BX271" i="7"/>
  <c r="CQ267" i="7"/>
  <c r="BX267" i="7"/>
  <c r="CQ255" i="7"/>
  <c r="BX255" i="7"/>
  <c r="CQ251" i="7"/>
  <c r="V251" i="7"/>
  <c r="V239" i="7"/>
  <c r="BX239" i="7"/>
  <c r="BE235" i="7"/>
  <c r="V235" i="7"/>
  <c r="CQ227" i="7"/>
  <c r="V227" i="7"/>
  <c r="V215" i="7"/>
  <c r="BX215" i="7"/>
  <c r="CQ187" i="7"/>
  <c r="V187" i="7"/>
  <c r="CQ159" i="7"/>
  <c r="BX159" i="7"/>
  <c r="V151" i="7"/>
  <c r="CQ151" i="7"/>
  <c r="V143" i="7"/>
  <c r="BX143" i="7"/>
  <c r="CQ131" i="7"/>
  <c r="V131" i="7"/>
  <c r="CQ119" i="7"/>
  <c r="BX119" i="7"/>
  <c r="CQ107" i="7"/>
  <c r="BX107" i="7"/>
  <c r="CQ99" i="7"/>
  <c r="V99" i="7"/>
  <c r="V56" i="7"/>
  <c r="BX64" i="7"/>
  <c r="V76" i="7"/>
  <c r="V88" i="7"/>
  <c r="BX96" i="7"/>
  <c r="V108" i="7"/>
  <c r="V120" i="7"/>
  <c r="V132" i="7"/>
  <c r="CQ78" i="7"/>
  <c r="CQ142" i="7"/>
  <c r="CQ206" i="7"/>
  <c r="BX52" i="7"/>
  <c r="BX36" i="7"/>
  <c r="BX20" i="7"/>
  <c r="CQ234" i="7"/>
  <c r="CQ186" i="7"/>
  <c r="CQ126" i="7"/>
  <c r="CQ82" i="7"/>
  <c r="CQ242" i="7"/>
  <c r="CQ222" i="7"/>
  <c r="CQ202" i="7"/>
  <c r="CQ178" i="7"/>
  <c r="CQ158" i="7"/>
  <c r="CQ138" i="7"/>
  <c r="CQ114" i="7"/>
  <c r="V144" i="7"/>
  <c r="CQ140" i="7"/>
  <c r="CQ136" i="7"/>
  <c r="CQ132" i="7"/>
  <c r="V135" i="7"/>
  <c r="CQ135" i="7"/>
  <c r="CQ302" i="7"/>
  <c r="CQ238" i="7"/>
  <c r="CQ218" i="7"/>
  <c r="CQ194" i="7"/>
  <c r="CQ174" i="7"/>
  <c r="CQ154" i="7"/>
  <c r="CQ130" i="7"/>
  <c r="CQ110" i="7"/>
  <c r="CQ94" i="7"/>
  <c r="CQ90" i="7"/>
  <c r="CQ74" i="7"/>
  <c r="CQ66" i="7"/>
  <c r="CQ50" i="7"/>
  <c r="CQ46" i="7"/>
  <c r="BX292" i="7"/>
  <c r="BE251" i="7"/>
  <c r="BE279" i="7"/>
  <c r="V103" i="7"/>
  <c r="V111" i="7"/>
  <c r="V119" i="7"/>
  <c r="V127" i="7"/>
  <c r="BX135" i="7"/>
  <c r="V147" i="7"/>
  <c r="BX155" i="7"/>
  <c r="BX167" i="7"/>
  <c r="V179" i="7"/>
  <c r="BX187" i="7"/>
  <c r="BX199" i="7"/>
  <c r="V211" i="7"/>
  <c r="BX219" i="7"/>
  <c r="BX231" i="7"/>
  <c r="V243" i="7"/>
  <c r="BX251" i="7"/>
  <c r="BX263" i="7"/>
  <c r="V275" i="7"/>
  <c r="BX283" i="7"/>
  <c r="BX295" i="7"/>
  <c r="BX132" i="7"/>
  <c r="BX144" i="7"/>
  <c r="V156" i="7"/>
  <c r="BX164" i="7"/>
  <c r="BX176" i="7"/>
  <c r="V188" i="7"/>
  <c r="BX196" i="7"/>
  <c r="BX208" i="7"/>
  <c r="V220" i="7"/>
  <c r="V236" i="7"/>
  <c r="V252" i="7"/>
  <c r="V268" i="7"/>
  <c r="V284" i="7"/>
  <c r="V300" i="7"/>
  <c r="CQ161" i="7"/>
  <c r="CQ185" i="7"/>
  <c r="CQ205" i="7"/>
  <c r="CQ225" i="7"/>
  <c r="CQ249" i="7"/>
  <c r="CQ269" i="7"/>
  <c r="CQ301" i="7"/>
  <c r="CQ170" i="7"/>
  <c r="CQ210" i="7"/>
  <c r="CQ274" i="7"/>
  <c r="V240" i="7"/>
  <c r="CQ240" i="7"/>
  <c r="CQ293" i="7"/>
  <c r="CQ289" i="7"/>
  <c r="CQ277" i="7"/>
  <c r="CQ273" i="7"/>
  <c r="CQ261" i="7"/>
  <c r="CQ245" i="7"/>
  <c r="CQ229" i="7"/>
  <c r="CQ213" i="7"/>
  <c r="CQ197" i="7"/>
  <c r="CQ181" i="7"/>
  <c r="CQ165" i="7"/>
  <c r="CQ149" i="7"/>
  <c r="CQ133" i="7"/>
  <c r="CQ117" i="7"/>
  <c r="CQ128" i="7"/>
  <c r="CQ124" i="7"/>
  <c r="CQ120" i="7"/>
  <c r="CQ116" i="7"/>
  <c r="CQ112" i="7"/>
  <c r="CQ108" i="7"/>
  <c r="CQ104" i="7"/>
  <c r="CQ100" i="7"/>
  <c r="CQ96" i="7"/>
  <c r="CQ92" i="7"/>
  <c r="CQ88" i="7"/>
  <c r="CQ84" i="7"/>
  <c r="CQ80" i="7"/>
  <c r="CQ76" i="7"/>
  <c r="CQ72" i="7"/>
  <c r="CQ68" i="7"/>
  <c r="CQ64" i="7"/>
  <c r="CQ60" i="7"/>
  <c r="CQ56" i="7"/>
  <c r="CQ48" i="7"/>
  <c r="BX224" i="7"/>
  <c r="BX232" i="7"/>
  <c r="BX240" i="7"/>
  <c r="BX248" i="7"/>
  <c r="BX256" i="7"/>
  <c r="BX264" i="7"/>
  <c r="BX272" i="7"/>
  <c r="BX280" i="7"/>
  <c r="BX288" i="7"/>
  <c r="BX296" i="7"/>
  <c r="CQ258" i="7"/>
  <c r="CQ290" i="7"/>
  <c r="CQ239" i="7"/>
  <c r="CQ144" i="7"/>
  <c r="CQ298" i="7"/>
  <c r="CQ294" i="7"/>
  <c r="CQ282" i="7"/>
  <c r="CQ278" i="7"/>
  <c r="CQ266" i="7"/>
  <c r="CQ262" i="7"/>
  <c r="CQ250" i="7"/>
  <c r="CQ246" i="7"/>
  <c r="BE263" i="7"/>
  <c r="BE283" i="7"/>
  <c r="V159" i="7"/>
  <c r="V167" i="7"/>
  <c r="V175" i="7"/>
  <c r="V183" i="7"/>
  <c r="V191" i="7"/>
  <c r="V199" i="7"/>
  <c r="V207" i="7"/>
  <c r="V223" i="7"/>
  <c r="V231" i="7"/>
  <c r="V255" i="7"/>
  <c r="V263" i="7"/>
  <c r="V287" i="7"/>
  <c r="V295" i="7"/>
  <c r="V128" i="7"/>
  <c r="V136" i="7"/>
  <c r="V152" i="7"/>
  <c r="V160" i="7"/>
  <c r="V168" i="7"/>
  <c r="V184" i="7"/>
  <c r="V200" i="7"/>
  <c r="V216" i="7"/>
  <c r="V224" i="7"/>
  <c r="V232" i="7"/>
  <c r="V248" i="7"/>
  <c r="V256" i="7"/>
  <c r="V264" i="7"/>
  <c r="V280" i="7"/>
  <c r="V296" i="7"/>
  <c r="CQ22" i="7"/>
  <c r="CQ54" i="7"/>
  <c r="CQ70" i="7"/>
  <c r="CQ86" i="7"/>
  <c r="CQ102" i="7"/>
  <c r="CQ118" i="7"/>
  <c r="CQ134" i="7"/>
  <c r="CQ150" i="7"/>
  <c r="CQ166" i="7"/>
  <c r="CQ182" i="7"/>
  <c r="CQ198" i="7"/>
  <c r="CQ214" i="7"/>
  <c r="CQ230" i="7"/>
  <c r="CQ254" i="7"/>
  <c r="CQ286" i="7"/>
  <c r="CQ52" i="7"/>
  <c r="CQ36" i="7"/>
  <c r="CQ20" i="7"/>
  <c r="CQ215" i="7"/>
  <c r="CQ247" i="7"/>
  <c r="CQ279" i="7"/>
  <c r="CQ171" i="7"/>
  <c r="CQ203" i="7"/>
  <c r="CQ235" i="7"/>
  <c r="CQ271" i="7"/>
  <c r="CQ303" i="7"/>
  <c r="CQ55" i="7"/>
  <c r="CQ87" i="7"/>
  <c r="CQ123" i="7"/>
  <c r="CQ63" i="7"/>
  <c r="CQ95" i="7"/>
  <c r="CQ272" i="7"/>
  <c r="CQ244" i="7"/>
  <c r="CQ208" i="7"/>
  <c r="CQ176" i="7"/>
  <c r="BE5" i="7"/>
  <c r="CQ192" i="7"/>
  <c r="CQ228" i="7"/>
  <c r="CQ260" i="7"/>
  <c r="CQ288" i="7"/>
  <c r="F32" i="25" l="1"/>
  <c r="F43" i="25" s="1"/>
  <c r="D32" i="21"/>
  <c r="CZ32" i="17" s="1"/>
  <c r="CM34" i="17"/>
  <c r="P45" i="25"/>
  <c r="CM45" i="17" s="1"/>
  <c r="G21" i="25"/>
  <c r="CD21" i="17" s="1"/>
  <c r="CA43" i="17"/>
  <c r="C32" i="21"/>
  <c r="CY32" i="17" s="1"/>
  <c r="CC32" i="17"/>
  <c r="E20" i="21"/>
  <c r="DA20" i="17" s="1"/>
  <c r="G32" i="25"/>
  <c r="H21" i="25"/>
  <c r="F8" i="21"/>
  <c r="DB8" i="17" s="1"/>
  <c r="BE9" i="17"/>
  <c r="BE16" i="17"/>
  <c r="BD36" i="17"/>
  <c r="BD14" i="17"/>
  <c r="BD13" i="17"/>
  <c r="BE28" i="17"/>
  <c r="BD8" i="17"/>
  <c r="BD27" i="17"/>
  <c r="BE22" i="17"/>
  <c r="BD34" i="17"/>
  <c r="BD29" i="17"/>
  <c r="BE21" i="17"/>
  <c r="BE25" i="17"/>
  <c r="BD40" i="17"/>
  <c r="BD24" i="17"/>
  <c r="CQ24" i="7"/>
  <c r="BE32" i="17"/>
  <c r="BE12" i="17"/>
  <c r="BD39" i="17"/>
  <c r="BD35" i="17"/>
  <c r="BE19" i="17"/>
  <c r="BE26" i="17"/>
  <c r="BE20" i="17"/>
  <c r="BE24" i="17"/>
  <c r="BE10" i="17"/>
  <c r="BE33" i="17"/>
  <c r="BD44" i="17"/>
  <c r="BD42" i="17"/>
  <c r="BD38" i="17"/>
  <c r="BE35" i="17"/>
  <c r="BD43" i="17"/>
  <c r="BE5" i="17"/>
  <c r="BD41" i="17"/>
  <c r="BD6" i="17"/>
  <c r="BD12" i="17"/>
  <c r="BE6" i="17"/>
  <c r="BE11" i="17"/>
  <c r="BD5" i="17"/>
  <c r="BD32" i="17"/>
  <c r="BE15" i="17"/>
  <c r="BE23" i="17"/>
  <c r="BE18" i="17"/>
  <c r="BE14" i="17"/>
  <c r="BD10" i="17"/>
  <c r="BE7" i="17"/>
  <c r="BE34" i="7"/>
  <c r="CQ39" i="7"/>
  <c r="DI5" i="7"/>
  <c r="CQ5" i="7"/>
  <c r="V5" i="7"/>
  <c r="BX5" i="7"/>
  <c r="EC5" i="7"/>
  <c r="ED5" i="7" s="1"/>
  <c r="V43" i="7"/>
  <c r="CQ42" i="7"/>
  <c r="BD9" i="17"/>
  <c r="BX8" i="7"/>
  <c r="BD7" i="17"/>
  <c r="BE6" i="7"/>
  <c r="CQ18" i="7"/>
  <c r="BD19" i="17"/>
  <c r="EC29" i="7"/>
  <c r="ED29" i="7" s="1"/>
  <c r="BD30" i="17"/>
  <c r="CQ27" i="7"/>
  <c r="BD28" i="17"/>
  <c r="CQ19" i="7"/>
  <c r="BD20" i="17"/>
  <c r="DI24" i="7"/>
  <c r="BD25" i="17"/>
  <c r="BE30" i="7"/>
  <c r="BD31" i="17"/>
  <c r="DI32" i="7"/>
  <c r="BD33" i="17"/>
  <c r="DI45" i="7"/>
  <c r="BD46" i="17"/>
  <c r="BX15" i="7"/>
  <c r="BD16" i="17"/>
  <c r="CQ10" i="7"/>
  <c r="BD11" i="17"/>
  <c r="EC21" i="7"/>
  <c r="ED21" i="7" s="1"/>
  <c r="BD22" i="17"/>
  <c r="DI17" i="7"/>
  <c r="BD18" i="17"/>
  <c r="DI44" i="7"/>
  <c r="BD45" i="17"/>
  <c r="EC16" i="7"/>
  <c r="ED16" i="7" s="1"/>
  <c r="BD17" i="17"/>
  <c r="V33" i="7"/>
  <c r="CQ7" i="7"/>
  <c r="BX13" i="7"/>
  <c r="BX33" i="7"/>
  <c r="V21" i="7"/>
  <c r="CQ16" i="7"/>
  <c r="BE16" i="7"/>
  <c r="DI16" i="7"/>
  <c r="V16" i="7"/>
  <c r="BX16" i="7"/>
  <c r="CQ17" i="7"/>
  <c r="CQ21" i="7"/>
  <c r="CQ33" i="7"/>
  <c r="BX24" i="7"/>
  <c r="BX42" i="7"/>
  <c r="BE42" i="7"/>
  <c r="V42" i="7"/>
  <c r="CQ34" i="7"/>
  <c r="EC6" i="7"/>
  <c r="ED6" i="7" s="1"/>
  <c r="DI6" i="7"/>
  <c r="DW10" i="17"/>
  <c r="BE28" i="7"/>
  <c r="EC34" i="7"/>
  <c r="ED34" i="7" s="1"/>
  <c r="BE15" i="7"/>
  <c r="BE12" i="7"/>
  <c r="DI15" i="7"/>
  <c r="V44" i="7"/>
  <c r="BX35" i="7"/>
  <c r="BE24" i="7"/>
  <c r="CQ30" i="7"/>
  <c r="DI30" i="7"/>
  <c r="V24" i="7"/>
  <c r="V13" i="7"/>
  <c r="CQ13" i="7"/>
  <c r="BE13" i="7"/>
  <c r="EC43" i="7"/>
  <c r="ED43" i="7" s="1"/>
  <c r="V12" i="7"/>
  <c r="EC15" i="7"/>
  <c r="ED15" i="7" s="1"/>
  <c r="DI28" i="7"/>
  <c r="EC17" i="7"/>
  <c r="ED17" i="7" s="1"/>
  <c r="BX34" i="7"/>
  <c r="DI7" i="7"/>
  <c r="CQ28" i="7"/>
  <c r="V7" i="7"/>
  <c r="CQ12" i="7"/>
  <c r="BE7" i="7"/>
  <c r="BX12" i="7"/>
  <c r="BX28" i="7"/>
  <c r="V15" i="7"/>
  <c r="V17" i="7"/>
  <c r="EC39" i="7"/>
  <c r="ED39" i="7" s="1"/>
  <c r="BE17" i="7"/>
  <c r="BX17" i="7"/>
  <c r="DI34" i="7"/>
  <c r="EC7" i="7"/>
  <c r="ED7" i="7" s="1"/>
  <c r="BX7" i="7"/>
  <c r="BX6" i="7"/>
  <c r="CQ6" i="7"/>
  <c r="CQ15" i="7"/>
  <c r="V34" i="7"/>
  <c r="V28" i="7"/>
  <c r="V39" i="7"/>
  <c r="BX39" i="7"/>
  <c r="EC28" i="7"/>
  <c r="ED28" i="7" s="1"/>
  <c r="EC12" i="7"/>
  <c r="ED12" i="7" s="1"/>
  <c r="EC9" i="7"/>
  <c r="ED9" i="7" s="1"/>
  <c r="BX41" i="7"/>
  <c r="BE9" i="7"/>
  <c r="CQ37" i="7"/>
  <c r="BX9" i="7"/>
  <c r="V9" i="7"/>
  <c r="CQ40" i="7"/>
  <c r="V37" i="7"/>
  <c r="CQ41" i="7"/>
  <c r="CQ9" i="7"/>
  <c r="V45" i="7"/>
  <c r="BX40" i="7"/>
  <c r="BE29" i="7"/>
  <c r="CQ31" i="7"/>
  <c r="CQ23" i="7"/>
  <c r="CQ45" i="7"/>
  <c r="V29" i="7"/>
  <c r="V23" i="7"/>
  <c r="V40" i="7"/>
  <c r="BX23" i="7"/>
  <c r="V38" i="7"/>
  <c r="BX32" i="7"/>
  <c r="BE32" i="7"/>
  <c r="CQ26" i="7"/>
  <c r="CQ32" i="7"/>
  <c r="BX26" i="7"/>
  <c r="V35" i="7"/>
  <c r="CQ44" i="7"/>
  <c r="CQ38" i="7"/>
  <c r="BE35" i="7"/>
  <c r="BX44" i="7"/>
  <c r="CQ35" i="7"/>
  <c r="V32" i="7"/>
  <c r="BX38" i="7"/>
  <c r="BE26" i="7"/>
  <c r="EC32" i="7"/>
  <c r="ED32" i="7" s="1"/>
  <c r="BX45" i="7"/>
  <c r="V4" i="7"/>
  <c r="W4" i="7" s="1"/>
  <c r="BX37" i="7"/>
  <c r="BE40" i="7"/>
  <c r="BX29" i="7"/>
  <c r="BE45" i="7"/>
  <c r="BE31" i="7"/>
  <c r="BE41" i="7"/>
  <c r="BE23" i="7"/>
  <c r="EC40" i="7"/>
  <c r="ED40" i="7" s="1"/>
  <c r="CQ29" i="7"/>
  <c r="EC23" i="7"/>
  <c r="ED23" i="7" s="1"/>
  <c r="BX31" i="7"/>
  <c r="BE37" i="7"/>
  <c r="V41" i="7"/>
  <c r="BX43" i="7"/>
  <c r="BE33" i="7"/>
  <c r="BE43" i="7"/>
  <c r="DI33" i="7"/>
  <c r="EC30" i="7"/>
  <c r="ED30" i="7" s="1"/>
  <c r="BX30" i="7"/>
  <c r="CQ43" i="7"/>
  <c r="V30" i="7"/>
  <c r="BX21" i="7"/>
  <c r="BE21" i="7"/>
  <c r="EC44" i="7"/>
  <c r="ED44" i="7" s="1"/>
  <c r="BE44" i="7"/>
  <c r="EC24" i="7"/>
  <c r="ED24" i="7" s="1"/>
  <c r="EC33" i="7"/>
  <c r="ED33" i="7" s="1"/>
  <c r="DI43" i="7"/>
  <c r="EC13" i="7"/>
  <c r="ED13" i="7" s="1"/>
  <c r="DI13" i="7"/>
  <c r="EC42" i="7"/>
  <c r="ED42" i="7" s="1"/>
  <c r="DI42" i="7"/>
  <c r="V31" i="7"/>
  <c r="DI40" i="7"/>
  <c r="EC37" i="7"/>
  <c r="ED37" i="7" s="1"/>
  <c r="DI41" i="7"/>
  <c r="DI37" i="7"/>
  <c r="EC45" i="7"/>
  <c r="ED45" i="7" s="1"/>
  <c r="DI29" i="7"/>
  <c r="DI9" i="7"/>
  <c r="EC35" i="7"/>
  <c r="ED35" i="7" s="1"/>
  <c r="EC38" i="7"/>
  <c r="ED38" i="7" s="1"/>
  <c r="DI35" i="7"/>
  <c r="BE38" i="7"/>
  <c r="V26" i="7"/>
  <c r="DI38" i="7"/>
  <c r="EC26" i="7"/>
  <c r="ED26" i="7" s="1"/>
  <c r="DI26" i="7"/>
  <c r="EC31" i="7"/>
  <c r="ED31" i="7" s="1"/>
  <c r="EC41" i="7"/>
  <c r="ED41" i="7" s="1"/>
  <c r="DI31" i="7"/>
  <c r="DI23" i="7"/>
  <c r="DI12" i="7"/>
  <c r="BE39" i="7"/>
  <c r="DI39" i="7"/>
  <c r="V6" i="7"/>
  <c r="CQ4" i="7"/>
  <c r="CR4" i="7" s="1"/>
  <c r="EC4" i="7"/>
  <c r="ED4" i="7" s="1"/>
  <c r="V8" i="7"/>
  <c r="DI8" i="7"/>
  <c r="BE8" i="7"/>
  <c r="EC8" i="7"/>
  <c r="ED8" i="7" s="1"/>
  <c r="CQ8" i="7"/>
  <c r="BE4" i="7"/>
  <c r="BF4" i="7" s="1"/>
  <c r="BF5" i="7" s="1"/>
  <c r="BX4" i="7"/>
  <c r="BY4" i="7" s="1"/>
  <c r="DI4" i="7"/>
  <c r="DJ4" i="7" s="1"/>
  <c r="BX19" i="7"/>
  <c r="V19" i="7"/>
  <c r="DI19" i="7"/>
  <c r="BE19" i="7"/>
  <c r="EC19" i="7"/>
  <c r="ED19" i="7" s="1"/>
  <c r="V18" i="7"/>
  <c r="BX18" i="7"/>
  <c r="BE18" i="7"/>
  <c r="DI18" i="7"/>
  <c r="EC18" i="7"/>
  <c r="ED18" i="7" s="1"/>
  <c r="V10" i="7"/>
  <c r="BX10" i="7"/>
  <c r="EC10" i="7"/>
  <c r="ED10" i="7" s="1"/>
  <c r="BE10" i="7"/>
  <c r="DI10" i="7"/>
  <c r="CQ11" i="7"/>
  <c r="V11" i="7"/>
  <c r="DI11" i="7"/>
  <c r="BE11" i="7"/>
  <c r="EC11" i="7"/>
  <c r="ED11" i="7" s="1"/>
  <c r="BX11" i="7"/>
  <c r="V27" i="7"/>
  <c r="DI27" i="7"/>
  <c r="BE27" i="7"/>
  <c r="EC27" i="7"/>
  <c r="ED27" i="7" s="1"/>
  <c r="BX27" i="7"/>
  <c r="CC43" i="17" l="1"/>
  <c r="E32" i="21"/>
  <c r="DA32" i="17" s="1"/>
  <c r="CE21" i="17"/>
  <c r="H32" i="25"/>
  <c r="I21" i="25"/>
  <c r="G8" i="21"/>
  <c r="DC8" i="17" s="1"/>
  <c r="CD32" i="17"/>
  <c r="G43" i="25"/>
  <c r="F20" i="21"/>
  <c r="DB20" i="17" s="1"/>
  <c r="BF6" i="7"/>
  <c r="BF7" i="7" s="1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F37" i="7" s="1"/>
  <c r="BF38" i="7" s="1"/>
  <c r="BF39" i="7" s="1"/>
  <c r="BF40" i="7" s="1"/>
  <c r="BF41" i="7" s="1"/>
  <c r="BF42" i="7" s="1"/>
  <c r="BF43" i="7" s="1"/>
  <c r="BF44" i="7" s="1"/>
  <c r="BF45" i="7" s="1"/>
  <c r="BF46" i="7" s="1"/>
  <c r="BF47" i="7" s="1"/>
  <c r="BF48" i="7" s="1"/>
  <c r="BF49" i="7" s="1"/>
  <c r="BF50" i="7" s="1"/>
  <c r="BF51" i="7" s="1"/>
  <c r="BF52" i="7" s="1"/>
  <c r="BF53" i="7" s="1"/>
  <c r="BF54" i="7" s="1"/>
  <c r="BF55" i="7" s="1"/>
  <c r="BF56" i="7" s="1"/>
  <c r="BF57" i="7" s="1"/>
  <c r="BF58" i="7" s="1"/>
  <c r="BF59" i="7" s="1"/>
  <c r="BF60" i="7" s="1"/>
  <c r="BF61" i="7" s="1"/>
  <c r="BF62" i="7" s="1"/>
  <c r="BF63" i="7" s="1"/>
  <c r="BF64" i="7" s="1"/>
  <c r="BF65" i="7" s="1"/>
  <c r="BF66" i="7" s="1"/>
  <c r="BF67" i="7" s="1"/>
  <c r="BF68" i="7" s="1"/>
  <c r="BF69" i="7" s="1"/>
  <c r="BF70" i="7" s="1"/>
  <c r="BF71" i="7" s="1"/>
  <c r="BF72" i="7" s="1"/>
  <c r="BF73" i="7" s="1"/>
  <c r="BF74" i="7" s="1"/>
  <c r="BF75" i="7" s="1"/>
  <c r="BF76" i="7" s="1"/>
  <c r="BF77" i="7" s="1"/>
  <c r="BF78" i="7" s="1"/>
  <c r="BF79" i="7" s="1"/>
  <c r="BF80" i="7" s="1"/>
  <c r="BF81" i="7" s="1"/>
  <c r="BF82" i="7" s="1"/>
  <c r="BF83" i="7" s="1"/>
  <c r="BF84" i="7" s="1"/>
  <c r="BF85" i="7" s="1"/>
  <c r="BF86" i="7" s="1"/>
  <c r="BF87" i="7" s="1"/>
  <c r="BF88" i="7" s="1"/>
  <c r="BF89" i="7" s="1"/>
  <c r="BF90" i="7" s="1"/>
  <c r="BF91" i="7" s="1"/>
  <c r="BF92" i="7" s="1"/>
  <c r="BF93" i="7" s="1"/>
  <c r="BF94" i="7" s="1"/>
  <c r="BF95" i="7" s="1"/>
  <c r="BF96" i="7" s="1"/>
  <c r="BF97" i="7" s="1"/>
  <c r="BF98" i="7" s="1"/>
  <c r="BF99" i="7" s="1"/>
  <c r="BF100" i="7" s="1"/>
  <c r="BF101" i="7" s="1"/>
  <c r="BF102" i="7" s="1"/>
  <c r="BF103" i="7" s="1"/>
  <c r="BF104" i="7" s="1"/>
  <c r="BF105" i="7" s="1"/>
  <c r="BF106" i="7" s="1"/>
  <c r="BF107" i="7" s="1"/>
  <c r="BF108" i="7" s="1"/>
  <c r="BF109" i="7" s="1"/>
  <c r="BF110" i="7" s="1"/>
  <c r="BF111" i="7" s="1"/>
  <c r="BF112" i="7" s="1"/>
  <c r="BF113" i="7" s="1"/>
  <c r="BF114" i="7" s="1"/>
  <c r="BF115" i="7" s="1"/>
  <c r="BF116" i="7" s="1"/>
  <c r="BF117" i="7" s="1"/>
  <c r="BF118" i="7" s="1"/>
  <c r="BF119" i="7" s="1"/>
  <c r="BF120" i="7" s="1"/>
  <c r="BF121" i="7" s="1"/>
  <c r="BF122" i="7" s="1"/>
  <c r="BF123" i="7" s="1"/>
  <c r="BF124" i="7" s="1"/>
  <c r="BF125" i="7" s="1"/>
  <c r="BF126" i="7" s="1"/>
  <c r="BF127" i="7" s="1"/>
  <c r="BF128" i="7" s="1"/>
  <c r="BF129" i="7" s="1"/>
  <c r="BF130" i="7" s="1"/>
  <c r="BF131" i="7" s="1"/>
  <c r="BF132" i="7" s="1"/>
  <c r="BF133" i="7" s="1"/>
  <c r="BF134" i="7" s="1"/>
  <c r="BF135" i="7" s="1"/>
  <c r="BF136" i="7" s="1"/>
  <c r="BF137" i="7" s="1"/>
  <c r="BF138" i="7" s="1"/>
  <c r="BF139" i="7" s="1"/>
  <c r="BF140" i="7" s="1"/>
  <c r="BF141" i="7" s="1"/>
  <c r="BF142" i="7" s="1"/>
  <c r="BF143" i="7" s="1"/>
  <c r="BF144" i="7" s="1"/>
  <c r="BF145" i="7" s="1"/>
  <c r="BF146" i="7" s="1"/>
  <c r="BF147" i="7" s="1"/>
  <c r="BF148" i="7" s="1"/>
  <c r="BF149" i="7" s="1"/>
  <c r="BF150" i="7" s="1"/>
  <c r="BF151" i="7" s="1"/>
  <c r="BF152" i="7" s="1"/>
  <c r="BF153" i="7" s="1"/>
  <c r="BF154" i="7" s="1"/>
  <c r="BF155" i="7" s="1"/>
  <c r="BF156" i="7" s="1"/>
  <c r="BF157" i="7" s="1"/>
  <c r="BF158" i="7" s="1"/>
  <c r="BF159" i="7" s="1"/>
  <c r="BF160" i="7" s="1"/>
  <c r="BF161" i="7" s="1"/>
  <c r="BF162" i="7" s="1"/>
  <c r="BF163" i="7" s="1"/>
  <c r="BF164" i="7" s="1"/>
  <c r="BF165" i="7" s="1"/>
  <c r="BF166" i="7" s="1"/>
  <c r="BF167" i="7" s="1"/>
  <c r="BF168" i="7" s="1"/>
  <c r="BF169" i="7" s="1"/>
  <c r="BF170" i="7" s="1"/>
  <c r="BF171" i="7" s="1"/>
  <c r="BF172" i="7" s="1"/>
  <c r="BF173" i="7" s="1"/>
  <c r="BF174" i="7" s="1"/>
  <c r="BF175" i="7" s="1"/>
  <c r="BF176" i="7" s="1"/>
  <c r="BF177" i="7" s="1"/>
  <c r="BF178" i="7" s="1"/>
  <c r="BF179" i="7" s="1"/>
  <c r="BF180" i="7" s="1"/>
  <c r="BF181" i="7" s="1"/>
  <c r="BF182" i="7" s="1"/>
  <c r="BF183" i="7" s="1"/>
  <c r="BF184" i="7" s="1"/>
  <c r="BF185" i="7" s="1"/>
  <c r="BF186" i="7" s="1"/>
  <c r="BF187" i="7" s="1"/>
  <c r="BF188" i="7" s="1"/>
  <c r="BF189" i="7" s="1"/>
  <c r="BF190" i="7" s="1"/>
  <c r="BF191" i="7" s="1"/>
  <c r="BF192" i="7" s="1"/>
  <c r="BF193" i="7" s="1"/>
  <c r="BF194" i="7" s="1"/>
  <c r="BF195" i="7" s="1"/>
  <c r="BF196" i="7" s="1"/>
  <c r="BF197" i="7" s="1"/>
  <c r="BF198" i="7" s="1"/>
  <c r="BF199" i="7" s="1"/>
  <c r="BF200" i="7" s="1"/>
  <c r="BF201" i="7" s="1"/>
  <c r="BF202" i="7" s="1"/>
  <c r="BF203" i="7" s="1"/>
  <c r="BF204" i="7" s="1"/>
  <c r="BF205" i="7" s="1"/>
  <c r="BF206" i="7" s="1"/>
  <c r="BF207" i="7" s="1"/>
  <c r="BF208" i="7" s="1"/>
  <c r="BF209" i="7" s="1"/>
  <c r="BF210" i="7" s="1"/>
  <c r="BF211" i="7" s="1"/>
  <c r="BF212" i="7" s="1"/>
  <c r="BF213" i="7" s="1"/>
  <c r="BF214" i="7" s="1"/>
  <c r="BF215" i="7" s="1"/>
  <c r="BF216" i="7" s="1"/>
  <c r="BF217" i="7" s="1"/>
  <c r="BF218" i="7" s="1"/>
  <c r="BF219" i="7" s="1"/>
  <c r="BF220" i="7" s="1"/>
  <c r="BF221" i="7" s="1"/>
  <c r="BF222" i="7" s="1"/>
  <c r="BF223" i="7" s="1"/>
  <c r="BF224" i="7" s="1"/>
  <c r="BF225" i="7" s="1"/>
  <c r="BF226" i="7" s="1"/>
  <c r="BF227" i="7" s="1"/>
  <c r="BF228" i="7" s="1"/>
  <c r="BF229" i="7" s="1"/>
  <c r="BF230" i="7" s="1"/>
  <c r="BF231" i="7" s="1"/>
  <c r="BF232" i="7" s="1"/>
  <c r="BF233" i="7" s="1"/>
  <c r="BF234" i="7" s="1"/>
  <c r="BF235" i="7" s="1"/>
  <c r="BF236" i="7" s="1"/>
  <c r="BF237" i="7" s="1"/>
  <c r="BF238" i="7" s="1"/>
  <c r="BF239" i="7" s="1"/>
  <c r="BF240" i="7" s="1"/>
  <c r="BF241" i="7" s="1"/>
  <c r="BF242" i="7" s="1"/>
  <c r="BF243" i="7" s="1"/>
  <c r="BF244" i="7" s="1"/>
  <c r="BF245" i="7" s="1"/>
  <c r="BF246" i="7" s="1"/>
  <c r="BF247" i="7" s="1"/>
  <c r="BF248" i="7" s="1"/>
  <c r="BF249" i="7" s="1"/>
  <c r="BF250" i="7" s="1"/>
  <c r="BF251" i="7" s="1"/>
  <c r="BF252" i="7" s="1"/>
  <c r="BF253" i="7" s="1"/>
  <c r="BF254" i="7" s="1"/>
  <c r="BF255" i="7" s="1"/>
  <c r="BF256" i="7" s="1"/>
  <c r="BF257" i="7" s="1"/>
  <c r="BF258" i="7" s="1"/>
  <c r="BF259" i="7" s="1"/>
  <c r="BF260" i="7" s="1"/>
  <c r="BF261" i="7" s="1"/>
  <c r="BF262" i="7" s="1"/>
  <c r="BF263" i="7" s="1"/>
  <c r="BF264" i="7" s="1"/>
  <c r="BF265" i="7" s="1"/>
  <c r="BF266" i="7" s="1"/>
  <c r="BF267" i="7" s="1"/>
  <c r="BF268" i="7" s="1"/>
  <c r="BF269" i="7" s="1"/>
  <c r="BF270" i="7" s="1"/>
  <c r="BF271" i="7" s="1"/>
  <c r="BF272" i="7" s="1"/>
  <c r="BF273" i="7" s="1"/>
  <c r="BF274" i="7" s="1"/>
  <c r="BF275" i="7" s="1"/>
  <c r="BF276" i="7" s="1"/>
  <c r="BF277" i="7" s="1"/>
  <c r="BF278" i="7" s="1"/>
  <c r="BF279" i="7" s="1"/>
  <c r="BF280" i="7" s="1"/>
  <c r="BF281" i="7" s="1"/>
  <c r="BF282" i="7" s="1"/>
  <c r="BF283" i="7" s="1"/>
  <c r="BF284" i="7" s="1"/>
  <c r="BF285" i="7" s="1"/>
  <c r="BF286" i="7" s="1"/>
  <c r="BF287" i="7" s="1"/>
  <c r="BF288" i="7" s="1"/>
  <c r="BF289" i="7" s="1"/>
  <c r="BF290" i="7" s="1"/>
  <c r="BF291" i="7" s="1"/>
  <c r="BF292" i="7" s="1"/>
  <c r="BF293" i="7" s="1"/>
  <c r="BF294" i="7" s="1"/>
  <c r="BF295" i="7" s="1"/>
  <c r="BF296" i="7" s="1"/>
  <c r="BF297" i="7" s="1"/>
  <c r="BF298" i="7" s="1"/>
  <c r="BF299" i="7" s="1"/>
  <c r="BF300" i="7" s="1"/>
  <c r="BF301" i="7" s="1"/>
  <c r="BF302" i="7" s="1"/>
  <c r="BF303" i="7" s="1"/>
  <c r="W5" i="7"/>
  <c r="W6" i="7" s="1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W51" i="7" s="1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0" i="7" s="1"/>
  <c r="W111" i="7" s="1"/>
  <c r="W112" i="7" s="1"/>
  <c r="W113" i="7" s="1"/>
  <c r="W114" i="7" s="1"/>
  <c r="W115" i="7" s="1"/>
  <c r="W116" i="7" s="1"/>
  <c r="W117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W294" i="7" s="1"/>
  <c r="W295" i="7" s="1"/>
  <c r="W296" i="7" s="1"/>
  <c r="W297" i="7" s="1"/>
  <c r="W298" i="7" s="1"/>
  <c r="W299" i="7" s="1"/>
  <c r="W300" i="7" s="1"/>
  <c r="W301" i="7" s="1"/>
  <c r="W302" i="7" s="1"/>
  <c r="W303" i="7" s="1"/>
  <c r="DJ5" i="7"/>
  <c r="DJ6" i="7" s="1"/>
  <c r="DJ7" i="7" s="1"/>
  <c r="DJ8" i="7" s="1"/>
  <c r="DJ9" i="7" s="1"/>
  <c r="DJ10" i="7" s="1"/>
  <c r="DJ11" i="7" s="1"/>
  <c r="DJ12" i="7" s="1"/>
  <c r="DJ13" i="7" s="1"/>
  <c r="DJ14" i="7" s="1"/>
  <c r="DJ15" i="7" s="1"/>
  <c r="DJ16" i="7" s="1"/>
  <c r="DJ17" i="7" s="1"/>
  <c r="DJ18" i="7" s="1"/>
  <c r="DJ19" i="7" s="1"/>
  <c r="DJ20" i="7" s="1"/>
  <c r="DJ21" i="7" s="1"/>
  <c r="DJ22" i="7" s="1"/>
  <c r="DJ23" i="7" s="1"/>
  <c r="DJ24" i="7" s="1"/>
  <c r="DJ25" i="7" s="1"/>
  <c r="DJ26" i="7" s="1"/>
  <c r="DJ27" i="7" s="1"/>
  <c r="DJ28" i="7" s="1"/>
  <c r="DJ29" i="7" s="1"/>
  <c r="DJ30" i="7" s="1"/>
  <c r="DJ31" i="7" s="1"/>
  <c r="DJ32" i="7" s="1"/>
  <c r="DJ33" i="7" s="1"/>
  <c r="DJ34" i="7" s="1"/>
  <c r="DJ35" i="7" s="1"/>
  <c r="DJ36" i="7" s="1"/>
  <c r="DJ37" i="7" s="1"/>
  <c r="DJ38" i="7" s="1"/>
  <c r="DJ39" i="7" s="1"/>
  <c r="DJ40" i="7" s="1"/>
  <c r="DJ41" i="7" s="1"/>
  <c r="DJ42" i="7" s="1"/>
  <c r="DJ43" i="7" s="1"/>
  <c r="DJ44" i="7" s="1"/>
  <c r="DJ45" i="7" s="1"/>
  <c r="DJ46" i="7" s="1"/>
  <c r="DJ47" i="7" s="1"/>
  <c r="DJ48" i="7" s="1"/>
  <c r="DJ49" i="7" s="1"/>
  <c r="DJ50" i="7" s="1"/>
  <c r="DJ51" i="7" s="1"/>
  <c r="DJ52" i="7" s="1"/>
  <c r="DJ53" i="7" s="1"/>
  <c r="DJ54" i="7" s="1"/>
  <c r="DJ55" i="7" s="1"/>
  <c r="DJ56" i="7" s="1"/>
  <c r="DJ57" i="7" s="1"/>
  <c r="DJ58" i="7" s="1"/>
  <c r="DJ59" i="7" s="1"/>
  <c r="DJ60" i="7" s="1"/>
  <c r="DJ61" i="7" s="1"/>
  <c r="DJ62" i="7" s="1"/>
  <c r="DJ63" i="7" s="1"/>
  <c r="DJ64" i="7" s="1"/>
  <c r="DJ65" i="7" s="1"/>
  <c r="DJ66" i="7" s="1"/>
  <c r="DJ67" i="7" s="1"/>
  <c r="DJ68" i="7" s="1"/>
  <c r="DJ69" i="7" s="1"/>
  <c r="DJ70" i="7" s="1"/>
  <c r="DJ71" i="7" s="1"/>
  <c r="DJ72" i="7" s="1"/>
  <c r="DJ73" i="7" s="1"/>
  <c r="DJ74" i="7" s="1"/>
  <c r="DJ75" i="7" s="1"/>
  <c r="DJ76" i="7" s="1"/>
  <c r="DJ77" i="7" s="1"/>
  <c r="DJ78" i="7" s="1"/>
  <c r="DJ79" i="7" s="1"/>
  <c r="DJ80" i="7" s="1"/>
  <c r="DJ81" i="7" s="1"/>
  <c r="DJ82" i="7" s="1"/>
  <c r="DJ83" i="7" s="1"/>
  <c r="DJ84" i="7" s="1"/>
  <c r="DJ85" i="7" s="1"/>
  <c r="DJ86" i="7" s="1"/>
  <c r="DJ87" i="7" s="1"/>
  <c r="DJ88" i="7" s="1"/>
  <c r="DJ89" i="7" s="1"/>
  <c r="DJ90" i="7" s="1"/>
  <c r="DJ91" i="7" s="1"/>
  <c r="DJ92" i="7" s="1"/>
  <c r="DJ93" i="7" s="1"/>
  <c r="DJ94" i="7" s="1"/>
  <c r="DJ95" i="7" s="1"/>
  <c r="DJ96" i="7" s="1"/>
  <c r="DJ97" i="7" s="1"/>
  <c r="DJ98" i="7" s="1"/>
  <c r="DJ99" i="7" s="1"/>
  <c r="DJ100" i="7" s="1"/>
  <c r="DJ101" i="7" s="1"/>
  <c r="DJ102" i="7" s="1"/>
  <c r="DJ103" i="7" s="1"/>
  <c r="DJ104" i="7" s="1"/>
  <c r="DJ105" i="7" s="1"/>
  <c r="DJ106" i="7" s="1"/>
  <c r="DJ107" i="7" s="1"/>
  <c r="DJ108" i="7" s="1"/>
  <c r="DJ109" i="7" s="1"/>
  <c r="DJ110" i="7" s="1"/>
  <c r="DJ111" i="7" s="1"/>
  <c r="DJ112" i="7" s="1"/>
  <c r="DJ113" i="7" s="1"/>
  <c r="DJ114" i="7" s="1"/>
  <c r="DJ115" i="7" s="1"/>
  <c r="DJ116" i="7" s="1"/>
  <c r="DJ117" i="7" s="1"/>
  <c r="DJ118" i="7" s="1"/>
  <c r="DJ119" i="7" s="1"/>
  <c r="DJ120" i="7" s="1"/>
  <c r="DJ121" i="7" s="1"/>
  <c r="DJ122" i="7" s="1"/>
  <c r="DJ123" i="7" s="1"/>
  <c r="DJ124" i="7" s="1"/>
  <c r="DJ125" i="7" s="1"/>
  <c r="DJ126" i="7" s="1"/>
  <c r="DJ127" i="7" s="1"/>
  <c r="DJ128" i="7" s="1"/>
  <c r="DJ129" i="7" s="1"/>
  <c r="DJ130" i="7" s="1"/>
  <c r="DJ131" i="7" s="1"/>
  <c r="DJ132" i="7" s="1"/>
  <c r="DJ133" i="7" s="1"/>
  <c r="DJ134" i="7" s="1"/>
  <c r="DJ135" i="7" s="1"/>
  <c r="DJ136" i="7" s="1"/>
  <c r="DJ137" i="7" s="1"/>
  <c r="DJ138" i="7" s="1"/>
  <c r="DJ139" i="7" s="1"/>
  <c r="DJ140" i="7" s="1"/>
  <c r="DJ141" i="7" s="1"/>
  <c r="DJ142" i="7" s="1"/>
  <c r="DJ143" i="7" s="1"/>
  <c r="DJ144" i="7" s="1"/>
  <c r="DJ145" i="7" s="1"/>
  <c r="DJ146" i="7" s="1"/>
  <c r="DJ147" i="7" s="1"/>
  <c r="DJ148" i="7" s="1"/>
  <c r="DJ149" i="7" s="1"/>
  <c r="DJ150" i="7" s="1"/>
  <c r="DJ151" i="7" s="1"/>
  <c r="DJ152" i="7" s="1"/>
  <c r="DJ153" i="7" s="1"/>
  <c r="DJ154" i="7" s="1"/>
  <c r="DJ155" i="7" s="1"/>
  <c r="DJ156" i="7" s="1"/>
  <c r="DJ157" i="7" s="1"/>
  <c r="DJ158" i="7" s="1"/>
  <c r="DJ159" i="7" s="1"/>
  <c r="DJ160" i="7" s="1"/>
  <c r="DJ161" i="7" s="1"/>
  <c r="DJ162" i="7" s="1"/>
  <c r="DJ163" i="7" s="1"/>
  <c r="DJ164" i="7" s="1"/>
  <c r="DJ165" i="7" s="1"/>
  <c r="DJ166" i="7" s="1"/>
  <c r="DJ167" i="7" s="1"/>
  <c r="DJ168" i="7" s="1"/>
  <c r="DJ169" i="7" s="1"/>
  <c r="DJ170" i="7" s="1"/>
  <c r="DJ171" i="7" s="1"/>
  <c r="DJ172" i="7" s="1"/>
  <c r="DJ173" i="7" s="1"/>
  <c r="DJ174" i="7" s="1"/>
  <c r="DJ175" i="7" s="1"/>
  <c r="DJ176" i="7" s="1"/>
  <c r="DJ177" i="7" s="1"/>
  <c r="DJ178" i="7" s="1"/>
  <c r="DJ179" i="7" s="1"/>
  <c r="DJ180" i="7" s="1"/>
  <c r="DJ181" i="7" s="1"/>
  <c r="DJ182" i="7" s="1"/>
  <c r="DJ183" i="7" s="1"/>
  <c r="DJ184" i="7" s="1"/>
  <c r="DJ185" i="7" s="1"/>
  <c r="DJ186" i="7" s="1"/>
  <c r="DJ187" i="7" s="1"/>
  <c r="DJ188" i="7" s="1"/>
  <c r="DJ189" i="7" s="1"/>
  <c r="DJ190" i="7" s="1"/>
  <c r="DJ191" i="7" s="1"/>
  <c r="DJ192" i="7" s="1"/>
  <c r="DJ193" i="7" s="1"/>
  <c r="DJ194" i="7" s="1"/>
  <c r="DJ195" i="7" s="1"/>
  <c r="DJ196" i="7" s="1"/>
  <c r="DJ197" i="7" s="1"/>
  <c r="DJ198" i="7" s="1"/>
  <c r="DJ199" i="7" s="1"/>
  <c r="DJ200" i="7" s="1"/>
  <c r="DJ201" i="7" s="1"/>
  <c r="DJ202" i="7" s="1"/>
  <c r="DJ203" i="7" s="1"/>
  <c r="DJ204" i="7" s="1"/>
  <c r="DJ205" i="7" s="1"/>
  <c r="DJ206" i="7" s="1"/>
  <c r="DJ207" i="7" s="1"/>
  <c r="DJ208" i="7" s="1"/>
  <c r="DJ209" i="7" s="1"/>
  <c r="DJ210" i="7" s="1"/>
  <c r="DJ211" i="7" s="1"/>
  <c r="DJ212" i="7" s="1"/>
  <c r="DJ213" i="7" s="1"/>
  <c r="DJ214" i="7" s="1"/>
  <c r="DJ215" i="7" s="1"/>
  <c r="DJ216" i="7" s="1"/>
  <c r="DJ217" i="7" s="1"/>
  <c r="DJ218" i="7" s="1"/>
  <c r="DJ219" i="7" s="1"/>
  <c r="DJ220" i="7" s="1"/>
  <c r="DJ221" i="7" s="1"/>
  <c r="DJ222" i="7" s="1"/>
  <c r="DJ223" i="7" s="1"/>
  <c r="DJ224" i="7" s="1"/>
  <c r="DJ225" i="7" s="1"/>
  <c r="DJ226" i="7" s="1"/>
  <c r="DJ227" i="7" s="1"/>
  <c r="DJ228" i="7" s="1"/>
  <c r="DJ229" i="7" s="1"/>
  <c r="DJ230" i="7" s="1"/>
  <c r="DJ231" i="7" s="1"/>
  <c r="DJ232" i="7" s="1"/>
  <c r="DJ233" i="7" s="1"/>
  <c r="DJ234" i="7" s="1"/>
  <c r="DJ235" i="7" s="1"/>
  <c r="DJ236" i="7" s="1"/>
  <c r="DJ237" i="7" s="1"/>
  <c r="DJ238" i="7" s="1"/>
  <c r="DJ239" i="7" s="1"/>
  <c r="DJ240" i="7" s="1"/>
  <c r="DJ241" i="7" s="1"/>
  <c r="DJ242" i="7" s="1"/>
  <c r="DJ243" i="7" s="1"/>
  <c r="DJ244" i="7" s="1"/>
  <c r="DJ245" i="7" s="1"/>
  <c r="DJ246" i="7" s="1"/>
  <c r="DJ247" i="7" s="1"/>
  <c r="DJ248" i="7" s="1"/>
  <c r="DJ249" i="7" s="1"/>
  <c r="DJ250" i="7" s="1"/>
  <c r="DJ251" i="7" s="1"/>
  <c r="DJ252" i="7" s="1"/>
  <c r="DJ253" i="7" s="1"/>
  <c r="DJ254" i="7" s="1"/>
  <c r="DJ255" i="7" s="1"/>
  <c r="DJ256" i="7" s="1"/>
  <c r="DJ257" i="7" s="1"/>
  <c r="DJ258" i="7" s="1"/>
  <c r="DJ259" i="7" s="1"/>
  <c r="DJ260" i="7" s="1"/>
  <c r="DJ261" i="7" s="1"/>
  <c r="DJ262" i="7" s="1"/>
  <c r="DJ263" i="7" s="1"/>
  <c r="DJ264" i="7" s="1"/>
  <c r="DJ265" i="7" s="1"/>
  <c r="DJ266" i="7" s="1"/>
  <c r="DJ267" i="7" s="1"/>
  <c r="DJ268" i="7" s="1"/>
  <c r="DJ269" i="7" s="1"/>
  <c r="DJ270" i="7" s="1"/>
  <c r="DJ271" i="7" s="1"/>
  <c r="DJ272" i="7" s="1"/>
  <c r="DJ273" i="7" s="1"/>
  <c r="DJ274" i="7" s="1"/>
  <c r="DJ275" i="7" s="1"/>
  <c r="DJ276" i="7" s="1"/>
  <c r="DJ277" i="7" s="1"/>
  <c r="DJ278" i="7" s="1"/>
  <c r="DJ279" i="7" s="1"/>
  <c r="DJ280" i="7" s="1"/>
  <c r="DJ281" i="7" s="1"/>
  <c r="DJ282" i="7" s="1"/>
  <c r="DJ283" i="7" s="1"/>
  <c r="DJ284" i="7" s="1"/>
  <c r="DJ285" i="7" s="1"/>
  <c r="DJ286" i="7" s="1"/>
  <c r="DJ287" i="7" s="1"/>
  <c r="DJ288" i="7" s="1"/>
  <c r="DJ289" i="7" s="1"/>
  <c r="DJ290" i="7" s="1"/>
  <c r="DJ291" i="7" s="1"/>
  <c r="DJ292" i="7" s="1"/>
  <c r="DJ293" i="7" s="1"/>
  <c r="DJ294" i="7" s="1"/>
  <c r="DJ295" i="7" s="1"/>
  <c r="DJ296" i="7" s="1"/>
  <c r="DJ297" i="7" s="1"/>
  <c r="DJ298" i="7" s="1"/>
  <c r="DJ299" i="7" s="1"/>
  <c r="DJ300" i="7" s="1"/>
  <c r="DJ301" i="7" s="1"/>
  <c r="DJ302" i="7" s="1"/>
  <c r="DJ303" i="7" s="1"/>
  <c r="BY5" i="7"/>
  <c r="BY6" i="7" s="1"/>
  <c r="BY7" i="7" s="1"/>
  <c r="BY8" i="7" s="1"/>
  <c r="BY9" i="7" s="1"/>
  <c r="BY10" i="7" s="1"/>
  <c r="BY11" i="7" s="1"/>
  <c r="BY12" i="7" s="1"/>
  <c r="BY13" i="7" s="1"/>
  <c r="BY14" i="7" s="1"/>
  <c r="BY15" i="7" s="1"/>
  <c r="BY16" i="7" s="1"/>
  <c r="BY17" i="7" s="1"/>
  <c r="BY18" i="7" s="1"/>
  <c r="BY19" i="7" s="1"/>
  <c r="BY20" i="7" s="1"/>
  <c r="BY21" i="7" s="1"/>
  <c r="BY22" i="7" s="1"/>
  <c r="BY23" i="7" s="1"/>
  <c r="BY24" i="7" s="1"/>
  <c r="BY25" i="7" s="1"/>
  <c r="BY26" i="7" s="1"/>
  <c r="BY27" i="7" s="1"/>
  <c r="BY28" i="7" s="1"/>
  <c r="BY29" i="7" s="1"/>
  <c r="BY30" i="7" s="1"/>
  <c r="BY31" i="7" s="1"/>
  <c r="BY32" i="7" s="1"/>
  <c r="BY33" i="7" s="1"/>
  <c r="BY34" i="7" s="1"/>
  <c r="BY35" i="7" s="1"/>
  <c r="BY36" i="7" s="1"/>
  <c r="BY37" i="7" s="1"/>
  <c r="BY38" i="7" s="1"/>
  <c r="BY39" i="7" s="1"/>
  <c r="BY40" i="7" s="1"/>
  <c r="BY41" i="7" s="1"/>
  <c r="BY42" i="7" s="1"/>
  <c r="BY43" i="7" s="1"/>
  <c r="BY44" i="7" s="1"/>
  <c r="BY45" i="7" s="1"/>
  <c r="BY46" i="7" s="1"/>
  <c r="BY47" i="7" s="1"/>
  <c r="BY48" i="7" s="1"/>
  <c r="BY49" i="7" s="1"/>
  <c r="BY50" i="7" s="1"/>
  <c r="BY51" i="7" s="1"/>
  <c r="BY52" i="7" s="1"/>
  <c r="BY53" i="7" s="1"/>
  <c r="BY54" i="7" s="1"/>
  <c r="BY55" i="7" s="1"/>
  <c r="BY56" i="7" s="1"/>
  <c r="BY57" i="7" s="1"/>
  <c r="BY58" i="7" s="1"/>
  <c r="BY59" i="7" s="1"/>
  <c r="BY60" i="7" s="1"/>
  <c r="BY61" i="7" s="1"/>
  <c r="BY62" i="7" s="1"/>
  <c r="BY63" i="7" s="1"/>
  <c r="BY64" i="7" s="1"/>
  <c r="BY65" i="7" s="1"/>
  <c r="BY66" i="7" s="1"/>
  <c r="BY67" i="7" s="1"/>
  <c r="BY68" i="7" s="1"/>
  <c r="BY69" i="7" s="1"/>
  <c r="BY70" i="7" s="1"/>
  <c r="BY71" i="7" s="1"/>
  <c r="BY72" i="7" s="1"/>
  <c r="BY73" i="7" s="1"/>
  <c r="BY74" i="7" s="1"/>
  <c r="BY75" i="7" s="1"/>
  <c r="BY76" i="7" s="1"/>
  <c r="BY77" i="7" s="1"/>
  <c r="BY78" i="7" s="1"/>
  <c r="BY79" i="7" s="1"/>
  <c r="BY80" i="7" s="1"/>
  <c r="BY81" i="7" s="1"/>
  <c r="BY82" i="7" s="1"/>
  <c r="BY83" i="7" s="1"/>
  <c r="BY84" i="7" s="1"/>
  <c r="BY85" i="7" s="1"/>
  <c r="BY86" i="7" s="1"/>
  <c r="BY87" i="7" s="1"/>
  <c r="BY88" i="7" s="1"/>
  <c r="BY89" i="7" s="1"/>
  <c r="BY90" i="7" s="1"/>
  <c r="BY91" i="7" s="1"/>
  <c r="BY92" i="7" s="1"/>
  <c r="BY93" i="7" s="1"/>
  <c r="BY94" i="7" s="1"/>
  <c r="BY95" i="7" s="1"/>
  <c r="BY96" i="7" s="1"/>
  <c r="BY97" i="7" s="1"/>
  <c r="BY98" i="7" s="1"/>
  <c r="BY99" i="7" s="1"/>
  <c r="BY100" i="7" s="1"/>
  <c r="BY101" i="7" s="1"/>
  <c r="BY102" i="7" s="1"/>
  <c r="BY103" i="7" s="1"/>
  <c r="BY104" i="7" s="1"/>
  <c r="BY105" i="7" s="1"/>
  <c r="BY106" i="7" s="1"/>
  <c r="BY107" i="7" s="1"/>
  <c r="BY108" i="7" s="1"/>
  <c r="BY109" i="7" s="1"/>
  <c r="BY110" i="7" s="1"/>
  <c r="BY111" i="7" s="1"/>
  <c r="BY112" i="7" s="1"/>
  <c r="BY113" i="7" s="1"/>
  <c r="BY114" i="7" s="1"/>
  <c r="BY115" i="7" s="1"/>
  <c r="BY116" i="7" s="1"/>
  <c r="BY117" i="7" s="1"/>
  <c r="BY118" i="7" s="1"/>
  <c r="BY119" i="7" s="1"/>
  <c r="BY120" i="7" s="1"/>
  <c r="BY121" i="7" s="1"/>
  <c r="BY122" i="7" s="1"/>
  <c r="BY123" i="7" s="1"/>
  <c r="BY124" i="7" s="1"/>
  <c r="BY125" i="7" s="1"/>
  <c r="BY126" i="7" s="1"/>
  <c r="BY127" i="7" s="1"/>
  <c r="BY128" i="7" s="1"/>
  <c r="BY129" i="7" s="1"/>
  <c r="BY130" i="7" s="1"/>
  <c r="BY131" i="7" s="1"/>
  <c r="BY132" i="7" s="1"/>
  <c r="BY133" i="7" s="1"/>
  <c r="BY134" i="7" s="1"/>
  <c r="BY135" i="7" s="1"/>
  <c r="BY136" i="7" s="1"/>
  <c r="BY137" i="7" s="1"/>
  <c r="BY138" i="7" s="1"/>
  <c r="BY139" i="7" s="1"/>
  <c r="BY140" i="7" s="1"/>
  <c r="BY141" i="7" s="1"/>
  <c r="BY142" i="7" s="1"/>
  <c r="BY143" i="7" s="1"/>
  <c r="BY144" i="7" s="1"/>
  <c r="BY145" i="7" s="1"/>
  <c r="BY146" i="7" s="1"/>
  <c r="BY147" i="7" s="1"/>
  <c r="BY148" i="7" s="1"/>
  <c r="BY149" i="7" s="1"/>
  <c r="BY150" i="7" s="1"/>
  <c r="BY151" i="7" s="1"/>
  <c r="BY152" i="7" s="1"/>
  <c r="BY153" i="7" s="1"/>
  <c r="BY154" i="7" s="1"/>
  <c r="BY155" i="7" s="1"/>
  <c r="BY156" i="7" s="1"/>
  <c r="BY157" i="7" s="1"/>
  <c r="BY158" i="7" s="1"/>
  <c r="BY159" i="7" s="1"/>
  <c r="BY160" i="7" s="1"/>
  <c r="BY161" i="7" s="1"/>
  <c r="BY162" i="7" s="1"/>
  <c r="BY163" i="7" s="1"/>
  <c r="BY164" i="7" s="1"/>
  <c r="BY165" i="7" s="1"/>
  <c r="BY166" i="7" s="1"/>
  <c r="BY167" i="7" s="1"/>
  <c r="BY168" i="7" s="1"/>
  <c r="BY169" i="7" s="1"/>
  <c r="BY170" i="7" s="1"/>
  <c r="BY171" i="7" s="1"/>
  <c r="BY172" i="7" s="1"/>
  <c r="BY173" i="7" s="1"/>
  <c r="BY174" i="7" s="1"/>
  <c r="BY175" i="7" s="1"/>
  <c r="BY176" i="7" s="1"/>
  <c r="BY177" i="7" s="1"/>
  <c r="BY178" i="7" s="1"/>
  <c r="BY179" i="7" s="1"/>
  <c r="BY180" i="7" s="1"/>
  <c r="BY181" i="7" s="1"/>
  <c r="BY182" i="7" s="1"/>
  <c r="BY183" i="7" s="1"/>
  <c r="BY184" i="7" s="1"/>
  <c r="BY185" i="7" s="1"/>
  <c r="BY186" i="7" s="1"/>
  <c r="BY187" i="7" s="1"/>
  <c r="BY188" i="7" s="1"/>
  <c r="BY189" i="7" s="1"/>
  <c r="BY190" i="7" s="1"/>
  <c r="BY191" i="7" s="1"/>
  <c r="BY192" i="7" s="1"/>
  <c r="BY193" i="7" s="1"/>
  <c r="BY194" i="7" s="1"/>
  <c r="BY195" i="7" s="1"/>
  <c r="BY196" i="7" s="1"/>
  <c r="BY197" i="7" s="1"/>
  <c r="BY198" i="7" s="1"/>
  <c r="BY199" i="7" s="1"/>
  <c r="BY200" i="7" s="1"/>
  <c r="BY201" i="7" s="1"/>
  <c r="BY202" i="7" s="1"/>
  <c r="BY203" i="7" s="1"/>
  <c r="BY204" i="7" s="1"/>
  <c r="BY205" i="7" s="1"/>
  <c r="BY206" i="7" s="1"/>
  <c r="BY207" i="7" s="1"/>
  <c r="BY208" i="7" s="1"/>
  <c r="BY209" i="7" s="1"/>
  <c r="BY210" i="7" s="1"/>
  <c r="BY211" i="7" s="1"/>
  <c r="BY212" i="7" s="1"/>
  <c r="BY213" i="7" s="1"/>
  <c r="BY214" i="7" s="1"/>
  <c r="BY215" i="7" s="1"/>
  <c r="BY216" i="7" s="1"/>
  <c r="BY217" i="7" s="1"/>
  <c r="BY218" i="7" s="1"/>
  <c r="BY219" i="7" s="1"/>
  <c r="BY220" i="7" s="1"/>
  <c r="BY221" i="7" s="1"/>
  <c r="BY222" i="7" s="1"/>
  <c r="BY223" i="7" s="1"/>
  <c r="BY224" i="7" s="1"/>
  <c r="BY225" i="7" s="1"/>
  <c r="BY226" i="7" s="1"/>
  <c r="BY227" i="7" s="1"/>
  <c r="BY228" i="7" s="1"/>
  <c r="BY229" i="7" s="1"/>
  <c r="BY230" i="7" s="1"/>
  <c r="BY231" i="7" s="1"/>
  <c r="BY232" i="7" s="1"/>
  <c r="BY233" i="7" s="1"/>
  <c r="BY234" i="7" s="1"/>
  <c r="BY235" i="7" s="1"/>
  <c r="BY236" i="7" s="1"/>
  <c r="BY237" i="7" s="1"/>
  <c r="BY238" i="7" s="1"/>
  <c r="BY239" i="7" s="1"/>
  <c r="BY240" i="7" s="1"/>
  <c r="BY241" i="7" s="1"/>
  <c r="BY242" i="7" s="1"/>
  <c r="BY243" i="7" s="1"/>
  <c r="BY244" i="7" s="1"/>
  <c r="BY245" i="7" s="1"/>
  <c r="BY246" i="7" s="1"/>
  <c r="BY247" i="7" s="1"/>
  <c r="BY248" i="7" s="1"/>
  <c r="BY249" i="7" s="1"/>
  <c r="BY250" i="7" s="1"/>
  <c r="BY251" i="7" s="1"/>
  <c r="BY252" i="7" s="1"/>
  <c r="BY253" i="7" s="1"/>
  <c r="BY254" i="7" s="1"/>
  <c r="BY255" i="7" s="1"/>
  <c r="BY256" i="7" s="1"/>
  <c r="BY257" i="7" s="1"/>
  <c r="BY258" i="7" s="1"/>
  <c r="BY259" i="7" s="1"/>
  <c r="BY260" i="7" s="1"/>
  <c r="BY261" i="7" s="1"/>
  <c r="BY262" i="7" s="1"/>
  <c r="BY263" i="7" s="1"/>
  <c r="BY264" i="7" s="1"/>
  <c r="BY265" i="7" s="1"/>
  <c r="BY266" i="7" s="1"/>
  <c r="BY267" i="7" s="1"/>
  <c r="BY268" i="7" s="1"/>
  <c r="BY269" i="7" s="1"/>
  <c r="BY270" i="7" s="1"/>
  <c r="BY271" i="7" s="1"/>
  <c r="BY272" i="7" s="1"/>
  <c r="BY273" i="7" s="1"/>
  <c r="BY274" i="7" s="1"/>
  <c r="BY275" i="7" s="1"/>
  <c r="BY276" i="7" s="1"/>
  <c r="BY277" i="7" s="1"/>
  <c r="BY278" i="7" s="1"/>
  <c r="BY279" i="7" s="1"/>
  <c r="BY280" i="7" s="1"/>
  <c r="BY281" i="7" s="1"/>
  <c r="BY282" i="7" s="1"/>
  <c r="BY283" i="7" s="1"/>
  <c r="BY284" i="7" s="1"/>
  <c r="BY285" i="7" s="1"/>
  <c r="BY286" i="7" s="1"/>
  <c r="BY287" i="7" s="1"/>
  <c r="BY288" i="7" s="1"/>
  <c r="BY289" i="7" s="1"/>
  <c r="BY290" i="7" s="1"/>
  <c r="BY291" i="7" s="1"/>
  <c r="BY292" i="7" s="1"/>
  <c r="BY293" i="7" s="1"/>
  <c r="BY294" i="7" s="1"/>
  <c r="BY295" i="7" s="1"/>
  <c r="BY296" i="7" s="1"/>
  <c r="BY297" i="7" s="1"/>
  <c r="BY298" i="7" s="1"/>
  <c r="BY299" i="7" s="1"/>
  <c r="BY300" i="7" s="1"/>
  <c r="BY301" i="7" s="1"/>
  <c r="BY302" i="7" s="1"/>
  <c r="BY303" i="7" s="1"/>
  <c r="CR5" i="7"/>
  <c r="CR6" i="7" s="1"/>
  <c r="CR7" i="7" s="1"/>
  <c r="CR8" i="7" s="1"/>
  <c r="CR9" i="7" s="1"/>
  <c r="CR10" i="7" s="1"/>
  <c r="CR11" i="7" s="1"/>
  <c r="CR12" i="7" s="1"/>
  <c r="CR13" i="7" s="1"/>
  <c r="CR14" i="7" s="1"/>
  <c r="CR15" i="7" s="1"/>
  <c r="CR16" i="7" s="1"/>
  <c r="CR17" i="7" s="1"/>
  <c r="CR18" i="7" s="1"/>
  <c r="CR19" i="7" s="1"/>
  <c r="CR20" i="7" s="1"/>
  <c r="CR21" i="7" s="1"/>
  <c r="CR22" i="7" s="1"/>
  <c r="CR23" i="7" s="1"/>
  <c r="CR24" i="7" s="1"/>
  <c r="CR25" i="7" s="1"/>
  <c r="CR26" i="7" s="1"/>
  <c r="CR27" i="7" s="1"/>
  <c r="CR28" i="7" s="1"/>
  <c r="CR29" i="7" s="1"/>
  <c r="CR30" i="7" s="1"/>
  <c r="CR31" i="7" s="1"/>
  <c r="CR32" i="7" s="1"/>
  <c r="CR33" i="7" s="1"/>
  <c r="CR34" i="7" s="1"/>
  <c r="CR35" i="7" s="1"/>
  <c r="CR36" i="7" s="1"/>
  <c r="CR37" i="7" s="1"/>
  <c r="CR38" i="7" s="1"/>
  <c r="CR39" i="7" s="1"/>
  <c r="CR40" i="7" s="1"/>
  <c r="CR41" i="7" s="1"/>
  <c r="CR42" i="7" s="1"/>
  <c r="CR43" i="7" s="1"/>
  <c r="CR44" i="7" s="1"/>
  <c r="CR45" i="7" s="1"/>
  <c r="CR46" i="7" s="1"/>
  <c r="CR47" i="7" s="1"/>
  <c r="CR48" i="7" s="1"/>
  <c r="CR49" i="7" s="1"/>
  <c r="CR50" i="7" s="1"/>
  <c r="CR51" i="7" s="1"/>
  <c r="CR52" i="7" s="1"/>
  <c r="CR53" i="7" s="1"/>
  <c r="CR54" i="7" s="1"/>
  <c r="CR55" i="7" s="1"/>
  <c r="CR56" i="7" s="1"/>
  <c r="CR57" i="7" s="1"/>
  <c r="CR58" i="7" s="1"/>
  <c r="CR59" i="7" s="1"/>
  <c r="CR60" i="7" s="1"/>
  <c r="CR61" i="7" s="1"/>
  <c r="CR62" i="7" s="1"/>
  <c r="CR63" i="7" s="1"/>
  <c r="CR64" i="7" s="1"/>
  <c r="CR65" i="7" s="1"/>
  <c r="CR66" i="7" s="1"/>
  <c r="CR67" i="7" s="1"/>
  <c r="CR68" i="7" s="1"/>
  <c r="CR69" i="7" s="1"/>
  <c r="CR70" i="7" s="1"/>
  <c r="CR71" i="7" s="1"/>
  <c r="CR72" i="7" s="1"/>
  <c r="CR73" i="7" s="1"/>
  <c r="CR74" i="7" s="1"/>
  <c r="CR75" i="7" s="1"/>
  <c r="CR76" i="7" s="1"/>
  <c r="CR77" i="7" s="1"/>
  <c r="CR78" i="7" s="1"/>
  <c r="CR79" i="7" s="1"/>
  <c r="CR80" i="7" s="1"/>
  <c r="CR81" i="7" s="1"/>
  <c r="CR82" i="7" s="1"/>
  <c r="CR83" i="7" s="1"/>
  <c r="CR84" i="7" s="1"/>
  <c r="CR85" i="7" s="1"/>
  <c r="CR86" i="7" s="1"/>
  <c r="CR87" i="7" s="1"/>
  <c r="CR88" i="7" s="1"/>
  <c r="CR89" i="7" s="1"/>
  <c r="CR90" i="7" s="1"/>
  <c r="CR91" i="7" s="1"/>
  <c r="CR92" i="7" s="1"/>
  <c r="CR93" i="7" s="1"/>
  <c r="CR94" i="7" s="1"/>
  <c r="CR95" i="7" s="1"/>
  <c r="CR96" i="7" s="1"/>
  <c r="CR97" i="7" s="1"/>
  <c r="CR98" i="7" s="1"/>
  <c r="CR99" i="7" s="1"/>
  <c r="CR100" i="7" s="1"/>
  <c r="CR101" i="7" s="1"/>
  <c r="CR102" i="7" s="1"/>
  <c r="CR103" i="7" s="1"/>
  <c r="CR104" i="7" s="1"/>
  <c r="CR105" i="7" s="1"/>
  <c r="CR106" i="7" s="1"/>
  <c r="CR107" i="7" s="1"/>
  <c r="CR108" i="7" s="1"/>
  <c r="CR109" i="7" s="1"/>
  <c r="CR110" i="7" s="1"/>
  <c r="CR111" i="7" s="1"/>
  <c r="CR112" i="7" s="1"/>
  <c r="CR113" i="7" s="1"/>
  <c r="CR114" i="7" s="1"/>
  <c r="CR115" i="7" s="1"/>
  <c r="CR116" i="7" s="1"/>
  <c r="CR117" i="7" s="1"/>
  <c r="CR118" i="7" s="1"/>
  <c r="CR119" i="7" s="1"/>
  <c r="CR120" i="7" s="1"/>
  <c r="CR121" i="7" s="1"/>
  <c r="CR122" i="7" s="1"/>
  <c r="CR123" i="7" s="1"/>
  <c r="CR124" i="7" s="1"/>
  <c r="CR125" i="7" s="1"/>
  <c r="CR126" i="7" s="1"/>
  <c r="CR127" i="7" s="1"/>
  <c r="CR128" i="7" s="1"/>
  <c r="CR129" i="7" s="1"/>
  <c r="CR130" i="7" s="1"/>
  <c r="CR131" i="7" s="1"/>
  <c r="CR132" i="7" s="1"/>
  <c r="CR133" i="7" s="1"/>
  <c r="CR134" i="7" s="1"/>
  <c r="CR135" i="7" s="1"/>
  <c r="CR136" i="7" s="1"/>
  <c r="CR137" i="7" s="1"/>
  <c r="CR138" i="7" s="1"/>
  <c r="CR139" i="7" s="1"/>
  <c r="CR140" i="7" s="1"/>
  <c r="CR141" i="7" s="1"/>
  <c r="CR142" i="7" s="1"/>
  <c r="CR143" i="7" s="1"/>
  <c r="CR144" i="7" s="1"/>
  <c r="CR145" i="7" s="1"/>
  <c r="CR146" i="7" s="1"/>
  <c r="CR147" i="7" s="1"/>
  <c r="CR148" i="7" s="1"/>
  <c r="CR149" i="7" s="1"/>
  <c r="CR150" i="7" s="1"/>
  <c r="CR151" i="7" s="1"/>
  <c r="CR152" i="7" s="1"/>
  <c r="CR153" i="7" s="1"/>
  <c r="CR154" i="7" s="1"/>
  <c r="CR155" i="7" s="1"/>
  <c r="CR156" i="7" s="1"/>
  <c r="CR157" i="7" s="1"/>
  <c r="CR158" i="7" s="1"/>
  <c r="CR159" i="7" s="1"/>
  <c r="CR160" i="7" s="1"/>
  <c r="CR161" i="7" s="1"/>
  <c r="CR162" i="7" s="1"/>
  <c r="CR163" i="7" s="1"/>
  <c r="CR164" i="7" s="1"/>
  <c r="CR165" i="7" s="1"/>
  <c r="CR166" i="7" s="1"/>
  <c r="CR167" i="7" s="1"/>
  <c r="CR168" i="7" s="1"/>
  <c r="CR169" i="7" s="1"/>
  <c r="CR170" i="7" s="1"/>
  <c r="CR171" i="7" s="1"/>
  <c r="CR172" i="7" s="1"/>
  <c r="CR173" i="7" s="1"/>
  <c r="CR174" i="7" s="1"/>
  <c r="CR175" i="7" s="1"/>
  <c r="CR176" i="7" s="1"/>
  <c r="CR177" i="7" s="1"/>
  <c r="CR178" i="7" s="1"/>
  <c r="CR179" i="7" s="1"/>
  <c r="CR180" i="7" s="1"/>
  <c r="CR181" i="7" s="1"/>
  <c r="CR182" i="7" s="1"/>
  <c r="CR183" i="7" s="1"/>
  <c r="CR184" i="7" s="1"/>
  <c r="CR185" i="7" s="1"/>
  <c r="CR186" i="7" s="1"/>
  <c r="CR187" i="7" s="1"/>
  <c r="CR188" i="7" s="1"/>
  <c r="CR189" i="7" s="1"/>
  <c r="CR190" i="7" s="1"/>
  <c r="CR191" i="7" s="1"/>
  <c r="CR192" i="7" s="1"/>
  <c r="CR193" i="7" s="1"/>
  <c r="CR194" i="7" s="1"/>
  <c r="CR195" i="7" s="1"/>
  <c r="CR196" i="7" s="1"/>
  <c r="CR197" i="7" s="1"/>
  <c r="CR198" i="7" s="1"/>
  <c r="CR199" i="7" s="1"/>
  <c r="CR200" i="7" s="1"/>
  <c r="CR201" i="7" s="1"/>
  <c r="CR202" i="7" s="1"/>
  <c r="CR203" i="7" s="1"/>
  <c r="CR204" i="7" s="1"/>
  <c r="CR205" i="7" s="1"/>
  <c r="CR206" i="7" s="1"/>
  <c r="CR207" i="7" s="1"/>
  <c r="CR208" i="7" s="1"/>
  <c r="CR209" i="7" s="1"/>
  <c r="CR210" i="7" s="1"/>
  <c r="CR211" i="7" s="1"/>
  <c r="CR212" i="7" s="1"/>
  <c r="CR213" i="7" s="1"/>
  <c r="CR214" i="7" s="1"/>
  <c r="CR215" i="7" s="1"/>
  <c r="CR216" i="7" s="1"/>
  <c r="CR217" i="7" s="1"/>
  <c r="CR218" i="7" s="1"/>
  <c r="CR219" i="7" s="1"/>
  <c r="CR220" i="7" s="1"/>
  <c r="CR221" i="7" s="1"/>
  <c r="CR222" i="7" s="1"/>
  <c r="CR223" i="7" s="1"/>
  <c r="CR224" i="7" s="1"/>
  <c r="CR225" i="7" s="1"/>
  <c r="CR226" i="7" s="1"/>
  <c r="CR227" i="7" s="1"/>
  <c r="CR228" i="7" s="1"/>
  <c r="CR229" i="7" s="1"/>
  <c r="CR230" i="7" s="1"/>
  <c r="CR231" i="7" s="1"/>
  <c r="CR232" i="7" s="1"/>
  <c r="CR233" i="7" s="1"/>
  <c r="CR234" i="7" s="1"/>
  <c r="CR235" i="7" s="1"/>
  <c r="CR236" i="7" s="1"/>
  <c r="CR237" i="7" s="1"/>
  <c r="CR238" i="7" s="1"/>
  <c r="CR239" i="7" s="1"/>
  <c r="CR240" i="7" s="1"/>
  <c r="CR241" i="7" s="1"/>
  <c r="CR242" i="7" s="1"/>
  <c r="CR243" i="7" s="1"/>
  <c r="CR244" i="7" s="1"/>
  <c r="CR245" i="7" s="1"/>
  <c r="CR246" i="7" s="1"/>
  <c r="CR247" i="7" s="1"/>
  <c r="CR248" i="7" s="1"/>
  <c r="CR249" i="7" s="1"/>
  <c r="CR250" i="7" s="1"/>
  <c r="CR251" i="7" s="1"/>
  <c r="CR252" i="7" s="1"/>
  <c r="CR253" i="7" s="1"/>
  <c r="CR254" i="7" s="1"/>
  <c r="CR255" i="7" s="1"/>
  <c r="CR256" i="7" s="1"/>
  <c r="CR257" i="7" s="1"/>
  <c r="CR258" i="7" s="1"/>
  <c r="CR259" i="7" s="1"/>
  <c r="CR260" i="7" s="1"/>
  <c r="CR261" i="7" s="1"/>
  <c r="CR262" i="7" s="1"/>
  <c r="CR263" i="7" s="1"/>
  <c r="CR264" i="7" s="1"/>
  <c r="CR265" i="7" s="1"/>
  <c r="CR266" i="7" s="1"/>
  <c r="CR267" i="7" s="1"/>
  <c r="CR268" i="7" s="1"/>
  <c r="CR269" i="7" s="1"/>
  <c r="CR270" i="7" s="1"/>
  <c r="CR271" i="7" s="1"/>
  <c r="CR272" i="7" s="1"/>
  <c r="CR273" i="7" s="1"/>
  <c r="CR274" i="7" s="1"/>
  <c r="CR275" i="7" s="1"/>
  <c r="CR276" i="7" s="1"/>
  <c r="CR277" i="7" s="1"/>
  <c r="CR278" i="7" s="1"/>
  <c r="CR279" i="7" s="1"/>
  <c r="CR280" i="7" s="1"/>
  <c r="CR281" i="7" s="1"/>
  <c r="CR282" i="7" s="1"/>
  <c r="CR283" i="7" s="1"/>
  <c r="CR284" i="7" s="1"/>
  <c r="CR285" i="7" s="1"/>
  <c r="CR286" i="7" s="1"/>
  <c r="CR287" i="7" s="1"/>
  <c r="CR288" i="7" s="1"/>
  <c r="CR289" i="7" s="1"/>
  <c r="CR290" i="7" s="1"/>
  <c r="CR291" i="7" s="1"/>
  <c r="CR292" i="7" s="1"/>
  <c r="CR293" i="7" s="1"/>
  <c r="CR294" i="7" s="1"/>
  <c r="CR295" i="7" s="1"/>
  <c r="CR296" i="7" s="1"/>
  <c r="CR297" i="7" s="1"/>
  <c r="CR298" i="7" s="1"/>
  <c r="CR299" i="7" s="1"/>
  <c r="CR300" i="7" s="1"/>
  <c r="CR301" i="7" s="1"/>
  <c r="CR302" i="7" s="1"/>
  <c r="CR303" i="7" s="1"/>
  <c r="EG4" i="7"/>
  <c r="C10" i="25" s="1"/>
  <c r="EG7" i="7"/>
  <c r="C13" i="25" s="1"/>
  <c r="EG8" i="7"/>
  <c r="C14" i="25" s="1"/>
  <c r="EG5" i="7"/>
  <c r="C11" i="25" s="1"/>
  <c r="EG6" i="7"/>
  <c r="C12" i="25" s="1"/>
  <c r="CD43" i="17" l="1"/>
  <c r="F32" i="21"/>
  <c r="DB32" i="17" s="1"/>
  <c r="CE32" i="17"/>
  <c r="H43" i="25"/>
  <c r="G20" i="21"/>
  <c r="DC20" i="17" s="1"/>
  <c r="CF21" i="17"/>
  <c r="H8" i="21"/>
  <c r="DD8" i="17" s="1"/>
  <c r="I32" i="25"/>
  <c r="J21" i="25"/>
  <c r="BZ12" i="17"/>
  <c r="BZ11" i="17"/>
  <c r="C26" i="25"/>
  <c r="BZ14" i="17"/>
  <c r="C25" i="25"/>
  <c r="BZ13" i="17"/>
  <c r="C44" i="25"/>
  <c r="BZ10" i="17"/>
  <c r="C22" i="25"/>
  <c r="C46" i="25"/>
  <c r="C24" i="25"/>
  <c r="C33" i="25"/>
  <c r="C35" i="25"/>
  <c r="C36" i="25"/>
  <c r="C47" i="25"/>
  <c r="G38" i="25"/>
  <c r="C48" i="25"/>
  <c r="D38" i="25"/>
  <c r="E27" i="25"/>
  <c r="C37" i="25"/>
  <c r="E49" i="25"/>
  <c r="L49" i="25"/>
  <c r="I49" i="25"/>
  <c r="E38" i="25"/>
  <c r="F38" i="25"/>
  <c r="C23" i="25"/>
  <c r="G27" i="25"/>
  <c r="C15" i="25"/>
  <c r="F49" i="25"/>
  <c r="O38" i="25"/>
  <c r="O27" i="25"/>
  <c r="G49" i="25"/>
  <c r="H27" i="25"/>
  <c r="J38" i="25"/>
  <c r="D49" i="25"/>
  <c r="J15" i="25"/>
  <c r="I38" i="25"/>
  <c r="J49" i="25"/>
  <c r="D50" i="25"/>
  <c r="C34" i="25"/>
  <c r="O49" i="25"/>
  <c r="N49" i="25"/>
  <c r="C45" i="25"/>
  <c r="D27" i="25"/>
  <c r="M49" i="25"/>
  <c r="L38" i="25"/>
  <c r="F27" i="25"/>
  <c r="N38" i="25"/>
  <c r="M27" i="25"/>
  <c r="H49" i="25"/>
  <c r="J27" i="25"/>
  <c r="K38" i="25"/>
  <c r="E50" i="25"/>
  <c r="J39" i="25"/>
  <c r="E28" i="25"/>
  <c r="K39" i="25"/>
  <c r="BG1" i="7"/>
  <c r="BG4" i="7" s="1"/>
  <c r="BG5" i="7" s="1"/>
  <c r="N27" i="25"/>
  <c r="I15" i="25"/>
  <c r="I27" i="25"/>
  <c r="L27" i="25"/>
  <c r="M38" i="25"/>
  <c r="K27" i="25"/>
  <c r="H38" i="25"/>
  <c r="K49" i="25"/>
  <c r="BZ1" i="7"/>
  <c r="BZ4" i="7" s="1"/>
  <c r="CA4" i="7" s="1"/>
  <c r="X1" i="7"/>
  <c r="X4" i="7" s="1"/>
  <c r="X5" i="7" s="1"/>
  <c r="DK1" i="7"/>
  <c r="DK4" i="7" s="1"/>
  <c r="CS1" i="7"/>
  <c r="CS4" i="7" s="1"/>
  <c r="CF32" i="17" l="1"/>
  <c r="I43" i="25"/>
  <c r="H20" i="21"/>
  <c r="DD20" i="17" s="1"/>
  <c r="CE43" i="17"/>
  <c r="G32" i="21"/>
  <c r="DC32" i="17" s="1"/>
  <c r="CG21" i="17"/>
  <c r="J32" i="25"/>
  <c r="K21" i="25"/>
  <c r="I8" i="21"/>
  <c r="DE8" i="17" s="1"/>
  <c r="CK27" i="17"/>
  <c r="CG39" i="17"/>
  <c r="CE49" i="17"/>
  <c r="CG49" i="17"/>
  <c r="CG38" i="17"/>
  <c r="CL38" i="17"/>
  <c r="BZ23" i="17"/>
  <c r="CA38" i="17"/>
  <c r="BZ36" i="17"/>
  <c r="BZ46" i="17"/>
  <c r="CB50" i="17"/>
  <c r="CJ27" i="17"/>
  <c r="CL49" i="17"/>
  <c r="CF38" i="17"/>
  <c r="CC38" i="17"/>
  <c r="CB49" i="17"/>
  <c r="BZ48" i="17"/>
  <c r="BZ35" i="17"/>
  <c r="BZ22" i="17"/>
  <c r="BZ25" i="17"/>
  <c r="CF27" i="17"/>
  <c r="CH39" i="17"/>
  <c r="CA27" i="17"/>
  <c r="BZ34" i="17"/>
  <c r="CG15" i="17"/>
  <c r="BZ15" i="17"/>
  <c r="CB38" i="17"/>
  <c r="BZ37" i="17"/>
  <c r="CD38" i="17"/>
  <c r="BZ33" i="17"/>
  <c r="CI27" i="17"/>
  <c r="CB28" i="17"/>
  <c r="CG27" i="17"/>
  <c r="CC27" i="17"/>
  <c r="BZ45" i="17"/>
  <c r="CA50" i="17"/>
  <c r="CA49" i="17"/>
  <c r="CL27" i="17"/>
  <c r="CD27" i="17"/>
  <c r="CB27" i="17"/>
  <c r="BZ47" i="17"/>
  <c r="BZ24" i="17"/>
  <c r="BZ44" i="17"/>
  <c r="BZ26" i="17"/>
  <c r="G39" i="25"/>
  <c r="AP24" i="7"/>
  <c r="CJ38" i="17"/>
  <c r="AP23" i="7"/>
  <c r="CI38" i="17"/>
  <c r="AP37" i="7"/>
  <c r="CK49" i="17"/>
  <c r="AP35" i="7"/>
  <c r="CI49" i="17"/>
  <c r="AP34" i="7"/>
  <c r="CH49" i="17"/>
  <c r="AP36" i="7"/>
  <c r="CJ49" i="17"/>
  <c r="AP7" i="7"/>
  <c r="CE27" i="17"/>
  <c r="AP29" i="7"/>
  <c r="CC49" i="17"/>
  <c r="AP19" i="7"/>
  <c r="CE38" i="17"/>
  <c r="AP22" i="7"/>
  <c r="CH38" i="17"/>
  <c r="AP25" i="7"/>
  <c r="CK38" i="17"/>
  <c r="AP30" i="7"/>
  <c r="CD49" i="17"/>
  <c r="AP10" i="7"/>
  <c r="CH27" i="17"/>
  <c r="I16" i="25"/>
  <c r="CF15" i="17"/>
  <c r="AP32" i="7"/>
  <c r="CF49" i="17"/>
  <c r="H50" i="25"/>
  <c r="F39" i="25"/>
  <c r="F50" i="25"/>
  <c r="E39" i="25"/>
  <c r="D28" i="25"/>
  <c r="G50" i="25"/>
  <c r="J50" i="25"/>
  <c r="M28" i="25"/>
  <c r="N50" i="25"/>
  <c r="J16" i="25"/>
  <c r="L39" i="25"/>
  <c r="L50" i="25"/>
  <c r="H28" i="25"/>
  <c r="I28" i="25"/>
  <c r="K28" i="25"/>
  <c r="O28" i="25"/>
  <c r="O39" i="25"/>
  <c r="I39" i="25"/>
  <c r="L28" i="25"/>
  <c r="O50" i="25"/>
  <c r="M50" i="25"/>
  <c r="J28" i="25"/>
  <c r="I50" i="25"/>
  <c r="K50" i="25"/>
  <c r="N28" i="25"/>
  <c r="N39" i="25"/>
  <c r="G28" i="25"/>
  <c r="D39" i="25"/>
  <c r="M39" i="25"/>
  <c r="H39" i="25"/>
  <c r="F28" i="25"/>
  <c r="AP16" i="7"/>
  <c r="AP15" i="7"/>
  <c r="AP12" i="7"/>
  <c r="AP5" i="7"/>
  <c r="AP4" i="7"/>
  <c r="AP17" i="7"/>
  <c r="AP31" i="7"/>
  <c r="AP3" i="7"/>
  <c r="AQ3" i="7" s="1"/>
  <c r="AP20" i="7"/>
  <c r="C49" i="25"/>
  <c r="AP11" i="7"/>
  <c r="BH4" i="7"/>
  <c r="BQ4" i="7" s="1"/>
  <c r="AP21" i="7"/>
  <c r="AP8" i="7"/>
  <c r="AP38" i="7"/>
  <c r="AP28" i="7"/>
  <c r="AP18" i="7"/>
  <c r="AP33" i="7"/>
  <c r="AP27" i="7"/>
  <c r="C38" i="25"/>
  <c r="BZ5" i="7"/>
  <c r="CA5" i="7" s="1"/>
  <c r="AP9" i="7"/>
  <c r="Y4" i="7"/>
  <c r="AH4" i="7" s="1"/>
  <c r="AP6" i="7"/>
  <c r="AP14" i="7"/>
  <c r="AP13" i="7"/>
  <c r="AP26" i="7"/>
  <c r="CT4" i="7"/>
  <c r="CS5" i="7"/>
  <c r="DL4" i="7"/>
  <c r="DK5" i="7"/>
  <c r="CK4" i="7"/>
  <c r="CC4" i="7"/>
  <c r="C10" i="10" s="1"/>
  <c r="CE4" i="7"/>
  <c r="CL4" i="7"/>
  <c r="CG4" i="7"/>
  <c r="F10" i="10" s="1"/>
  <c r="CD4" i="7"/>
  <c r="D10" i="10" s="1"/>
  <c r="CI4" i="7"/>
  <c r="CH4" i="7"/>
  <c r="CF4" i="7"/>
  <c r="CJ4" i="7"/>
  <c r="Y5" i="7"/>
  <c r="X6" i="7"/>
  <c r="BG6" i="7"/>
  <c r="BH5" i="7"/>
  <c r="CH21" i="17" l="1"/>
  <c r="J8" i="21"/>
  <c r="DF8" i="17" s="1"/>
  <c r="K32" i="25"/>
  <c r="L21" i="25"/>
  <c r="CF43" i="17"/>
  <c r="H32" i="21"/>
  <c r="DD32" i="17" s="1"/>
  <c r="CG32" i="17"/>
  <c r="J43" i="25"/>
  <c r="I20" i="21"/>
  <c r="DE20" i="17" s="1"/>
  <c r="BZ38" i="17"/>
  <c r="BZ49" i="17"/>
  <c r="CJ39" i="17"/>
  <c r="CK28" i="17"/>
  <c r="CJ50" i="17"/>
  <c r="CL39" i="17"/>
  <c r="CE28" i="17"/>
  <c r="CK50" i="17"/>
  <c r="CA28" i="17"/>
  <c r="CE50" i="17"/>
  <c r="CF16" i="17"/>
  <c r="CA39" i="17"/>
  <c r="CH50" i="17"/>
  <c r="CL50" i="17"/>
  <c r="CL28" i="17"/>
  <c r="CI50" i="17"/>
  <c r="CJ28" i="17"/>
  <c r="CB39" i="17"/>
  <c r="CC28" i="17"/>
  <c r="CD28" i="17"/>
  <c r="CF50" i="17"/>
  <c r="CI28" i="17"/>
  <c r="CH28" i="17"/>
  <c r="CI39" i="17"/>
  <c r="CG50" i="17"/>
  <c r="CC50" i="17"/>
  <c r="CE39" i="17"/>
  <c r="CK39" i="17"/>
  <c r="CG28" i="17"/>
  <c r="CF39" i="17"/>
  <c r="CF28" i="17"/>
  <c r="CG16" i="17"/>
  <c r="CD50" i="17"/>
  <c r="CC39" i="17"/>
  <c r="CD39" i="17"/>
  <c r="CM4" i="7"/>
  <c r="AQ4" i="7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BR4" i="7"/>
  <c r="BL4" i="7"/>
  <c r="BN4" i="7"/>
  <c r="F10" i="9" s="1"/>
  <c r="H10" i="9" s="1"/>
  <c r="BO4" i="7"/>
  <c r="BM4" i="7"/>
  <c r="BP4" i="7"/>
  <c r="AA4" i="7"/>
  <c r="B10" i="8" s="1"/>
  <c r="BZ6" i="7"/>
  <c r="BZ7" i="7" s="1"/>
  <c r="BS4" i="7"/>
  <c r="BJ4" i="7"/>
  <c r="C10" i="9" s="1"/>
  <c r="BK4" i="7"/>
  <c r="D10" i="9" s="1"/>
  <c r="AI4" i="7"/>
  <c r="AE4" i="7"/>
  <c r="F10" i="8" s="1"/>
  <c r="AC4" i="7"/>
  <c r="D10" i="8" s="1"/>
  <c r="AD4" i="7"/>
  <c r="E10" i="8" s="1"/>
  <c r="AF4" i="7"/>
  <c r="I10" i="8" s="1"/>
  <c r="AG4" i="7"/>
  <c r="AB4" i="7"/>
  <c r="C10" i="8" s="1"/>
  <c r="CN4" i="7"/>
  <c r="E10" i="10" s="1"/>
  <c r="DV4" i="7"/>
  <c r="DO4" i="7"/>
  <c r="C10" i="14" s="1"/>
  <c r="DP4" i="7"/>
  <c r="D10" i="14" s="1"/>
  <c r="DT4" i="7"/>
  <c r="DQ4" i="7"/>
  <c r="E10" i="14" s="1"/>
  <c r="DN4" i="7"/>
  <c r="B10" i="14" s="1"/>
  <c r="DU4" i="7"/>
  <c r="DW4" i="7"/>
  <c r="DR4" i="7"/>
  <c r="G10" i="14" s="1"/>
  <c r="DS4" i="7"/>
  <c r="F10" i="14" s="1"/>
  <c r="AD5" i="7"/>
  <c r="E11" i="8" s="1"/>
  <c r="AI5" i="7"/>
  <c r="AG5" i="7"/>
  <c r="AC5" i="7"/>
  <c r="D11" i="8" s="1"/>
  <c r="AA5" i="7"/>
  <c r="B11" i="8" s="1"/>
  <c r="AF5" i="7"/>
  <c r="I11" i="8" s="1"/>
  <c r="AH5" i="7"/>
  <c r="AB5" i="7"/>
  <c r="C11" i="8" s="1"/>
  <c r="AE5" i="7"/>
  <c r="F11" i="8" s="1"/>
  <c r="BQ5" i="7"/>
  <c r="BM5" i="7"/>
  <c r="BS5" i="7"/>
  <c r="BK5" i="7"/>
  <c r="D11" i="9" s="1"/>
  <c r="BJ5" i="7"/>
  <c r="C11" i="9" s="1"/>
  <c r="BO5" i="7"/>
  <c r="BN5" i="7"/>
  <c r="F11" i="9" s="1"/>
  <c r="BP5" i="7"/>
  <c r="BR5" i="7"/>
  <c r="BL5" i="7"/>
  <c r="H10" i="10"/>
  <c r="DL5" i="7"/>
  <c r="DK6" i="7"/>
  <c r="BG7" i="7"/>
  <c r="BH6" i="7"/>
  <c r="X7" i="7"/>
  <c r="Y6" i="7"/>
  <c r="CS6" i="7"/>
  <c r="CT5" i="7"/>
  <c r="CI5" i="7"/>
  <c r="CF5" i="7"/>
  <c r="CH5" i="7"/>
  <c r="CK5" i="7"/>
  <c r="CD5" i="7"/>
  <c r="D11" i="10" s="1"/>
  <c r="CG5" i="7"/>
  <c r="F11" i="10" s="1"/>
  <c r="CC5" i="7"/>
  <c r="C11" i="10" s="1"/>
  <c r="CM5" i="7"/>
  <c r="CJ5" i="7"/>
  <c r="CL5" i="7"/>
  <c r="CE5" i="7"/>
  <c r="DC4" i="7"/>
  <c r="J10" i="11" s="1"/>
  <c r="DE4" i="7"/>
  <c r="L10" i="11" s="1"/>
  <c r="CW4" i="7"/>
  <c r="E10" i="11" s="1"/>
  <c r="CZ4" i="7"/>
  <c r="H10" i="11" s="1"/>
  <c r="CX4" i="7"/>
  <c r="B10" i="11" s="1"/>
  <c r="C10" i="11" s="1"/>
  <c r="DB4" i="7"/>
  <c r="DF4" i="7"/>
  <c r="M10" i="11" s="1"/>
  <c r="DD4" i="7"/>
  <c r="K10" i="11" s="1"/>
  <c r="CV4" i="7"/>
  <c r="D10" i="11" s="1"/>
  <c r="DA4" i="7"/>
  <c r="F10" i="11" s="1"/>
  <c r="CY4" i="7"/>
  <c r="G10" i="11" s="1"/>
  <c r="CG43" i="17" l="1"/>
  <c r="I32" i="21"/>
  <c r="DE32" i="17" s="1"/>
  <c r="CI21" i="17"/>
  <c r="M21" i="25"/>
  <c r="K8" i="21"/>
  <c r="DG8" i="17" s="1"/>
  <c r="L32" i="25"/>
  <c r="CH32" i="17"/>
  <c r="K43" i="25"/>
  <c r="J20" i="21"/>
  <c r="DF20" i="17" s="1"/>
  <c r="AL5" i="7"/>
  <c r="G11" i="8" s="1"/>
  <c r="H11" i="8" s="1"/>
  <c r="J11" i="8" s="1"/>
  <c r="K11" i="8" s="1"/>
  <c r="AL4" i="7"/>
  <c r="G10" i="8" s="1"/>
  <c r="H10" i="8" s="1"/>
  <c r="J10" i="8" s="1"/>
  <c r="K10" i="8" s="1"/>
  <c r="BT4" i="7"/>
  <c r="BU4" i="7" s="1"/>
  <c r="E10" i="9" s="1"/>
  <c r="J10" i="9" s="1"/>
  <c r="BT5" i="7"/>
  <c r="BU5" i="7" s="1"/>
  <c r="E11" i="9" s="1"/>
  <c r="DX4" i="7"/>
  <c r="DY4" i="7" s="1"/>
  <c r="J10" i="14" s="1"/>
  <c r="CA6" i="7"/>
  <c r="CJ6" i="7" s="1"/>
  <c r="AQ27" i="7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J10" i="10"/>
  <c r="G11" i="10"/>
  <c r="I11" i="10" s="1"/>
  <c r="H11" i="10"/>
  <c r="I10" i="11"/>
  <c r="N10" i="11" s="1"/>
  <c r="CN5" i="7"/>
  <c r="E11" i="10" s="1"/>
  <c r="BG8" i="7"/>
  <c r="BH7" i="7"/>
  <c r="DL6" i="7"/>
  <c r="DK7" i="7"/>
  <c r="Y7" i="7"/>
  <c r="X8" i="7"/>
  <c r="DU5" i="7"/>
  <c r="DS5" i="7"/>
  <c r="F11" i="14" s="1"/>
  <c r="DW5" i="7"/>
  <c r="DO5" i="7"/>
  <c r="C11" i="14" s="1"/>
  <c r="DP5" i="7"/>
  <c r="D11" i="14" s="1"/>
  <c r="DN5" i="7"/>
  <c r="B11" i="14" s="1"/>
  <c r="DT5" i="7"/>
  <c r="DR5" i="7"/>
  <c r="G11" i="14" s="1"/>
  <c r="DV5" i="7"/>
  <c r="DQ5" i="7"/>
  <c r="E11" i="14" s="1"/>
  <c r="H10" i="14"/>
  <c r="I10" i="14" s="1"/>
  <c r="DE5" i="7"/>
  <c r="L11" i="11" s="1"/>
  <c r="CY5" i="7"/>
  <c r="G11" i="11" s="1"/>
  <c r="DD5" i="7"/>
  <c r="K11" i="11" s="1"/>
  <c r="DB5" i="7"/>
  <c r="DF5" i="7"/>
  <c r="M11" i="11" s="1"/>
  <c r="DA5" i="7"/>
  <c r="F11" i="11" s="1"/>
  <c r="CV5" i="7"/>
  <c r="D11" i="11" s="1"/>
  <c r="DC5" i="7"/>
  <c r="J11" i="11" s="1"/>
  <c r="CW5" i="7"/>
  <c r="E11" i="11" s="1"/>
  <c r="CX5" i="7"/>
  <c r="B11" i="11" s="1"/>
  <c r="C11" i="11" s="1"/>
  <c r="CZ5" i="7"/>
  <c r="H11" i="11" s="1"/>
  <c r="AF6" i="7"/>
  <c r="I12" i="8" s="1"/>
  <c r="AB6" i="7"/>
  <c r="C12" i="8" s="1"/>
  <c r="AI6" i="7"/>
  <c r="AE6" i="7"/>
  <c r="F12" i="8" s="1"/>
  <c r="AA6" i="7"/>
  <c r="B12" i="8" s="1"/>
  <c r="AH6" i="7"/>
  <c r="AD6" i="7"/>
  <c r="E12" i="8" s="1"/>
  <c r="AC6" i="7"/>
  <c r="D12" i="8" s="1"/>
  <c r="AG6" i="7"/>
  <c r="AL6" i="7" s="1"/>
  <c r="G12" i="8" s="1"/>
  <c r="CT6" i="7"/>
  <c r="CS7" i="7"/>
  <c r="BZ8" i="7"/>
  <c r="CA7" i="7"/>
  <c r="BN6" i="7"/>
  <c r="F12" i="9" s="1"/>
  <c r="BQ6" i="7"/>
  <c r="BP6" i="7"/>
  <c r="BM6" i="7"/>
  <c r="BS6" i="7"/>
  <c r="BO6" i="7"/>
  <c r="BJ6" i="7"/>
  <c r="C12" i="9" s="1"/>
  <c r="BL6" i="7"/>
  <c r="BR6" i="7"/>
  <c r="BK6" i="7"/>
  <c r="D12" i="9" s="1"/>
  <c r="H11" i="9"/>
  <c r="CJ21" i="17" l="1"/>
  <c r="N21" i="25"/>
  <c r="L8" i="21"/>
  <c r="DH8" i="17" s="1"/>
  <c r="M32" i="25"/>
  <c r="CI32" i="17"/>
  <c r="L43" i="25"/>
  <c r="K20" i="21"/>
  <c r="DG20" i="17" s="1"/>
  <c r="CH43" i="17"/>
  <c r="J32" i="21"/>
  <c r="DF32" i="17" s="1"/>
  <c r="DX5" i="7"/>
  <c r="DY5" i="7" s="1"/>
  <c r="J11" i="14" s="1"/>
  <c r="BT6" i="7"/>
  <c r="BU6" i="7" s="1"/>
  <c r="E12" i="9" s="1"/>
  <c r="J11" i="9"/>
  <c r="I11" i="11"/>
  <c r="N11" i="11" s="1"/>
  <c r="CE6" i="7"/>
  <c r="CG6" i="7"/>
  <c r="F12" i="10" s="1"/>
  <c r="G12" i="10" s="1"/>
  <c r="I12" i="10" s="1"/>
  <c r="CH6" i="7"/>
  <c r="CF6" i="7"/>
  <c r="CD6" i="7"/>
  <c r="D12" i="10" s="1"/>
  <c r="CL6" i="7"/>
  <c r="CI6" i="7"/>
  <c r="CC6" i="7"/>
  <c r="C12" i="10" s="1"/>
  <c r="CM6" i="7"/>
  <c r="CK6" i="7"/>
  <c r="H12" i="8"/>
  <c r="J12" i="8" s="1"/>
  <c r="AS4" i="7"/>
  <c r="H11" i="14"/>
  <c r="I11" i="14" s="1"/>
  <c r="DL7" i="7"/>
  <c r="DK8" i="7"/>
  <c r="BO7" i="7"/>
  <c r="BR7" i="7"/>
  <c r="BJ7" i="7"/>
  <c r="C13" i="9" s="1"/>
  <c r="BP7" i="7"/>
  <c r="BL7" i="7"/>
  <c r="BQ7" i="7"/>
  <c r="BM7" i="7"/>
  <c r="BK7" i="7"/>
  <c r="D13" i="9" s="1"/>
  <c r="BN7" i="7"/>
  <c r="F13" i="9" s="1"/>
  <c r="BS7" i="7"/>
  <c r="K11" i="10"/>
  <c r="J11" i="10"/>
  <c r="CA8" i="7"/>
  <c r="BZ9" i="7"/>
  <c r="CS8" i="7"/>
  <c r="CT7" i="7"/>
  <c r="BH8" i="7"/>
  <c r="BG9" i="7"/>
  <c r="H12" i="9"/>
  <c r="X9" i="7"/>
  <c r="Y8" i="7"/>
  <c r="DT6" i="7"/>
  <c r="DP6" i="7"/>
  <c r="D12" i="14" s="1"/>
  <c r="DS6" i="7"/>
  <c r="F12" i="14" s="1"/>
  <c r="DV6" i="7"/>
  <c r="DW6" i="7"/>
  <c r="DO6" i="7"/>
  <c r="C12" i="14" s="1"/>
  <c r="DQ6" i="7"/>
  <c r="E12" i="14" s="1"/>
  <c r="DU6" i="7"/>
  <c r="DN6" i="7"/>
  <c r="B12" i="14" s="1"/>
  <c r="DR6" i="7"/>
  <c r="G12" i="14" s="1"/>
  <c r="CW6" i="7"/>
  <c r="E12" i="11" s="1"/>
  <c r="DA6" i="7"/>
  <c r="F12" i="11" s="1"/>
  <c r="DC6" i="7"/>
  <c r="J12" i="11" s="1"/>
  <c r="DE6" i="7"/>
  <c r="L12" i="11" s="1"/>
  <c r="CZ6" i="7"/>
  <c r="H12" i="11" s="1"/>
  <c r="CX6" i="7"/>
  <c r="B12" i="11" s="1"/>
  <c r="C12" i="11" s="1"/>
  <c r="DB6" i="7"/>
  <c r="DF6" i="7"/>
  <c r="M12" i="11" s="1"/>
  <c r="DD6" i="7"/>
  <c r="K12" i="11" s="1"/>
  <c r="CV6" i="7"/>
  <c r="D12" i="11" s="1"/>
  <c r="CY6" i="7"/>
  <c r="G12" i="11" s="1"/>
  <c r="CK7" i="7"/>
  <c r="CC7" i="7"/>
  <c r="C13" i="10" s="1"/>
  <c r="CG7" i="7"/>
  <c r="F13" i="10" s="1"/>
  <c r="CM7" i="7"/>
  <c r="CH7" i="7"/>
  <c r="CF7" i="7"/>
  <c r="CI7" i="7"/>
  <c r="CD7" i="7"/>
  <c r="D13" i="10" s="1"/>
  <c r="CL7" i="7"/>
  <c r="CE7" i="7"/>
  <c r="CJ7" i="7"/>
  <c r="AH7" i="7"/>
  <c r="AE7" i="7"/>
  <c r="F13" i="8" s="1"/>
  <c r="AF7" i="7"/>
  <c r="I13" i="8" s="1"/>
  <c r="AA7" i="7"/>
  <c r="B13" i="8" s="1"/>
  <c r="AI7" i="7"/>
  <c r="AB7" i="7"/>
  <c r="C13" i="8" s="1"/>
  <c r="AC7" i="7"/>
  <c r="D13" i="8" s="1"/>
  <c r="AG7" i="7"/>
  <c r="AL7" i="7" s="1"/>
  <c r="G13" i="8" s="1"/>
  <c r="AD7" i="7"/>
  <c r="E13" i="8" s="1"/>
  <c r="CJ32" i="17" l="1"/>
  <c r="L20" i="21"/>
  <c r="DH20" i="17" s="1"/>
  <c r="M43" i="25"/>
  <c r="CI43" i="17"/>
  <c r="K32" i="21"/>
  <c r="DG32" i="17" s="1"/>
  <c r="CK21" i="17"/>
  <c r="N32" i="25"/>
  <c r="O21" i="25"/>
  <c r="M8" i="21"/>
  <c r="DI8" i="17" s="1"/>
  <c r="BT7" i="7"/>
  <c r="BU7" i="7" s="1"/>
  <c r="E13" i="9" s="1"/>
  <c r="DX6" i="7"/>
  <c r="DY6" i="7" s="1"/>
  <c r="J12" i="14" s="1"/>
  <c r="CN7" i="7"/>
  <c r="E13" i="10" s="1"/>
  <c r="H12" i="10"/>
  <c r="CN6" i="7"/>
  <c r="E12" i="10" s="1"/>
  <c r="K12" i="10" s="1"/>
  <c r="AU7" i="7"/>
  <c r="AT7" i="7"/>
  <c r="J12" i="9"/>
  <c r="H13" i="8"/>
  <c r="J13" i="8" s="1"/>
  <c r="K13" i="8" s="1"/>
  <c r="I12" i="11"/>
  <c r="N12" i="11" s="1"/>
  <c r="H13" i="10"/>
  <c r="G13" i="10"/>
  <c r="I13" i="10" s="1"/>
  <c r="H12" i="14"/>
  <c r="I12" i="14" s="1"/>
  <c r="K12" i="8"/>
  <c r="BG10" i="7"/>
  <c r="BH9" i="7"/>
  <c r="BZ10" i="7"/>
  <c r="CA9" i="7"/>
  <c r="DK9" i="7"/>
  <c r="DL8" i="7"/>
  <c r="X10" i="7"/>
  <c r="Y9" i="7"/>
  <c r="BN8" i="7"/>
  <c r="F14" i="9" s="1"/>
  <c r="BR8" i="7"/>
  <c r="BK8" i="7"/>
  <c r="D14" i="9" s="1"/>
  <c r="BL8" i="7"/>
  <c r="BP8" i="7"/>
  <c r="BJ8" i="7"/>
  <c r="C14" i="9" s="1"/>
  <c r="BS8" i="7"/>
  <c r="BM8" i="7"/>
  <c r="BQ8" i="7"/>
  <c r="BO8" i="7"/>
  <c r="CM8" i="7"/>
  <c r="CL8" i="7"/>
  <c r="CE8" i="7"/>
  <c r="CK8" i="7"/>
  <c r="CJ8" i="7"/>
  <c r="CG8" i="7"/>
  <c r="F14" i="10" s="1"/>
  <c r="CC8" i="7"/>
  <c r="C14" i="10" s="1"/>
  <c r="CF8" i="7"/>
  <c r="CH8" i="7"/>
  <c r="CI8" i="7"/>
  <c r="CD8" i="7"/>
  <c r="D14" i="10" s="1"/>
  <c r="DU7" i="7"/>
  <c r="DS7" i="7"/>
  <c r="F13" i="14" s="1"/>
  <c r="DW7" i="7"/>
  <c r="DQ7" i="7"/>
  <c r="E13" i="14" s="1"/>
  <c r="DT7" i="7"/>
  <c r="DR7" i="7"/>
  <c r="G13" i="14" s="1"/>
  <c r="DV7" i="7"/>
  <c r="DO7" i="7"/>
  <c r="C13" i="14" s="1"/>
  <c r="DN7" i="7"/>
  <c r="B13" i="14" s="1"/>
  <c r="DP7" i="7"/>
  <c r="D13" i="14" s="1"/>
  <c r="CT8" i="7"/>
  <c r="CS9" i="7"/>
  <c r="AB8" i="7"/>
  <c r="C14" i="8" s="1"/>
  <c r="AF8" i="7"/>
  <c r="I14" i="8" s="1"/>
  <c r="AH8" i="7"/>
  <c r="AC8" i="7"/>
  <c r="D14" i="8" s="1"/>
  <c r="AE8" i="7"/>
  <c r="F14" i="8" s="1"/>
  <c r="AD8" i="7"/>
  <c r="E14" i="8" s="1"/>
  <c r="AG8" i="7"/>
  <c r="AI8" i="7"/>
  <c r="AA8" i="7"/>
  <c r="B14" i="8" s="1"/>
  <c r="CZ7" i="7"/>
  <c r="H13" i="11" s="1"/>
  <c r="CY7" i="7"/>
  <c r="G13" i="11" s="1"/>
  <c r="DB7" i="7"/>
  <c r="DD7" i="7"/>
  <c r="K13" i="11" s="1"/>
  <c r="CW7" i="7"/>
  <c r="E13" i="11" s="1"/>
  <c r="DA7" i="7"/>
  <c r="F13" i="11" s="1"/>
  <c r="CX7" i="7"/>
  <c r="B13" i="11" s="1"/>
  <c r="C13" i="11" s="1"/>
  <c r="DC7" i="7"/>
  <c r="J13" i="11" s="1"/>
  <c r="DE7" i="7"/>
  <c r="L13" i="11" s="1"/>
  <c r="CV7" i="7"/>
  <c r="D13" i="11" s="1"/>
  <c r="DF7" i="7"/>
  <c r="M13" i="11" s="1"/>
  <c r="L11" i="10"/>
  <c r="M11" i="10" s="1"/>
  <c r="N11" i="10" s="1"/>
  <c r="H13" i="9"/>
  <c r="CL21" i="17" l="1"/>
  <c r="O32" i="25"/>
  <c r="N8" i="21"/>
  <c r="DJ8" i="17" s="1"/>
  <c r="CK32" i="17"/>
  <c r="N43" i="25"/>
  <c r="M20" i="21"/>
  <c r="DI20" i="17" s="1"/>
  <c r="CJ43" i="17"/>
  <c r="L32" i="21"/>
  <c r="DH32" i="17" s="1"/>
  <c r="AL8" i="7"/>
  <c r="G14" i="8" s="1"/>
  <c r="H14" i="8" s="1"/>
  <c r="J14" i="8" s="1"/>
  <c r="DX7" i="7"/>
  <c r="DY7" i="7" s="1"/>
  <c r="J13" i="14" s="1"/>
  <c r="BT8" i="7"/>
  <c r="BU8" i="7" s="1"/>
  <c r="E14" i="9" s="1"/>
  <c r="K13" i="10"/>
  <c r="J13" i="10"/>
  <c r="J12" i="10"/>
  <c r="L12" i="10" s="1"/>
  <c r="M12" i="10" s="1"/>
  <c r="N12" i="10" s="1"/>
  <c r="AU10" i="7"/>
  <c r="AT10" i="7"/>
  <c r="J13" i="9"/>
  <c r="I13" i="11"/>
  <c r="N13" i="11" s="1"/>
  <c r="CN8" i="7"/>
  <c r="E14" i="10" s="1"/>
  <c r="H14" i="10"/>
  <c r="G14" i="10"/>
  <c r="I14" i="10" s="1"/>
  <c r="CT9" i="7"/>
  <c r="CS10" i="7"/>
  <c r="H13" i="14"/>
  <c r="I13" i="14" s="1"/>
  <c r="AH9" i="7"/>
  <c r="AE9" i="7"/>
  <c r="F15" i="8" s="1"/>
  <c r="AI9" i="7"/>
  <c r="AA9" i="7"/>
  <c r="B15" i="8" s="1"/>
  <c r="AB9" i="7"/>
  <c r="C15" i="8" s="1"/>
  <c r="AF9" i="7"/>
  <c r="I15" i="8" s="1"/>
  <c r="AG9" i="7"/>
  <c r="AC9" i="7"/>
  <c r="D15" i="8" s="1"/>
  <c r="AD9" i="7"/>
  <c r="E15" i="8" s="1"/>
  <c r="DL9" i="7"/>
  <c r="DK10" i="7"/>
  <c r="BO9" i="7"/>
  <c r="BR9" i="7"/>
  <c r="BL9" i="7"/>
  <c r="BN9" i="7"/>
  <c r="F15" i="9" s="1"/>
  <c r="BP9" i="7"/>
  <c r="BQ9" i="7"/>
  <c r="BK9" i="7"/>
  <c r="D15" i="9" s="1"/>
  <c r="BM9" i="7"/>
  <c r="BJ9" i="7"/>
  <c r="C15" i="9" s="1"/>
  <c r="BS9" i="7"/>
  <c r="DE8" i="7"/>
  <c r="L14" i="11" s="1"/>
  <c r="DC8" i="7"/>
  <c r="J14" i="11" s="1"/>
  <c r="DB8" i="7"/>
  <c r="DF8" i="7"/>
  <c r="M14" i="11" s="1"/>
  <c r="CX8" i="7"/>
  <c r="B14" i="11" s="1"/>
  <c r="C14" i="11" s="1"/>
  <c r="CV8" i="7"/>
  <c r="D14" i="11" s="1"/>
  <c r="DA8" i="7"/>
  <c r="F14" i="11" s="1"/>
  <c r="CY8" i="7"/>
  <c r="G14" i="11" s="1"/>
  <c r="CZ8" i="7"/>
  <c r="H14" i="11" s="1"/>
  <c r="CW8" i="7"/>
  <c r="E14" i="11" s="1"/>
  <c r="DD8" i="7"/>
  <c r="K14" i="11" s="1"/>
  <c r="Y10" i="7"/>
  <c r="X11" i="7"/>
  <c r="BH10" i="7"/>
  <c r="BG11" i="7"/>
  <c r="CL9" i="7"/>
  <c r="CC9" i="7"/>
  <c r="C15" i="10" s="1"/>
  <c r="CG9" i="7"/>
  <c r="F15" i="10" s="1"/>
  <c r="CM9" i="7"/>
  <c r="CJ9" i="7"/>
  <c r="CE9" i="7"/>
  <c r="CH9" i="7"/>
  <c r="CF9" i="7"/>
  <c r="CI9" i="7"/>
  <c r="CD9" i="7"/>
  <c r="D15" i="10" s="1"/>
  <c r="CK9" i="7"/>
  <c r="H14" i="9"/>
  <c r="DS8" i="7"/>
  <c r="F14" i="14" s="1"/>
  <c r="DV8" i="7"/>
  <c r="DT8" i="7"/>
  <c r="DU8" i="7"/>
  <c r="DN8" i="7"/>
  <c r="B14" i="14" s="1"/>
  <c r="DR8" i="7"/>
  <c r="G14" i="14" s="1"/>
  <c r="DW8" i="7"/>
  <c r="DQ8" i="7"/>
  <c r="E14" i="14" s="1"/>
  <c r="DP8" i="7"/>
  <c r="D14" i="14" s="1"/>
  <c r="DO8" i="7"/>
  <c r="C14" i="14" s="1"/>
  <c r="CA10" i="7"/>
  <c r="BZ11" i="7"/>
  <c r="CL32" i="17" l="1"/>
  <c r="O43" i="25"/>
  <c r="N20" i="21"/>
  <c r="DJ20" i="17" s="1"/>
  <c r="CK43" i="17"/>
  <c r="M32" i="21"/>
  <c r="DI32" i="17" s="1"/>
  <c r="DX8" i="7"/>
  <c r="DY8" i="7" s="1"/>
  <c r="J14" i="14" s="1"/>
  <c r="AL9" i="7"/>
  <c r="G15" i="8" s="1"/>
  <c r="H15" i="8" s="1"/>
  <c r="J15" i="8" s="1"/>
  <c r="K15" i="8" s="1"/>
  <c r="BT9" i="7"/>
  <c r="BU9" i="7" s="1"/>
  <c r="E15" i="9" s="1"/>
  <c r="L13" i="10"/>
  <c r="M13" i="10" s="1"/>
  <c r="N13" i="10" s="1"/>
  <c r="AW4" i="7"/>
  <c r="K14" i="8"/>
  <c r="K14" i="10"/>
  <c r="J14" i="10"/>
  <c r="CH10" i="7"/>
  <c r="CG10" i="7"/>
  <c r="F16" i="10" s="1"/>
  <c r="CI10" i="7"/>
  <c r="CL10" i="7"/>
  <c r="CF10" i="7"/>
  <c r="CD10" i="7"/>
  <c r="D16" i="10" s="1"/>
  <c r="CM10" i="7"/>
  <c r="CJ10" i="7"/>
  <c r="CE10" i="7"/>
  <c r="CK10" i="7"/>
  <c r="CC10" i="7"/>
  <c r="C16" i="10" s="1"/>
  <c r="G15" i="10"/>
  <c r="I15" i="10" s="1"/>
  <c r="H15" i="10"/>
  <c r="CA11" i="7"/>
  <c r="BZ12" i="7"/>
  <c r="AH10" i="7"/>
  <c r="AB10" i="7"/>
  <c r="C16" i="8" s="1"/>
  <c r="AE10" i="7"/>
  <c r="F16" i="8" s="1"/>
  <c r="AF10" i="7"/>
  <c r="I16" i="8" s="1"/>
  <c r="AD10" i="7"/>
  <c r="E16" i="8" s="1"/>
  <c r="AI10" i="7"/>
  <c r="AC10" i="7"/>
  <c r="D16" i="8" s="1"/>
  <c r="AG10" i="7"/>
  <c r="AL10" i="7" s="1"/>
  <c r="G16" i="8" s="1"/>
  <c r="AA10" i="7"/>
  <c r="B16" i="8" s="1"/>
  <c r="H15" i="9"/>
  <c r="DL10" i="7"/>
  <c r="DK11" i="7"/>
  <c r="CT10" i="7"/>
  <c r="CS11" i="7"/>
  <c r="H14" i="14"/>
  <c r="I14" i="14" s="1"/>
  <c r="X12" i="7"/>
  <c r="Y11" i="7"/>
  <c r="CN9" i="7"/>
  <c r="E15" i="10" s="1"/>
  <c r="BG12" i="7"/>
  <c r="BH11" i="7"/>
  <c r="I14" i="11"/>
  <c r="N14" i="11" s="1"/>
  <c r="DS9" i="7"/>
  <c r="F15" i="14" s="1"/>
  <c r="DT9" i="7"/>
  <c r="DR9" i="7"/>
  <c r="G15" i="14" s="1"/>
  <c r="DP9" i="7"/>
  <c r="D15" i="14" s="1"/>
  <c r="DQ9" i="7"/>
  <c r="E15" i="14" s="1"/>
  <c r="DV9" i="7"/>
  <c r="DO9" i="7"/>
  <c r="C15" i="14" s="1"/>
  <c r="DN9" i="7"/>
  <c r="B15" i="14" s="1"/>
  <c r="DW9" i="7"/>
  <c r="DU9" i="7"/>
  <c r="J14" i="9"/>
  <c r="CW9" i="7"/>
  <c r="E15" i="11" s="1"/>
  <c r="DA9" i="7"/>
  <c r="F15" i="11" s="1"/>
  <c r="CV9" i="7"/>
  <c r="D15" i="11" s="1"/>
  <c r="DF9" i="7"/>
  <c r="M15" i="11" s="1"/>
  <c r="CY9" i="7"/>
  <c r="G15" i="11" s="1"/>
  <c r="DB9" i="7"/>
  <c r="CX9" i="7"/>
  <c r="B15" i="11" s="1"/>
  <c r="C15" i="11" s="1"/>
  <c r="DE9" i="7"/>
  <c r="L15" i="11" s="1"/>
  <c r="DC9" i="7"/>
  <c r="J15" i="11" s="1"/>
  <c r="CZ9" i="7"/>
  <c r="H15" i="11" s="1"/>
  <c r="DD9" i="7"/>
  <c r="K15" i="11" s="1"/>
  <c r="BO10" i="7"/>
  <c r="BL10" i="7"/>
  <c r="BR10" i="7"/>
  <c r="BN10" i="7"/>
  <c r="F16" i="9" s="1"/>
  <c r="BS10" i="7"/>
  <c r="BM10" i="7"/>
  <c r="BQ10" i="7"/>
  <c r="BJ10" i="7"/>
  <c r="C16" i="9" s="1"/>
  <c r="BP10" i="7"/>
  <c r="BK10" i="7"/>
  <c r="D16" i="9" s="1"/>
  <c r="CL43" i="17" l="1"/>
  <c r="N32" i="21"/>
  <c r="DJ32" i="17" s="1"/>
  <c r="DX9" i="7"/>
  <c r="DY9" i="7" s="1"/>
  <c r="J15" i="14" s="1"/>
  <c r="BT10" i="7"/>
  <c r="CN10" i="7"/>
  <c r="E16" i="10" s="1"/>
  <c r="H16" i="8"/>
  <c r="J16" i="8" s="1"/>
  <c r="BB4" i="7"/>
  <c r="G10" i="10" s="1"/>
  <c r="I10" i="10" s="1"/>
  <c r="K10" i="10" s="1"/>
  <c r="L10" i="10" s="1"/>
  <c r="M10" i="10" s="1"/>
  <c r="N10" i="10" s="1"/>
  <c r="AZ4" i="7"/>
  <c r="BA4" i="7"/>
  <c r="G16" i="9" s="1"/>
  <c r="I16" i="9" s="1"/>
  <c r="L14" i="10"/>
  <c r="M14" i="10" s="1"/>
  <c r="N14" i="10" s="1"/>
  <c r="I15" i="11"/>
  <c r="N15" i="11" s="1"/>
  <c r="K15" i="10"/>
  <c r="J15" i="10"/>
  <c r="AI11" i="7"/>
  <c r="AC11" i="7"/>
  <c r="D17" i="8" s="1"/>
  <c r="AA11" i="7"/>
  <c r="B17" i="8" s="1"/>
  <c r="AH11" i="7"/>
  <c r="AB11" i="7"/>
  <c r="C17" i="8" s="1"/>
  <c r="AG11" i="7"/>
  <c r="AF11" i="7"/>
  <c r="I17" i="8" s="1"/>
  <c r="AD11" i="7"/>
  <c r="E17" i="8" s="1"/>
  <c r="AE11" i="7"/>
  <c r="F17" i="8" s="1"/>
  <c r="H16" i="9"/>
  <c r="H15" i="14"/>
  <c r="I15" i="14" s="1"/>
  <c r="BN11" i="7"/>
  <c r="F17" i="9" s="1"/>
  <c r="BS11" i="7"/>
  <c r="BJ11" i="7"/>
  <c r="C17" i="9" s="1"/>
  <c r="BM11" i="7"/>
  <c r="BQ11" i="7"/>
  <c r="BK11" i="7"/>
  <c r="D17" i="9" s="1"/>
  <c r="BR11" i="7"/>
  <c r="BP11" i="7"/>
  <c r="BL11" i="7"/>
  <c r="BO11" i="7"/>
  <c r="Y12" i="7"/>
  <c r="X13" i="7"/>
  <c r="DU10" i="7"/>
  <c r="DS10" i="7"/>
  <c r="F16" i="14" s="1"/>
  <c r="DW10" i="7"/>
  <c r="DP10" i="7"/>
  <c r="D16" i="14" s="1"/>
  <c r="DO10" i="7"/>
  <c r="C16" i="14" s="1"/>
  <c r="DN10" i="7"/>
  <c r="B16" i="14" s="1"/>
  <c r="DV10" i="7"/>
  <c r="DR10" i="7"/>
  <c r="G16" i="14" s="1"/>
  <c r="DT10" i="7"/>
  <c r="DQ10" i="7"/>
  <c r="E16" i="14" s="1"/>
  <c r="BZ13" i="7"/>
  <c r="CA12" i="7"/>
  <c r="CT11" i="7"/>
  <c r="CS12" i="7"/>
  <c r="CM11" i="7"/>
  <c r="CJ11" i="7"/>
  <c r="CL11" i="7"/>
  <c r="CC11" i="7"/>
  <c r="C17" i="10" s="1"/>
  <c r="CH11" i="7"/>
  <c r="CE11" i="7"/>
  <c r="CI11" i="7"/>
  <c r="CD11" i="7"/>
  <c r="D17" i="10" s="1"/>
  <c r="CK11" i="7"/>
  <c r="CF11" i="7"/>
  <c r="CG11" i="7"/>
  <c r="F17" i="10" s="1"/>
  <c r="DF10" i="7"/>
  <c r="M16" i="11" s="1"/>
  <c r="DC10" i="7"/>
  <c r="J16" i="11" s="1"/>
  <c r="CV10" i="7"/>
  <c r="D16" i="11" s="1"/>
  <c r="CX10" i="7"/>
  <c r="B16" i="11" s="1"/>
  <c r="C16" i="11" s="1"/>
  <c r="DE10" i="7"/>
  <c r="L16" i="11" s="1"/>
  <c r="DD10" i="7"/>
  <c r="K16" i="11" s="1"/>
  <c r="CY10" i="7"/>
  <c r="G16" i="11" s="1"/>
  <c r="DA10" i="7"/>
  <c r="F16" i="11" s="1"/>
  <c r="CW10" i="7"/>
  <c r="E16" i="11" s="1"/>
  <c r="DB10" i="7"/>
  <c r="CZ10" i="7"/>
  <c r="H16" i="11" s="1"/>
  <c r="BH12" i="7"/>
  <c r="BG13" i="7"/>
  <c r="J15" i="9"/>
  <c r="BU10" i="7"/>
  <c r="E16" i="9" s="1"/>
  <c r="DL11" i="7"/>
  <c r="DK12" i="7"/>
  <c r="G16" i="10"/>
  <c r="I16" i="10" s="1"/>
  <c r="H16" i="10"/>
  <c r="DX10" i="7" l="1"/>
  <c r="DY10" i="7" s="1"/>
  <c r="J16" i="14" s="1"/>
  <c r="BT11" i="7"/>
  <c r="AL11" i="7"/>
  <c r="G17" i="8" s="1"/>
  <c r="G14" i="9"/>
  <c r="I14" i="9" s="1"/>
  <c r="K14" i="9" s="1"/>
  <c r="L14" i="9" s="1"/>
  <c r="M14" i="9" s="1"/>
  <c r="N14" i="9" s="1"/>
  <c r="G15" i="9"/>
  <c r="I15" i="9" s="1"/>
  <c r="K15" i="9" s="1"/>
  <c r="G12" i="9"/>
  <c r="I12" i="9" s="1"/>
  <c r="K12" i="9" s="1"/>
  <c r="L12" i="9" s="1"/>
  <c r="M12" i="9" s="1"/>
  <c r="N12" i="9" s="1"/>
  <c r="G13" i="9"/>
  <c r="I13" i="9" s="1"/>
  <c r="K13" i="9" s="1"/>
  <c r="L13" i="9" s="1"/>
  <c r="M13" i="9" s="1"/>
  <c r="N13" i="9" s="1"/>
  <c r="G10" i="9"/>
  <c r="I10" i="9" s="1"/>
  <c r="K10" i="9" s="1"/>
  <c r="L10" i="9" s="1"/>
  <c r="M10" i="9" s="1"/>
  <c r="N10" i="9" s="1"/>
  <c r="G11" i="9"/>
  <c r="I11" i="9" s="1"/>
  <c r="K11" i="9" s="1"/>
  <c r="L11" i="9" s="1"/>
  <c r="M11" i="9" s="1"/>
  <c r="N11" i="9" s="1"/>
  <c r="J16" i="10"/>
  <c r="K16" i="10"/>
  <c r="G9" i="9"/>
  <c r="G77" i="9"/>
  <c r="B10" i="10"/>
  <c r="B10" i="9"/>
  <c r="B78" i="10"/>
  <c r="B78" i="9"/>
  <c r="BU11" i="7"/>
  <c r="E17" i="9" s="1"/>
  <c r="CT12" i="7"/>
  <c r="CS13" i="7"/>
  <c r="BG14" i="7"/>
  <c r="BH13" i="7"/>
  <c r="K16" i="8"/>
  <c r="I16" i="11"/>
  <c r="N16" i="11" s="1"/>
  <c r="G17" i="10"/>
  <c r="I17" i="10" s="1"/>
  <c r="H17" i="10"/>
  <c r="DB11" i="7"/>
  <c r="DE11" i="7"/>
  <c r="L17" i="11" s="1"/>
  <c r="DF11" i="7"/>
  <c r="M17" i="11" s="1"/>
  <c r="CV11" i="7"/>
  <c r="D17" i="11" s="1"/>
  <c r="CX11" i="7"/>
  <c r="B17" i="11" s="1"/>
  <c r="C17" i="11" s="1"/>
  <c r="CW11" i="7"/>
  <c r="E17" i="11" s="1"/>
  <c r="CZ11" i="7"/>
  <c r="H17" i="11" s="1"/>
  <c r="DD11" i="7"/>
  <c r="K17" i="11" s="1"/>
  <c r="DA11" i="7"/>
  <c r="F17" i="11" s="1"/>
  <c r="DC11" i="7"/>
  <c r="J17" i="11" s="1"/>
  <c r="CY11" i="7"/>
  <c r="G17" i="11" s="1"/>
  <c r="BZ14" i="7"/>
  <c r="CA13" i="7"/>
  <c r="H17" i="8"/>
  <c r="DV11" i="7"/>
  <c r="DY11" i="7"/>
  <c r="J17" i="14" s="1"/>
  <c r="DT11" i="7"/>
  <c r="DU11" i="7"/>
  <c r="DP11" i="7"/>
  <c r="D17" i="14" s="1"/>
  <c r="DW11" i="7"/>
  <c r="DR11" i="7"/>
  <c r="G17" i="14" s="1"/>
  <c r="DO11" i="7"/>
  <c r="C17" i="14" s="1"/>
  <c r="DQ11" i="7"/>
  <c r="E17" i="14" s="1"/>
  <c r="DX11" i="7"/>
  <c r="DS11" i="7"/>
  <c r="F17" i="14" s="1"/>
  <c r="DN11" i="7"/>
  <c r="B17" i="14" s="1"/>
  <c r="BT12" i="7"/>
  <c r="BP12" i="7"/>
  <c r="BK12" i="7"/>
  <c r="D18" i="9" s="1"/>
  <c r="BL12" i="7"/>
  <c r="BR12" i="7"/>
  <c r="BJ12" i="7"/>
  <c r="C18" i="9" s="1"/>
  <c r="BN12" i="7"/>
  <c r="F18" i="9" s="1"/>
  <c r="BQ12" i="7"/>
  <c r="BO12" i="7"/>
  <c r="BS12" i="7"/>
  <c r="BM12" i="7"/>
  <c r="CN11" i="7"/>
  <c r="E17" i="10" s="1"/>
  <c r="K16" i="9"/>
  <c r="J16" i="9"/>
  <c r="DK13" i="7"/>
  <c r="DL12" i="7"/>
  <c r="L15" i="9"/>
  <c r="M15" i="9" s="1"/>
  <c r="N15" i="9" s="1"/>
  <c r="H16" i="14"/>
  <c r="I16" i="14" s="1"/>
  <c r="X14" i="7"/>
  <c r="Y13" i="7"/>
  <c r="H17" i="9"/>
  <c r="G17" i="9"/>
  <c r="I17" i="9" s="1"/>
  <c r="L15" i="10"/>
  <c r="M15" i="10" s="1"/>
  <c r="N15" i="10" s="1"/>
  <c r="CC12" i="7"/>
  <c r="C18" i="10" s="1"/>
  <c r="CL12" i="7"/>
  <c r="CD12" i="7"/>
  <c r="D18" i="10" s="1"/>
  <c r="CK12" i="7"/>
  <c r="CJ12" i="7"/>
  <c r="CG12" i="7"/>
  <c r="F18" i="10" s="1"/>
  <c r="CE12" i="7"/>
  <c r="CM12" i="7"/>
  <c r="CI12" i="7"/>
  <c r="CF12" i="7"/>
  <c r="CH12" i="7"/>
  <c r="AH12" i="7"/>
  <c r="AE12" i="7"/>
  <c r="F18" i="8" s="1"/>
  <c r="AD12" i="7"/>
  <c r="E18" i="8" s="1"/>
  <c r="AF12" i="7"/>
  <c r="I18" i="8" s="1"/>
  <c r="AI12" i="7"/>
  <c r="AB12" i="7"/>
  <c r="C18" i="8" s="1"/>
  <c r="AA12" i="7"/>
  <c r="B18" i="8" s="1"/>
  <c r="AC12" i="7"/>
  <c r="D18" i="8" s="1"/>
  <c r="AG12" i="7"/>
  <c r="AL12" i="7" s="1"/>
  <c r="G18" i="8" s="1"/>
  <c r="L16" i="10" l="1"/>
  <c r="M16" i="10" s="1"/>
  <c r="N16" i="10" s="1"/>
  <c r="K17" i="9"/>
  <c r="J17" i="9"/>
  <c r="L16" i="9"/>
  <c r="M16" i="9" s="1"/>
  <c r="N16" i="9" s="1"/>
  <c r="H18" i="8"/>
  <c r="J18" i="8" s="1"/>
  <c r="K18" i="8" s="1"/>
  <c r="AI13" i="7"/>
  <c r="AA13" i="7"/>
  <c r="B19" i="8" s="1"/>
  <c r="AB13" i="7"/>
  <c r="C19" i="8" s="1"/>
  <c r="AL13" i="7"/>
  <c r="G19" i="8" s="1"/>
  <c r="AH13" i="7"/>
  <c r="AE13" i="7"/>
  <c r="F19" i="8" s="1"/>
  <c r="AF13" i="7"/>
  <c r="I19" i="8" s="1"/>
  <c r="AG13" i="7"/>
  <c r="AD13" i="7"/>
  <c r="E19" i="8" s="1"/>
  <c r="AC13" i="7"/>
  <c r="D19" i="8" s="1"/>
  <c r="K17" i="10"/>
  <c r="J17" i="10"/>
  <c r="BU12" i="7"/>
  <c r="E18" i="9" s="1"/>
  <c r="H17" i="14"/>
  <c r="I17" i="14"/>
  <c r="J17" i="8"/>
  <c r="K17" i="8" s="1"/>
  <c r="BH14" i="7"/>
  <c r="BG15" i="7"/>
  <c r="Y14" i="7"/>
  <c r="X15" i="7"/>
  <c r="DX12" i="7"/>
  <c r="DV12" i="7"/>
  <c r="DY12" i="7"/>
  <c r="J18" i="14" s="1"/>
  <c r="DT12" i="7"/>
  <c r="DU12" i="7"/>
  <c r="DO12" i="7"/>
  <c r="C18" i="14" s="1"/>
  <c r="DR12" i="7"/>
  <c r="G18" i="14" s="1"/>
  <c r="DS12" i="7"/>
  <c r="F18" i="14" s="1"/>
  <c r="DQ12" i="7"/>
  <c r="E18" i="14" s="1"/>
  <c r="DW12" i="7"/>
  <c r="DP12" i="7"/>
  <c r="D18" i="14" s="1"/>
  <c r="DN12" i="7"/>
  <c r="B18" i="14" s="1"/>
  <c r="G18" i="9"/>
  <c r="I18" i="9" s="1"/>
  <c r="H18" i="9"/>
  <c r="CS14" i="7"/>
  <c r="CT13" i="7"/>
  <c r="CN12" i="7"/>
  <c r="E18" i="10" s="1"/>
  <c r="DL13" i="7"/>
  <c r="DK14" i="7"/>
  <c r="CC13" i="7"/>
  <c r="C19" i="10" s="1"/>
  <c r="CI13" i="7"/>
  <c r="CD13" i="7"/>
  <c r="D19" i="10" s="1"/>
  <c r="CH13" i="7"/>
  <c r="CK13" i="7"/>
  <c r="CG13" i="7"/>
  <c r="F19" i="10" s="1"/>
  <c r="CE13" i="7"/>
  <c r="CM13" i="7"/>
  <c r="CL13" i="7"/>
  <c r="CJ13" i="7"/>
  <c r="CF13" i="7"/>
  <c r="I17" i="11"/>
  <c r="N17" i="11" s="1"/>
  <c r="DF12" i="7"/>
  <c r="M18" i="11" s="1"/>
  <c r="CZ12" i="7"/>
  <c r="H18" i="11" s="1"/>
  <c r="CW12" i="7"/>
  <c r="E18" i="11" s="1"/>
  <c r="DB12" i="7"/>
  <c r="DE12" i="7"/>
  <c r="L18" i="11" s="1"/>
  <c r="CV12" i="7"/>
  <c r="D18" i="11" s="1"/>
  <c r="CY12" i="7"/>
  <c r="G18" i="11" s="1"/>
  <c r="DA12" i="7"/>
  <c r="F18" i="11" s="1"/>
  <c r="DD12" i="7"/>
  <c r="K18" i="11" s="1"/>
  <c r="CX12" i="7"/>
  <c r="B18" i="11" s="1"/>
  <c r="C18" i="11" s="1"/>
  <c r="DC12" i="7"/>
  <c r="J18" i="11" s="1"/>
  <c r="H18" i="10"/>
  <c r="G18" i="10"/>
  <c r="I18" i="10" s="1"/>
  <c r="CA14" i="7"/>
  <c r="BZ15" i="7"/>
  <c r="BQ13" i="7"/>
  <c r="BK13" i="7"/>
  <c r="D19" i="9" s="1"/>
  <c r="BM13" i="7"/>
  <c r="BN13" i="7"/>
  <c r="F19" i="9" s="1"/>
  <c r="BT13" i="7"/>
  <c r="BS13" i="7"/>
  <c r="BJ13" i="7"/>
  <c r="C19" i="9" s="1"/>
  <c r="BO13" i="7"/>
  <c r="BP13" i="7"/>
  <c r="BR13" i="7"/>
  <c r="BL13" i="7"/>
  <c r="BU13" i="7" l="1"/>
  <c r="E19" i="9" s="1"/>
  <c r="H19" i="8"/>
  <c r="J19" i="8" s="1"/>
  <c r="K19" i="8" s="1"/>
  <c r="L17" i="9"/>
  <c r="M17" i="9" s="1"/>
  <c r="N17" i="9" s="1"/>
  <c r="CN13" i="7"/>
  <c r="E19" i="10" s="1"/>
  <c r="CC14" i="7"/>
  <c r="C20" i="10" s="1"/>
  <c r="CK14" i="7"/>
  <c r="CE14" i="7"/>
  <c r="CI14" i="7"/>
  <c r="CH14" i="7"/>
  <c r="CJ14" i="7"/>
  <c r="CF14" i="7"/>
  <c r="CM14" i="7"/>
  <c r="CL14" i="7"/>
  <c r="CG14" i="7"/>
  <c r="F20" i="10" s="1"/>
  <c r="CD14" i="7"/>
  <c r="D20" i="10" s="1"/>
  <c r="H19" i="10"/>
  <c r="G19" i="10"/>
  <c r="I19" i="10" s="1"/>
  <c r="L17" i="10"/>
  <c r="M17" i="10" s="1"/>
  <c r="N17" i="10" s="1"/>
  <c r="G19" i="9"/>
  <c r="I19" i="9" s="1"/>
  <c r="H19" i="9"/>
  <c r="DF13" i="7"/>
  <c r="M19" i="11" s="1"/>
  <c r="CW13" i="7"/>
  <c r="E19" i="11" s="1"/>
  <c r="DA13" i="7"/>
  <c r="F19" i="11" s="1"/>
  <c r="DB13" i="7"/>
  <c r="DE13" i="7"/>
  <c r="L19" i="11" s="1"/>
  <c r="DD13" i="7"/>
  <c r="K19" i="11" s="1"/>
  <c r="CY13" i="7"/>
  <c r="G19" i="11" s="1"/>
  <c r="CV13" i="7"/>
  <c r="D19" i="11" s="1"/>
  <c r="CZ13" i="7"/>
  <c r="H19" i="11" s="1"/>
  <c r="DC13" i="7"/>
  <c r="J19" i="11" s="1"/>
  <c r="CX13" i="7"/>
  <c r="B19" i="11" s="1"/>
  <c r="C19" i="11" s="1"/>
  <c r="I18" i="14"/>
  <c r="H18" i="14"/>
  <c r="X16" i="7"/>
  <c r="Y15" i="7"/>
  <c r="BG16" i="7"/>
  <c r="BH15" i="7"/>
  <c r="BZ16" i="7"/>
  <c r="CA15" i="7"/>
  <c r="DX13" i="7"/>
  <c r="DT13" i="7"/>
  <c r="DY13" i="7"/>
  <c r="J19" i="14" s="1"/>
  <c r="DV13" i="7"/>
  <c r="DW13" i="7"/>
  <c r="DP13" i="7"/>
  <c r="D19" i="14" s="1"/>
  <c r="DN13" i="7"/>
  <c r="B19" i="14" s="1"/>
  <c r="DR13" i="7"/>
  <c r="G19" i="14" s="1"/>
  <c r="DQ13" i="7"/>
  <c r="E19" i="14" s="1"/>
  <c r="DS13" i="7"/>
  <c r="F19" i="14" s="1"/>
  <c r="DU13" i="7"/>
  <c r="DO13" i="7"/>
  <c r="C19" i="14" s="1"/>
  <c r="I18" i="11"/>
  <c r="N18" i="11" s="1"/>
  <c r="DL14" i="7"/>
  <c r="DK15" i="7"/>
  <c r="K18" i="10"/>
  <c r="J18" i="10"/>
  <c r="CS15" i="7"/>
  <c r="CT14" i="7"/>
  <c r="AH14" i="7"/>
  <c r="AL14" i="7"/>
  <c r="G20" i="8" s="1"/>
  <c r="AD14" i="7"/>
  <c r="E20" i="8" s="1"/>
  <c r="AI14" i="7"/>
  <c r="AE14" i="7"/>
  <c r="F20" i="8" s="1"/>
  <c r="AC14" i="7"/>
  <c r="D20" i="8" s="1"/>
  <c r="AB14" i="7"/>
  <c r="C20" i="8" s="1"/>
  <c r="AA14" i="7"/>
  <c r="B20" i="8" s="1"/>
  <c r="AF14" i="7"/>
  <c r="I20" i="8" s="1"/>
  <c r="AG14" i="7"/>
  <c r="BO14" i="7"/>
  <c r="BT14" i="7"/>
  <c r="BR14" i="7"/>
  <c r="BM14" i="7"/>
  <c r="BJ14" i="7"/>
  <c r="C20" i="9" s="1"/>
  <c r="BN14" i="7"/>
  <c r="F20" i="9" s="1"/>
  <c r="BS14" i="7"/>
  <c r="BP14" i="7"/>
  <c r="BK14" i="7"/>
  <c r="D20" i="9" s="1"/>
  <c r="BQ14" i="7"/>
  <c r="BL14" i="7"/>
  <c r="K18" i="9"/>
  <c r="J18" i="9"/>
  <c r="J19" i="9" l="1"/>
  <c r="K19" i="9"/>
  <c r="H20" i="8"/>
  <c r="J20" i="8" s="1"/>
  <c r="K20" i="8" s="1"/>
  <c r="BU14" i="7"/>
  <c r="E20" i="9" s="1"/>
  <c r="CT15" i="7"/>
  <c r="CS16" i="7"/>
  <c r="DV14" i="7"/>
  <c r="DP14" i="7"/>
  <c r="D20" i="14" s="1"/>
  <c r="DR14" i="7"/>
  <c r="G20" i="14" s="1"/>
  <c r="DO14" i="7"/>
  <c r="C20" i="14" s="1"/>
  <c r="DT14" i="7"/>
  <c r="DN14" i="7"/>
  <c r="B20" i="14" s="1"/>
  <c r="DQ14" i="7"/>
  <c r="E20" i="14" s="1"/>
  <c r="DS14" i="7"/>
  <c r="F20" i="14" s="1"/>
  <c r="DW14" i="7"/>
  <c r="DY14" i="7"/>
  <c r="J20" i="14" s="1"/>
  <c r="DU14" i="7"/>
  <c r="DX14" i="7"/>
  <c r="BN15" i="7"/>
  <c r="F21" i="9" s="1"/>
  <c r="BO15" i="7"/>
  <c r="BR15" i="7"/>
  <c r="BM15" i="7"/>
  <c r="BP15" i="7"/>
  <c r="BK15" i="7"/>
  <c r="D21" i="9" s="1"/>
  <c r="BT15" i="7"/>
  <c r="BQ15" i="7"/>
  <c r="BJ15" i="7"/>
  <c r="C21" i="9" s="1"/>
  <c r="BS15" i="7"/>
  <c r="BL15" i="7"/>
  <c r="G20" i="9"/>
  <c r="I20" i="9" s="1"/>
  <c r="H20" i="9"/>
  <c r="L18" i="10"/>
  <c r="M18" i="10" s="1"/>
  <c r="N18" i="10" s="1"/>
  <c r="BH16" i="7"/>
  <c r="BG17" i="7"/>
  <c r="L18" i="9"/>
  <c r="M18" i="9" s="1"/>
  <c r="N18" i="9" s="1"/>
  <c r="CH15" i="7"/>
  <c r="CE15" i="7"/>
  <c r="CM15" i="7"/>
  <c r="CK15" i="7"/>
  <c r="CG15" i="7"/>
  <c r="F21" i="10" s="1"/>
  <c r="CL15" i="7"/>
  <c r="CD15" i="7"/>
  <c r="D21" i="10" s="1"/>
  <c r="CI15" i="7"/>
  <c r="CF15" i="7"/>
  <c r="CC15" i="7"/>
  <c r="C21" i="10" s="1"/>
  <c r="CJ15" i="7"/>
  <c r="AH15" i="7"/>
  <c r="AA15" i="7"/>
  <c r="B21" i="8" s="1"/>
  <c r="AC15" i="7"/>
  <c r="D21" i="8" s="1"/>
  <c r="AI15" i="7"/>
  <c r="AF15" i="7"/>
  <c r="I21" i="8" s="1"/>
  <c r="AL15" i="7"/>
  <c r="G21" i="8" s="1"/>
  <c r="AB15" i="7"/>
  <c r="C21" i="8" s="1"/>
  <c r="AE15" i="7"/>
  <c r="F21" i="8" s="1"/>
  <c r="AD15" i="7"/>
  <c r="E21" i="8" s="1"/>
  <c r="AG15" i="7"/>
  <c r="I19" i="11"/>
  <c r="N19" i="11" s="1"/>
  <c r="CN14" i="7"/>
  <c r="E20" i="10" s="1"/>
  <c r="DF14" i="7"/>
  <c r="M20" i="11" s="1"/>
  <c r="DA14" i="7"/>
  <c r="F20" i="11" s="1"/>
  <c r="DB14" i="7"/>
  <c r="DE14" i="7"/>
  <c r="L20" i="11" s="1"/>
  <c r="CZ14" i="7"/>
  <c r="H20" i="11" s="1"/>
  <c r="DC14" i="7"/>
  <c r="J20" i="11" s="1"/>
  <c r="CY14" i="7"/>
  <c r="G20" i="11" s="1"/>
  <c r="CW14" i="7"/>
  <c r="E20" i="11" s="1"/>
  <c r="CV14" i="7"/>
  <c r="D20" i="11" s="1"/>
  <c r="DD14" i="7"/>
  <c r="K20" i="11" s="1"/>
  <c r="CX14" i="7"/>
  <c r="B20" i="11" s="1"/>
  <c r="C20" i="11" s="1"/>
  <c r="DL15" i="7"/>
  <c r="DK16" i="7"/>
  <c r="H19" i="14"/>
  <c r="I19" i="14"/>
  <c r="BZ17" i="7"/>
  <c r="CA16" i="7"/>
  <c r="Y16" i="7"/>
  <c r="X17" i="7"/>
  <c r="G20" i="10"/>
  <c r="I20" i="10" s="1"/>
  <c r="H20" i="10"/>
  <c r="J19" i="10"/>
  <c r="K19" i="10"/>
  <c r="L19" i="9" l="1"/>
  <c r="M19" i="9" s="1"/>
  <c r="N19" i="9" s="1"/>
  <c r="J20" i="9"/>
  <c r="K20" i="9"/>
  <c r="BU15" i="7"/>
  <c r="E21" i="9" s="1"/>
  <c r="H21" i="8"/>
  <c r="J21" i="8" s="1"/>
  <c r="K21" i="8" s="1"/>
  <c r="L19" i="10"/>
  <c r="M19" i="10" s="1"/>
  <c r="N19" i="10" s="1"/>
  <c r="I20" i="11"/>
  <c r="N20" i="11" s="1"/>
  <c r="AL16" i="7"/>
  <c r="G22" i="8" s="1"/>
  <c r="AE16" i="7"/>
  <c r="F22" i="8" s="1"/>
  <c r="AD16" i="7"/>
  <c r="E22" i="8" s="1"/>
  <c r="AH16" i="7"/>
  <c r="AC16" i="7"/>
  <c r="D22" i="8" s="1"/>
  <c r="AA16" i="7"/>
  <c r="B22" i="8" s="1"/>
  <c r="AF16" i="7"/>
  <c r="I22" i="8" s="1"/>
  <c r="AG16" i="7"/>
  <c r="AB16" i="7"/>
  <c r="C22" i="8" s="1"/>
  <c r="AI16" i="7"/>
  <c r="CK16" i="7"/>
  <c r="CJ16" i="7"/>
  <c r="CG16" i="7"/>
  <c r="F22" i="10" s="1"/>
  <c r="CC16" i="7"/>
  <c r="C22" i="10" s="1"/>
  <c r="CL16" i="7"/>
  <c r="CE16" i="7"/>
  <c r="CM16" i="7"/>
  <c r="CI16" i="7"/>
  <c r="CF16" i="7"/>
  <c r="CH16" i="7"/>
  <c r="CD16" i="7"/>
  <c r="D22" i="10" s="1"/>
  <c r="DL16" i="7"/>
  <c r="DK17" i="7"/>
  <c r="BR16" i="7"/>
  <c r="BK16" i="7"/>
  <c r="D22" i="9" s="1"/>
  <c r="BM16" i="7"/>
  <c r="BT16" i="7"/>
  <c r="BP16" i="7"/>
  <c r="BJ16" i="7"/>
  <c r="C22" i="9" s="1"/>
  <c r="BS16" i="7"/>
  <c r="BL16" i="7"/>
  <c r="BN16" i="7"/>
  <c r="F22" i="9" s="1"/>
  <c r="BQ16" i="7"/>
  <c r="BO16" i="7"/>
  <c r="H21" i="9"/>
  <c r="G21" i="9"/>
  <c r="I21" i="9" s="1"/>
  <c r="BZ18" i="7"/>
  <c r="CA17" i="7"/>
  <c r="DT15" i="7"/>
  <c r="DR15" i="7"/>
  <c r="G21" i="14" s="1"/>
  <c r="DP15" i="7"/>
  <c r="D21" i="14" s="1"/>
  <c r="DN15" i="7"/>
  <c r="B21" i="14" s="1"/>
  <c r="DY15" i="7"/>
  <c r="J21" i="14" s="1"/>
  <c r="DV15" i="7"/>
  <c r="DO15" i="7"/>
  <c r="C21" i="14" s="1"/>
  <c r="DQ15" i="7"/>
  <c r="E21" i="14" s="1"/>
  <c r="DW15" i="7"/>
  <c r="DS15" i="7"/>
  <c r="F21" i="14" s="1"/>
  <c r="DX15" i="7"/>
  <c r="DU15" i="7"/>
  <c r="K20" i="10"/>
  <c r="J20" i="10"/>
  <c r="CT16" i="7"/>
  <c r="CS17" i="7"/>
  <c r="X18" i="7"/>
  <c r="Y17" i="7"/>
  <c r="CN15" i="7"/>
  <c r="E21" i="10" s="1"/>
  <c r="CZ15" i="7"/>
  <c r="H21" i="11" s="1"/>
  <c r="DC15" i="7"/>
  <c r="J21" i="11" s="1"/>
  <c r="CX15" i="7"/>
  <c r="B21" i="11" s="1"/>
  <c r="C21" i="11" s="1"/>
  <c r="DB15" i="7"/>
  <c r="DE15" i="7"/>
  <c r="L21" i="11" s="1"/>
  <c r="CV15" i="7"/>
  <c r="D21" i="11" s="1"/>
  <c r="DF15" i="7"/>
  <c r="M21" i="11" s="1"/>
  <c r="CY15" i="7"/>
  <c r="G21" i="11" s="1"/>
  <c r="CW15" i="7"/>
  <c r="E21" i="11" s="1"/>
  <c r="DA15" i="7"/>
  <c r="F21" i="11" s="1"/>
  <c r="DD15" i="7"/>
  <c r="K21" i="11" s="1"/>
  <c r="G21" i="10"/>
  <c r="I21" i="10" s="1"/>
  <c r="H21" i="10"/>
  <c r="BH17" i="7"/>
  <c r="BG18" i="7"/>
  <c r="I20" i="14"/>
  <c r="H20" i="14"/>
  <c r="L20" i="9" l="1"/>
  <c r="M20" i="9" s="1"/>
  <c r="N20" i="9" s="1"/>
  <c r="K21" i="9"/>
  <c r="J21" i="9"/>
  <c r="BU16" i="7"/>
  <c r="E22" i="9" s="1"/>
  <c r="L20" i="10"/>
  <c r="M20" i="10" s="1"/>
  <c r="N20" i="10" s="1"/>
  <c r="H22" i="8"/>
  <c r="J22" i="8" s="1"/>
  <c r="K22" i="8" s="1"/>
  <c r="BH18" i="7"/>
  <c r="BG19" i="7"/>
  <c r="AI17" i="7"/>
  <c r="AH17" i="7"/>
  <c r="AC17" i="7"/>
  <c r="D23" i="8" s="1"/>
  <c r="AD17" i="7"/>
  <c r="E23" i="8" s="1"/>
  <c r="AG17" i="7"/>
  <c r="AB17" i="7"/>
  <c r="C23" i="8" s="1"/>
  <c r="AF17" i="7"/>
  <c r="I23" i="8" s="1"/>
  <c r="AE17" i="7"/>
  <c r="F23" i="8" s="1"/>
  <c r="AL17" i="7"/>
  <c r="G23" i="8" s="1"/>
  <c r="AA17" i="7"/>
  <c r="B23" i="8" s="1"/>
  <c r="BO17" i="7"/>
  <c r="BR17" i="7"/>
  <c r="BM17" i="7"/>
  <c r="BN17" i="7"/>
  <c r="F23" i="9" s="1"/>
  <c r="BP17" i="7"/>
  <c r="BK17" i="7"/>
  <c r="D23" i="9" s="1"/>
  <c r="BJ17" i="7"/>
  <c r="C23" i="9" s="1"/>
  <c r="BS17" i="7"/>
  <c r="BL17" i="7"/>
  <c r="BQ17" i="7"/>
  <c r="BT17" i="7"/>
  <c r="I21" i="11"/>
  <c r="N21" i="11" s="1"/>
  <c r="J21" i="10"/>
  <c r="K21" i="10"/>
  <c r="Y18" i="7"/>
  <c r="X19" i="7"/>
  <c r="CN16" i="7"/>
  <c r="E22" i="10" s="1"/>
  <c r="CT17" i="7"/>
  <c r="CS18" i="7"/>
  <c r="H21" i="14"/>
  <c r="I21" i="14"/>
  <c r="CJ17" i="7"/>
  <c r="CD17" i="7"/>
  <c r="D23" i="10" s="1"/>
  <c r="CE17" i="7"/>
  <c r="CL17" i="7"/>
  <c r="CG17" i="7"/>
  <c r="F23" i="10" s="1"/>
  <c r="CM17" i="7"/>
  <c r="CC17" i="7"/>
  <c r="C23" i="10" s="1"/>
  <c r="CH17" i="7"/>
  <c r="CI17" i="7"/>
  <c r="CF17" i="7"/>
  <c r="CK17" i="7"/>
  <c r="DL17" i="7"/>
  <c r="DK18" i="7"/>
  <c r="DE16" i="7"/>
  <c r="L22" i="11" s="1"/>
  <c r="CY16" i="7"/>
  <c r="G22" i="11" s="1"/>
  <c r="CV16" i="7"/>
  <c r="D22" i="11" s="1"/>
  <c r="DC16" i="7"/>
  <c r="J22" i="11" s="1"/>
  <c r="CX16" i="7"/>
  <c r="B22" i="11" s="1"/>
  <c r="C22" i="11" s="1"/>
  <c r="DF16" i="7"/>
  <c r="M22" i="11" s="1"/>
  <c r="CZ16" i="7"/>
  <c r="H22" i="11" s="1"/>
  <c r="DD16" i="7"/>
  <c r="K22" i="11" s="1"/>
  <c r="CW16" i="7"/>
  <c r="E22" i="11" s="1"/>
  <c r="DA16" i="7"/>
  <c r="F22" i="11" s="1"/>
  <c r="DB16" i="7"/>
  <c r="CA18" i="7"/>
  <c r="BZ19" i="7"/>
  <c r="DS16" i="7"/>
  <c r="F22" i="14" s="1"/>
  <c r="DW16" i="7"/>
  <c r="DU16" i="7"/>
  <c r="DY16" i="7"/>
  <c r="J22" i="14" s="1"/>
  <c r="DN16" i="7"/>
  <c r="B22" i="14" s="1"/>
  <c r="DX16" i="7"/>
  <c r="DQ16" i="7"/>
  <c r="E22" i="14" s="1"/>
  <c r="DR16" i="7"/>
  <c r="G22" i="14" s="1"/>
  <c r="DV16" i="7"/>
  <c r="DP16" i="7"/>
  <c r="D22" i="14" s="1"/>
  <c r="DT16" i="7"/>
  <c r="DO16" i="7"/>
  <c r="C22" i="14" s="1"/>
  <c r="G22" i="9"/>
  <c r="I22" i="9" s="1"/>
  <c r="H22" i="9"/>
  <c r="G22" i="10"/>
  <c r="I22" i="10" s="1"/>
  <c r="H22" i="10"/>
  <c r="I22" i="11" l="1"/>
  <c r="N22" i="11" s="1"/>
  <c r="L21" i="9"/>
  <c r="M21" i="9" s="1"/>
  <c r="N21" i="9" s="1"/>
  <c r="K22" i="9"/>
  <c r="J22" i="9"/>
  <c r="L21" i="10"/>
  <c r="M21" i="10" s="1"/>
  <c r="N21" i="10" s="1"/>
  <c r="BU17" i="7"/>
  <c r="E23" i="9" s="1"/>
  <c r="H23" i="8"/>
  <c r="J23" i="8" s="1"/>
  <c r="K23" i="8" s="1"/>
  <c r="CM18" i="7"/>
  <c r="CI18" i="7"/>
  <c r="CL18" i="7"/>
  <c r="CC18" i="7"/>
  <c r="C24" i="10" s="1"/>
  <c r="CH18" i="7"/>
  <c r="CE18" i="7"/>
  <c r="CD18" i="7"/>
  <c r="D24" i="10" s="1"/>
  <c r="CJ18" i="7"/>
  <c r="CF18" i="7"/>
  <c r="CK18" i="7"/>
  <c r="CG18" i="7"/>
  <c r="F24" i="10" s="1"/>
  <c r="DL18" i="7"/>
  <c r="DK19" i="7"/>
  <c r="G23" i="10"/>
  <c r="I23" i="10" s="1"/>
  <c r="H23" i="10"/>
  <c r="DA17" i="7"/>
  <c r="F23" i="11" s="1"/>
  <c r="DB17" i="7"/>
  <c r="DF17" i="7"/>
  <c r="M23" i="11" s="1"/>
  <c r="CW17" i="7"/>
  <c r="E23" i="11" s="1"/>
  <c r="CZ17" i="7"/>
  <c r="H23" i="11" s="1"/>
  <c r="DD17" i="7"/>
  <c r="K23" i="11" s="1"/>
  <c r="CY17" i="7"/>
  <c r="G23" i="11" s="1"/>
  <c r="CV17" i="7"/>
  <c r="D23" i="11" s="1"/>
  <c r="DE17" i="7"/>
  <c r="L23" i="11" s="1"/>
  <c r="DC17" i="7"/>
  <c r="J23" i="11" s="1"/>
  <c r="CX17" i="7"/>
  <c r="B23" i="11" s="1"/>
  <c r="C23" i="11" s="1"/>
  <c r="X20" i="7"/>
  <c r="Y19" i="7"/>
  <c r="H23" i="9"/>
  <c r="G23" i="9"/>
  <c r="I23" i="9" s="1"/>
  <c r="DY17" i="7"/>
  <c r="J23" i="14" s="1"/>
  <c r="DX17" i="7"/>
  <c r="DT17" i="7"/>
  <c r="DV17" i="7"/>
  <c r="DS17" i="7"/>
  <c r="F23" i="14" s="1"/>
  <c r="DW17" i="7"/>
  <c r="DN17" i="7"/>
  <c r="B23" i="14" s="1"/>
  <c r="DR17" i="7"/>
  <c r="G23" i="14" s="1"/>
  <c r="DQ17" i="7"/>
  <c r="E23" i="14" s="1"/>
  <c r="DU17" i="7"/>
  <c r="DO17" i="7"/>
  <c r="C23" i="14" s="1"/>
  <c r="DP17" i="7"/>
  <c r="D23" i="14" s="1"/>
  <c r="J22" i="10"/>
  <c r="K22" i="10"/>
  <c r="AH18" i="7"/>
  <c r="AE18" i="7"/>
  <c r="F24" i="8" s="1"/>
  <c r="AD18" i="7"/>
  <c r="E24" i="8" s="1"/>
  <c r="AL18" i="7"/>
  <c r="G24" i="8" s="1"/>
  <c r="AA18" i="7"/>
  <c r="B24" i="8" s="1"/>
  <c r="AC18" i="7"/>
  <c r="D24" i="8" s="1"/>
  <c r="AI18" i="7"/>
  <c r="AF18" i="7"/>
  <c r="I24" i="8" s="1"/>
  <c r="AG18" i="7"/>
  <c r="AB18" i="7"/>
  <c r="C24" i="8" s="1"/>
  <c r="CA19" i="7"/>
  <c r="BZ20" i="7"/>
  <c r="H22" i="14"/>
  <c r="I22" i="14"/>
  <c r="CN17" i="7"/>
  <c r="E23" i="10" s="1"/>
  <c r="BG20" i="7"/>
  <c r="BH19" i="7"/>
  <c r="CS19" i="7"/>
  <c r="CT18" i="7"/>
  <c r="BR18" i="7"/>
  <c r="BJ18" i="7"/>
  <c r="C24" i="9" s="1"/>
  <c r="BT18" i="7"/>
  <c r="BO18" i="7"/>
  <c r="BL18" i="7"/>
  <c r="BN18" i="7"/>
  <c r="F24" i="9" s="1"/>
  <c r="BQ18" i="7"/>
  <c r="BM18" i="7"/>
  <c r="BS18" i="7"/>
  <c r="BP18" i="7"/>
  <c r="BK18" i="7"/>
  <c r="D24" i="9" s="1"/>
  <c r="H24" i="8" l="1"/>
  <c r="J24" i="8" s="1"/>
  <c r="K24" i="8" s="1"/>
  <c r="K23" i="9"/>
  <c r="L22" i="9"/>
  <c r="M22" i="9" s="1"/>
  <c r="N22" i="9" s="1"/>
  <c r="J23" i="9"/>
  <c r="L22" i="10"/>
  <c r="M22" i="10" s="1"/>
  <c r="N22" i="10" s="1"/>
  <c r="BU18" i="7"/>
  <c r="E24" i="9" s="1"/>
  <c r="BH20" i="7"/>
  <c r="BG21" i="7"/>
  <c r="CA20" i="7"/>
  <c r="BZ21" i="7"/>
  <c r="AH19" i="7"/>
  <c r="AE19" i="7"/>
  <c r="F25" i="8" s="1"/>
  <c r="AB19" i="7"/>
  <c r="C25" i="8" s="1"/>
  <c r="AI19" i="7"/>
  <c r="AA19" i="7"/>
  <c r="B25" i="8" s="1"/>
  <c r="AC19" i="7"/>
  <c r="D25" i="8" s="1"/>
  <c r="AD19" i="7"/>
  <c r="E25" i="8" s="1"/>
  <c r="AL19" i="7"/>
  <c r="G25" i="8" s="1"/>
  <c r="AG19" i="7"/>
  <c r="AF19" i="7"/>
  <c r="I25" i="8" s="1"/>
  <c r="I23" i="11"/>
  <c r="N23" i="11" s="1"/>
  <c r="DW18" i="7"/>
  <c r="DN18" i="7"/>
  <c r="B24" i="14" s="1"/>
  <c r="DQ18" i="7"/>
  <c r="E24" i="14" s="1"/>
  <c r="DS18" i="7"/>
  <c r="F24" i="14" s="1"/>
  <c r="DU18" i="7"/>
  <c r="DP18" i="7"/>
  <c r="D24" i="14" s="1"/>
  <c r="DR18" i="7"/>
  <c r="G24" i="14" s="1"/>
  <c r="DO18" i="7"/>
  <c r="C24" i="14" s="1"/>
  <c r="DV18" i="7"/>
  <c r="DT18" i="7"/>
  <c r="DY18" i="7"/>
  <c r="J24" i="14" s="1"/>
  <c r="DX18" i="7"/>
  <c r="J23" i="10"/>
  <c r="K23" i="10"/>
  <c r="CK19" i="7"/>
  <c r="CE19" i="7"/>
  <c r="CI19" i="7"/>
  <c r="CG19" i="7"/>
  <c r="F25" i="10" s="1"/>
  <c r="CL19" i="7"/>
  <c r="CD19" i="7"/>
  <c r="D25" i="10" s="1"/>
  <c r="CM19" i="7"/>
  <c r="CC19" i="7"/>
  <c r="C25" i="10" s="1"/>
  <c r="CF19" i="7"/>
  <c r="CJ19" i="7"/>
  <c r="CH19" i="7"/>
  <c r="Y20" i="7"/>
  <c r="X21" i="7"/>
  <c r="H24" i="10"/>
  <c r="G24" i="10"/>
  <c r="I24" i="10" s="1"/>
  <c r="CT19" i="7"/>
  <c r="CS20" i="7"/>
  <c r="CN18" i="7"/>
  <c r="E24" i="10" s="1"/>
  <c r="DE18" i="7"/>
  <c r="L24" i="11" s="1"/>
  <c r="DD18" i="7"/>
  <c r="K24" i="11" s="1"/>
  <c r="CW18" i="7"/>
  <c r="E24" i="11" s="1"/>
  <c r="DA18" i="7"/>
  <c r="F24" i="11" s="1"/>
  <c r="DF18" i="7"/>
  <c r="M24" i="11" s="1"/>
  <c r="CV18" i="7"/>
  <c r="D24" i="11" s="1"/>
  <c r="CY18" i="7"/>
  <c r="G24" i="11" s="1"/>
  <c r="DB18" i="7"/>
  <c r="DC18" i="7"/>
  <c r="J24" i="11" s="1"/>
  <c r="CZ18" i="7"/>
  <c r="H24" i="11" s="1"/>
  <c r="CX18" i="7"/>
  <c r="B24" i="11" s="1"/>
  <c r="C24" i="11" s="1"/>
  <c r="G24" i="9"/>
  <c r="I24" i="9" s="1"/>
  <c r="H24" i="9"/>
  <c r="BN19" i="7"/>
  <c r="F25" i="9" s="1"/>
  <c r="BP19" i="7"/>
  <c r="BM19" i="7"/>
  <c r="BO19" i="7"/>
  <c r="BR19" i="7"/>
  <c r="BT19" i="7"/>
  <c r="BJ19" i="7"/>
  <c r="C25" i="9" s="1"/>
  <c r="BS19" i="7"/>
  <c r="BL19" i="7"/>
  <c r="BQ19" i="7"/>
  <c r="BK19" i="7"/>
  <c r="D25" i="9" s="1"/>
  <c r="H23" i="14"/>
  <c r="I23" i="14"/>
  <c r="DK20" i="7"/>
  <c r="DL19" i="7"/>
  <c r="H25" i="8" l="1"/>
  <c r="J25" i="8" s="1"/>
  <c r="K25" i="8" s="1"/>
  <c r="L23" i="9"/>
  <c r="M23" i="9" s="1"/>
  <c r="N23" i="9" s="1"/>
  <c r="L23" i="10"/>
  <c r="M23" i="10" s="1"/>
  <c r="N23" i="10" s="1"/>
  <c r="BU19" i="7"/>
  <c r="E25" i="9" s="1"/>
  <c r="CN19" i="7"/>
  <c r="E25" i="10" s="1"/>
  <c r="CS21" i="7"/>
  <c r="CT20" i="7"/>
  <c r="X22" i="7"/>
  <c r="Y21" i="7"/>
  <c r="BH21" i="7"/>
  <c r="BG22" i="7"/>
  <c r="DY19" i="7"/>
  <c r="J25" i="14" s="1"/>
  <c r="DX19" i="7"/>
  <c r="DT19" i="7"/>
  <c r="DV19" i="7"/>
  <c r="DU19" i="7"/>
  <c r="DO19" i="7"/>
  <c r="C25" i="14" s="1"/>
  <c r="DP19" i="7"/>
  <c r="D25" i="14" s="1"/>
  <c r="DS19" i="7"/>
  <c r="F25" i="14" s="1"/>
  <c r="DW19" i="7"/>
  <c r="DQ19" i="7"/>
  <c r="E25" i="14" s="1"/>
  <c r="DR19" i="7"/>
  <c r="G25" i="14" s="1"/>
  <c r="DN19" i="7"/>
  <c r="B25" i="14" s="1"/>
  <c r="I24" i="11"/>
  <c r="N24" i="11" s="1"/>
  <c r="J24" i="10"/>
  <c r="K24" i="10"/>
  <c r="DB19" i="7"/>
  <c r="CX19" i="7"/>
  <c r="B25" i="11" s="1"/>
  <c r="C25" i="11" s="1"/>
  <c r="CZ19" i="7"/>
  <c r="H25" i="11" s="1"/>
  <c r="DE19" i="7"/>
  <c r="L25" i="11" s="1"/>
  <c r="CW19" i="7"/>
  <c r="E25" i="11" s="1"/>
  <c r="DD19" i="7"/>
  <c r="K25" i="11" s="1"/>
  <c r="DF19" i="7"/>
  <c r="M25" i="11" s="1"/>
  <c r="CV19" i="7"/>
  <c r="D25" i="11" s="1"/>
  <c r="DA19" i="7"/>
  <c r="F25" i="11" s="1"/>
  <c r="DC19" i="7"/>
  <c r="J25" i="11" s="1"/>
  <c r="CY19" i="7"/>
  <c r="G25" i="11" s="1"/>
  <c r="AL20" i="7"/>
  <c r="G26" i="8" s="1"/>
  <c r="AF20" i="7"/>
  <c r="I26" i="8" s="1"/>
  <c r="AC20" i="7"/>
  <c r="D26" i="8" s="1"/>
  <c r="AH20" i="7"/>
  <c r="AE20" i="7"/>
  <c r="F26" i="8" s="1"/>
  <c r="AB20" i="7"/>
  <c r="C26" i="8" s="1"/>
  <c r="AG20" i="7"/>
  <c r="AA20" i="7"/>
  <c r="B26" i="8" s="1"/>
  <c r="AI20" i="7"/>
  <c r="AD20" i="7"/>
  <c r="E26" i="8" s="1"/>
  <c r="H25" i="10"/>
  <c r="G25" i="10"/>
  <c r="I25" i="10" s="1"/>
  <c r="I24" i="14"/>
  <c r="H24" i="14"/>
  <c r="BT20" i="7"/>
  <c r="BP20" i="7"/>
  <c r="BJ20" i="7"/>
  <c r="C26" i="9" s="1"/>
  <c r="BM20" i="7"/>
  <c r="BR20" i="7"/>
  <c r="BK20" i="7"/>
  <c r="D26" i="9" s="1"/>
  <c r="BN20" i="7"/>
  <c r="F26" i="9" s="1"/>
  <c r="BQ20" i="7"/>
  <c r="BO20" i="7"/>
  <c r="BS20" i="7"/>
  <c r="BL20" i="7"/>
  <c r="DL20" i="7"/>
  <c r="DK21" i="7"/>
  <c r="BZ22" i="7"/>
  <c r="CA21" i="7"/>
  <c r="K24" i="9"/>
  <c r="J24" i="9"/>
  <c r="H25" i="9"/>
  <c r="G25" i="9"/>
  <c r="I25" i="9" s="1"/>
  <c r="CK20" i="7"/>
  <c r="CJ20" i="7"/>
  <c r="CE20" i="7"/>
  <c r="CC20" i="7"/>
  <c r="C26" i="10" s="1"/>
  <c r="CL20" i="7"/>
  <c r="CH20" i="7"/>
  <c r="CD20" i="7"/>
  <c r="D26" i="10" s="1"/>
  <c r="CI20" i="7"/>
  <c r="CF20" i="7"/>
  <c r="CM20" i="7"/>
  <c r="CG20" i="7"/>
  <c r="F26" i="10" s="1"/>
  <c r="J25" i="10" l="1"/>
  <c r="J25" i="9"/>
  <c r="K25" i="10"/>
  <c r="K25" i="9"/>
  <c r="BU20" i="7"/>
  <c r="E26" i="9" s="1"/>
  <c r="L24" i="9"/>
  <c r="M24" i="9" s="1"/>
  <c r="N24" i="9" s="1"/>
  <c r="CN20" i="7"/>
  <c r="E26" i="10" s="1"/>
  <c r="CL21" i="7"/>
  <c r="CJ21" i="7"/>
  <c r="CF21" i="7"/>
  <c r="CH21" i="7"/>
  <c r="CE21" i="7"/>
  <c r="CI21" i="7"/>
  <c r="CM21" i="7"/>
  <c r="CK21" i="7"/>
  <c r="CD21" i="7"/>
  <c r="D27" i="10" s="1"/>
  <c r="CC21" i="7"/>
  <c r="C27" i="10" s="1"/>
  <c r="CG21" i="7"/>
  <c r="F27" i="10" s="1"/>
  <c r="BZ23" i="7"/>
  <c r="CA22" i="7"/>
  <c r="L24" i="10"/>
  <c r="M24" i="10" s="1"/>
  <c r="N24" i="10" s="1"/>
  <c r="BG23" i="7"/>
  <c r="BH22" i="7"/>
  <c r="AE21" i="7"/>
  <c r="F27" i="8" s="1"/>
  <c r="AA21" i="7"/>
  <c r="B27" i="8" s="1"/>
  <c r="AB21" i="7"/>
  <c r="C27" i="8" s="1"/>
  <c r="AG21" i="7"/>
  <c r="AC21" i="7"/>
  <c r="D27" i="8" s="1"/>
  <c r="AF21" i="7"/>
  <c r="I27" i="8" s="1"/>
  <c r="AD21" i="7"/>
  <c r="E27" i="8" s="1"/>
  <c r="AI21" i="7"/>
  <c r="AH21" i="7"/>
  <c r="AL21" i="7"/>
  <c r="G27" i="8" s="1"/>
  <c r="DL21" i="7"/>
  <c r="DK22" i="7"/>
  <c r="H26" i="8"/>
  <c r="BP21" i="7"/>
  <c r="BL21" i="7"/>
  <c r="BN21" i="7"/>
  <c r="F27" i="9" s="1"/>
  <c r="BO21" i="7"/>
  <c r="BR21" i="7"/>
  <c r="BS21" i="7"/>
  <c r="BK21" i="7"/>
  <c r="D27" i="9" s="1"/>
  <c r="BT21" i="7"/>
  <c r="BQ21" i="7"/>
  <c r="BJ21" i="7"/>
  <c r="C27" i="9" s="1"/>
  <c r="BM21" i="7"/>
  <c r="X23" i="7"/>
  <c r="Y22" i="7"/>
  <c r="DX20" i="7"/>
  <c r="DS20" i="7"/>
  <c r="F26" i="14" s="1"/>
  <c r="DU20" i="7"/>
  <c r="DW20" i="7"/>
  <c r="DQ20" i="7"/>
  <c r="E26" i="14" s="1"/>
  <c r="DR20" i="7"/>
  <c r="G26" i="14" s="1"/>
  <c r="DV20" i="7"/>
  <c r="DP20" i="7"/>
  <c r="D26" i="14" s="1"/>
  <c r="DT20" i="7"/>
  <c r="DO20" i="7"/>
  <c r="C26" i="14" s="1"/>
  <c r="DY20" i="7"/>
  <c r="J26" i="14" s="1"/>
  <c r="DN20" i="7"/>
  <c r="B26" i="14" s="1"/>
  <c r="I25" i="11"/>
  <c r="N25" i="11" s="1"/>
  <c r="H25" i="14"/>
  <c r="I25" i="14"/>
  <c r="DF20" i="7"/>
  <c r="M26" i="11" s="1"/>
  <c r="DD20" i="7"/>
  <c r="K26" i="11" s="1"/>
  <c r="CY20" i="7"/>
  <c r="G26" i="11" s="1"/>
  <c r="DA20" i="7"/>
  <c r="F26" i="11" s="1"/>
  <c r="CZ20" i="7"/>
  <c r="H26" i="11" s="1"/>
  <c r="DB20" i="7"/>
  <c r="DE20" i="7"/>
  <c r="L26" i="11" s="1"/>
  <c r="DC20" i="7"/>
  <c r="J26" i="11" s="1"/>
  <c r="CW20" i="7"/>
  <c r="E26" i="11" s="1"/>
  <c r="CV20" i="7"/>
  <c r="D26" i="11" s="1"/>
  <c r="CX20" i="7"/>
  <c r="B26" i="11" s="1"/>
  <c r="C26" i="11" s="1"/>
  <c r="G26" i="10"/>
  <c r="I26" i="10" s="1"/>
  <c r="H26" i="10"/>
  <c r="G26" i="9"/>
  <c r="I26" i="9" s="1"/>
  <c r="H26" i="9"/>
  <c r="CS22" i="7"/>
  <c r="CT21" i="7"/>
  <c r="H27" i="8" l="1"/>
  <c r="J27" i="8" s="1"/>
  <c r="K27" i="8" s="1"/>
  <c r="L25" i="10"/>
  <c r="M25" i="10" s="1"/>
  <c r="N25" i="10" s="1"/>
  <c r="K26" i="10"/>
  <c r="J26" i="9"/>
  <c r="L25" i="9"/>
  <c r="M25" i="9" s="1"/>
  <c r="N25" i="9" s="1"/>
  <c r="K26" i="9"/>
  <c r="J26" i="10"/>
  <c r="H26" i="14"/>
  <c r="I26" i="14"/>
  <c r="H27" i="9"/>
  <c r="G27" i="9"/>
  <c r="I27" i="9" s="1"/>
  <c r="DL22" i="7"/>
  <c r="DK23" i="7"/>
  <c r="BR22" i="7"/>
  <c r="BT22" i="7"/>
  <c r="BO22" i="7"/>
  <c r="BM22" i="7"/>
  <c r="BP22" i="7"/>
  <c r="BL22" i="7"/>
  <c r="BN22" i="7"/>
  <c r="F28" i="9" s="1"/>
  <c r="BQ22" i="7"/>
  <c r="BK22" i="7"/>
  <c r="D28" i="9" s="1"/>
  <c r="BS22" i="7"/>
  <c r="BJ22" i="7"/>
  <c r="C28" i="9" s="1"/>
  <c r="CA23" i="7"/>
  <c r="BZ24" i="7"/>
  <c r="I26" i="11"/>
  <c r="N26" i="11" s="1"/>
  <c r="BU21" i="7"/>
  <c r="E27" i="9" s="1"/>
  <c r="DT21" i="7"/>
  <c r="DV21" i="7"/>
  <c r="DY21" i="7"/>
  <c r="J27" i="14" s="1"/>
  <c r="DO21" i="7"/>
  <c r="C27" i="14" s="1"/>
  <c r="DU21" i="7"/>
  <c r="DP21" i="7"/>
  <c r="D27" i="14" s="1"/>
  <c r="DN21" i="7"/>
  <c r="B27" i="14" s="1"/>
  <c r="DX21" i="7"/>
  <c r="DS21" i="7"/>
  <c r="F27" i="14" s="1"/>
  <c r="DW21" i="7"/>
  <c r="DR21" i="7"/>
  <c r="G27" i="14" s="1"/>
  <c r="DQ21" i="7"/>
  <c r="E27" i="14" s="1"/>
  <c r="BH23" i="7"/>
  <c r="BG24" i="7"/>
  <c r="H27" i="10"/>
  <c r="G27" i="10"/>
  <c r="I27" i="10" s="1"/>
  <c r="AG22" i="7"/>
  <c r="AI22" i="7"/>
  <c r="AH22" i="7"/>
  <c r="AB22" i="7"/>
  <c r="C28" i="8" s="1"/>
  <c r="AC22" i="7"/>
  <c r="D28" i="8" s="1"/>
  <c r="AE22" i="7"/>
  <c r="F28" i="8" s="1"/>
  <c r="AL22" i="7"/>
  <c r="G28" i="8" s="1"/>
  <c r="AA22" i="7"/>
  <c r="B28" i="8" s="1"/>
  <c r="AF22" i="7"/>
  <c r="I28" i="8" s="1"/>
  <c r="AD22" i="7"/>
  <c r="E28" i="8" s="1"/>
  <c r="DB21" i="7"/>
  <c r="DD21" i="7"/>
  <c r="K27" i="11" s="1"/>
  <c r="CX21" i="7"/>
  <c r="B27" i="11" s="1"/>
  <c r="C27" i="11" s="1"/>
  <c r="CV21" i="7"/>
  <c r="D27" i="11" s="1"/>
  <c r="CZ21" i="7"/>
  <c r="H27" i="11" s="1"/>
  <c r="DE21" i="7"/>
  <c r="L27" i="11" s="1"/>
  <c r="CW21" i="7"/>
  <c r="E27" i="11" s="1"/>
  <c r="DA21" i="7"/>
  <c r="F27" i="11" s="1"/>
  <c r="DF21" i="7"/>
  <c r="M27" i="11" s="1"/>
  <c r="DC21" i="7"/>
  <c r="J27" i="11" s="1"/>
  <c r="CY21" i="7"/>
  <c r="G27" i="11" s="1"/>
  <c r="CT22" i="7"/>
  <c r="CS23" i="7"/>
  <c r="Y23" i="7"/>
  <c r="X24" i="7"/>
  <c r="J26" i="8"/>
  <c r="K26" i="8" s="1"/>
  <c r="CI22" i="7"/>
  <c r="CH22" i="7"/>
  <c r="CF22" i="7"/>
  <c r="CC22" i="7"/>
  <c r="C28" i="10" s="1"/>
  <c r="CK22" i="7"/>
  <c r="CD22" i="7"/>
  <c r="D28" i="10" s="1"/>
  <c r="CM22" i="7"/>
  <c r="CL22" i="7"/>
  <c r="CE22" i="7"/>
  <c r="CJ22" i="7"/>
  <c r="CG22" i="7"/>
  <c r="F28" i="10" s="1"/>
  <c r="CN21" i="7"/>
  <c r="E27" i="10" s="1"/>
  <c r="L26" i="10" l="1"/>
  <c r="M26" i="10" s="1"/>
  <c r="N26" i="10" s="1"/>
  <c r="L26" i="9"/>
  <c r="M26" i="9" s="1"/>
  <c r="N26" i="9" s="1"/>
  <c r="BU22" i="7"/>
  <c r="E28" i="9" s="1"/>
  <c r="CN22" i="7"/>
  <c r="E28" i="10" s="1"/>
  <c r="I27" i="11"/>
  <c r="N27" i="11" s="1"/>
  <c r="K27" i="10"/>
  <c r="J27" i="10"/>
  <c r="X25" i="7"/>
  <c r="Y24" i="7"/>
  <c r="H28" i="8"/>
  <c r="BN23" i="7"/>
  <c r="F29" i="9" s="1"/>
  <c r="BP23" i="7"/>
  <c r="BK23" i="7"/>
  <c r="D29" i="9" s="1"/>
  <c r="BO23" i="7"/>
  <c r="BR23" i="7"/>
  <c r="BM23" i="7"/>
  <c r="BS23" i="7"/>
  <c r="BQ23" i="7"/>
  <c r="BT23" i="7"/>
  <c r="BJ23" i="7"/>
  <c r="C29" i="9" s="1"/>
  <c r="BL23" i="7"/>
  <c r="CM23" i="7"/>
  <c r="CH23" i="7"/>
  <c r="CF23" i="7"/>
  <c r="CK23" i="7"/>
  <c r="CG23" i="7"/>
  <c r="F29" i="10" s="1"/>
  <c r="CL23" i="7"/>
  <c r="CE23" i="7"/>
  <c r="CI23" i="7"/>
  <c r="CC23" i="7"/>
  <c r="C29" i="10" s="1"/>
  <c r="CJ23" i="7"/>
  <c r="CD23" i="7"/>
  <c r="D29" i="10" s="1"/>
  <c r="DK24" i="7"/>
  <c r="DL23" i="7"/>
  <c r="H28" i="10"/>
  <c r="G28" i="10"/>
  <c r="I28" i="10" s="1"/>
  <c r="AG23" i="7"/>
  <c r="AA23" i="7"/>
  <c r="B29" i="8" s="1"/>
  <c r="AL23" i="7"/>
  <c r="G29" i="8" s="1"/>
  <c r="AE23" i="7"/>
  <c r="F29" i="8" s="1"/>
  <c r="AD23" i="7"/>
  <c r="E29" i="8" s="1"/>
  <c r="AH23" i="7"/>
  <c r="AB23" i="7"/>
  <c r="C29" i="8" s="1"/>
  <c r="AF23" i="7"/>
  <c r="I29" i="8" s="1"/>
  <c r="AI23" i="7"/>
  <c r="AC23" i="7"/>
  <c r="D29" i="8" s="1"/>
  <c r="J27" i="9"/>
  <c r="K27" i="9"/>
  <c r="G28" i="9"/>
  <c r="I28" i="9" s="1"/>
  <c r="H28" i="9"/>
  <c r="DU22" i="7"/>
  <c r="DP22" i="7"/>
  <c r="D28" i="14" s="1"/>
  <c r="DR22" i="7"/>
  <c r="G28" i="14" s="1"/>
  <c r="DO22" i="7"/>
  <c r="C28" i="14" s="1"/>
  <c r="DS22" i="7"/>
  <c r="F28" i="14" s="1"/>
  <c r="DW22" i="7"/>
  <c r="DN22" i="7"/>
  <c r="B28" i="14" s="1"/>
  <c r="DQ22" i="7"/>
  <c r="E28" i="14" s="1"/>
  <c r="DT22" i="7"/>
  <c r="DX22" i="7"/>
  <c r="DY22" i="7"/>
  <c r="J28" i="14" s="1"/>
  <c r="DV22" i="7"/>
  <c r="H27" i="14"/>
  <c r="I27" i="14"/>
  <c r="CT23" i="7"/>
  <c r="CS24" i="7"/>
  <c r="DE22" i="7"/>
  <c r="L28" i="11" s="1"/>
  <c r="DC22" i="7"/>
  <c r="J28" i="11" s="1"/>
  <c r="DD22" i="7"/>
  <c r="K28" i="11" s="1"/>
  <c r="CY22" i="7"/>
  <c r="G28" i="11" s="1"/>
  <c r="CV22" i="7"/>
  <c r="D28" i="11" s="1"/>
  <c r="DF22" i="7"/>
  <c r="M28" i="11" s="1"/>
  <c r="CW22" i="7"/>
  <c r="E28" i="11" s="1"/>
  <c r="CZ22" i="7"/>
  <c r="H28" i="11" s="1"/>
  <c r="DA22" i="7"/>
  <c r="F28" i="11" s="1"/>
  <c r="DB22" i="7"/>
  <c r="CX22" i="7"/>
  <c r="B28" i="11" s="1"/>
  <c r="C28" i="11" s="1"/>
  <c r="BG25" i="7"/>
  <c r="BH24" i="7"/>
  <c r="BZ25" i="7"/>
  <c r="CA24" i="7"/>
  <c r="K28" i="10" l="1"/>
  <c r="CN23" i="7"/>
  <c r="E29" i="10" s="1"/>
  <c r="K28" i="9"/>
  <c r="J28" i="9"/>
  <c r="J28" i="10"/>
  <c r="L28" i="10" s="1"/>
  <c r="M28" i="10" s="1"/>
  <c r="N28" i="10" s="1"/>
  <c r="BU23" i="7"/>
  <c r="E29" i="9" s="1"/>
  <c r="L27" i="10"/>
  <c r="M27" i="10" s="1"/>
  <c r="N27" i="10" s="1"/>
  <c r="H29" i="8"/>
  <c r="J29" i="8" s="1"/>
  <c r="K29" i="8" s="1"/>
  <c r="I28" i="11"/>
  <c r="N28" i="11" s="1"/>
  <c r="CC24" i="7"/>
  <c r="C30" i="10" s="1"/>
  <c r="CL24" i="7"/>
  <c r="CG24" i="7"/>
  <c r="F30" i="10" s="1"/>
  <c r="CE24" i="7"/>
  <c r="CK24" i="7"/>
  <c r="CJ24" i="7"/>
  <c r="CD24" i="7"/>
  <c r="D30" i="10" s="1"/>
  <c r="CM24" i="7"/>
  <c r="CH24" i="7"/>
  <c r="CI24" i="7"/>
  <c r="CF24" i="7"/>
  <c r="DB23" i="7"/>
  <c r="CZ23" i="7"/>
  <c r="H29" i="11" s="1"/>
  <c r="CY23" i="7"/>
  <c r="G29" i="11" s="1"/>
  <c r="CV23" i="7"/>
  <c r="D29" i="11" s="1"/>
  <c r="CW23" i="7"/>
  <c r="E29" i="11" s="1"/>
  <c r="DC23" i="7"/>
  <c r="J29" i="11" s="1"/>
  <c r="DD23" i="7"/>
  <c r="K29" i="11" s="1"/>
  <c r="DA23" i="7"/>
  <c r="F29" i="11" s="1"/>
  <c r="DE23" i="7"/>
  <c r="L29" i="11" s="1"/>
  <c r="CX23" i="7"/>
  <c r="B29" i="11" s="1"/>
  <c r="C29" i="11" s="1"/>
  <c r="DF23" i="7"/>
  <c r="M29" i="11" s="1"/>
  <c r="L27" i="9"/>
  <c r="M27" i="9" s="1"/>
  <c r="N27" i="9" s="1"/>
  <c r="H29" i="9"/>
  <c r="G29" i="9"/>
  <c r="I29" i="9" s="1"/>
  <c r="CA25" i="7"/>
  <c r="BZ26" i="7"/>
  <c r="DY23" i="7"/>
  <c r="J29" i="14" s="1"/>
  <c r="DX23" i="7"/>
  <c r="DT23" i="7"/>
  <c r="DV23" i="7"/>
  <c r="DS23" i="7"/>
  <c r="F29" i="14" s="1"/>
  <c r="DW23" i="7"/>
  <c r="DR23" i="7"/>
  <c r="G29" i="14" s="1"/>
  <c r="DN23" i="7"/>
  <c r="B29" i="14" s="1"/>
  <c r="DO23" i="7"/>
  <c r="C29" i="14" s="1"/>
  <c r="DU23" i="7"/>
  <c r="DP23" i="7"/>
  <c r="D29" i="14" s="1"/>
  <c r="DQ23" i="7"/>
  <c r="E29" i="14" s="1"/>
  <c r="H29" i="10"/>
  <c r="G29" i="10"/>
  <c r="I29" i="10" s="1"/>
  <c r="J28" i="8"/>
  <c r="K28" i="8" s="1"/>
  <c r="BT24" i="7"/>
  <c r="BP24" i="7"/>
  <c r="BM24" i="7"/>
  <c r="BR24" i="7"/>
  <c r="BO24" i="7"/>
  <c r="BS24" i="7"/>
  <c r="BK24" i="7"/>
  <c r="D30" i="9" s="1"/>
  <c r="BJ24" i="7"/>
  <c r="C30" i="9" s="1"/>
  <c r="BN24" i="7"/>
  <c r="F30" i="9" s="1"/>
  <c r="BQ24" i="7"/>
  <c r="BL24" i="7"/>
  <c r="I28" i="14"/>
  <c r="H28" i="14"/>
  <c r="DK25" i="7"/>
  <c r="DL24" i="7"/>
  <c r="AI24" i="7"/>
  <c r="AE24" i="7"/>
  <c r="F30" i="8" s="1"/>
  <c r="AG24" i="7"/>
  <c r="AL24" i="7"/>
  <c r="G30" i="8" s="1"/>
  <c r="AF24" i="7"/>
  <c r="I30" i="8" s="1"/>
  <c r="AA24" i="7"/>
  <c r="B30" i="8" s="1"/>
  <c r="AD24" i="7"/>
  <c r="E30" i="8" s="1"/>
  <c r="AB24" i="7"/>
  <c r="C30" i="8" s="1"/>
  <c r="AC24" i="7"/>
  <c r="D30" i="8" s="1"/>
  <c r="AH24" i="7"/>
  <c r="BG26" i="7"/>
  <c r="BH25" i="7"/>
  <c r="CT24" i="7"/>
  <c r="CS25" i="7"/>
  <c r="Y25" i="7"/>
  <c r="X26" i="7"/>
  <c r="BU24" i="7" l="1"/>
  <c r="E30" i="9" s="1"/>
  <c r="K29" i="10"/>
  <c r="J29" i="10"/>
  <c r="L28" i="9"/>
  <c r="M28" i="9" s="1"/>
  <c r="N28" i="9" s="1"/>
  <c r="J29" i="9"/>
  <c r="I29" i="11"/>
  <c r="N29" i="11" s="1"/>
  <c r="K29" i="9"/>
  <c r="X27" i="7"/>
  <c r="Y26" i="7"/>
  <c r="BP25" i="7"/>
  <c r="BN25" i="7"/>
  <c r="F31" i="9" s="1"/>
  <c r="BO25" i="7"/>
  <c r="BR25" i="7"/>
  <c r="BM25" i="7"/>
  <c r="BK25" i="7"/>
  <c r="D31" i="9" s="1"/>
  <c r="BJ25" i="7"/>
  <c r="C31" i="9" s="1"/>
  <c r="BS25" i="7"/>
  <c r="BL25" i="7"/>
  <c r="BT25" i="7"/>
  <c r="BQ25" i="7"/>
  <c r="G30" i="9"/>
  <c r="I30" i="9" s="1"/>
  <c r="H30" i="9"/>
  <c r="CA26" i="7"/>
  <c r="BZ27" i="7"/>
  <c r="G30" i="10"/>
  <c r="I30" i="10" s="1"/>
  <c r="H30" i="10"/>
  <c r="BG27" i="7"/>
  <c r="BH26" i="7"/>
  <c r="H29" i="14"/>
  <c r="I29" i="14"/>
  <c r="CL25" i="7"/>
  <c r="CM25" i="7"/>
  <c r="CJ25" i="7"/>
  <c r="CF25" i="7"/>
  <c r="CK25" i="7"/>
  <c r="CE25" i="7"/>
  <c r="CC25" i="7"/>
  <c r="C31" i="10" s="1"/>
  <c r="CH25" i="7"/>
  <c r="CD25" i="7"/>
  <c r="D31" i="10" s="1"/>
  <c r="CI25" i="7"/>
  <c r="CG25" i="7"/>
  <c r="F31" i="10" s="1"/>
  <c r="DS24" i="7"/>
  <c r="F30" i="14" s="1"/>
  <c r="DU24" i="7"/>
  <c r="DP24" i="7"/>
  <c r="D30" i="14" s="1"/>
  <c r="DN24" i="7"/>
  <c r="B30" i="14" s="1"/>
  <c r="DX24" i="7"/>
  <c r="DW24" i="7"/>
  <c r="DQ24" i="7"/>
  <c r="E30" i="14" s="1"/>
  <c r="DO24" i="7"/>
  <c r="C30" i="14" s="1"/>
  <c r="DR24" i="7"/>
  <c r="G30" i="14" s="1"/>
  <c r="DT24" i="7"/>
  <c r="DY24" i="7"/>
  <c r="J30" i="14" s="1"/>
  <c r="DV24" i="7"/>
  <c r="CT25" i="7"/>
  <c r="CS26" i="7"/>
  <c r="AL25" i="7"/>
  <c r="G31" i="8" s="1"/>
  <c r="AF25" i="7"/>
  <c r="I31" i="8" s="1"/>
  <c r="AD25" i="7"/>
  <c r="E31" i="8" s="1"/>
  <c r="AG25" i="7"/>
  <c r="AC25" i="7"/>
  <c r="D31" i="8" s="1"/>
  <c r="AA25" i="7"/>
  <c r="B31" i="8" s="1"/>
  <c r="AB25" i="7"/>
  <c r="C31" i="8" s="1"/>
  <c r="AI25" i="7"/>
  <c r="AE25" i="7"/>
  <c r="F31" i="8" s="1"/>
  <c r="AH25" i="7"/>
  <c r="DF24" i="7"/>
  <c r="M30" i="11" s="1"/>
  <c r="CY24" i="7"/>
  <c r="G30" i="11" s="1"/>
  <c r="DA24" i="7"/>
  <c r="F30" i="11" s="1"/>
  <c r="DB24" i="7"/>
  <c r="DE24" i="7"/>
  <c r="L30" i="11" s="1"/>
  <c r="DC24" i="7"/>
  <c r="J30" i="11" s="1"/>
  <c r="CW24" i="7"/>
  <c r="E30" i="11" s="1"/>
  <c r="CX24" i="7"/>
  <c r="B30" i="11" s="1"/>
  <c r="C30" i="11" s="1"/>
  <c r="DD24" i="7"/>
  <c r="K30" i="11" s="1"/>
  <c r="CZ24" i="7"/>
  <c r="H30" i="11" s="1"/>
  <c r="CV24" i="7"/>
  <c r="D30" i="11" s="1"/>
  <c r="H30" i="8"/>
  <c r="DL25" i="7"/>
  <c r="DK26" i="7"/>
  <c r="CN24" i="7"/>
  <c r="E30" i="10" s="1"/>
  <c r="K30" i="9" l="1"/>
  <c r="J30" i="9"/>
  <c r="L29" i="10"/>
  <c r="M29" i="10" s="1"/>
  <c r="N29" i="10" s="1"/>
  <c r="BU25" i="7"/>
  <c r="E31" i="9" s="1"/>
  <c r="L29" i="9"/>
  <c r="M29" i="9" s="1"/>
  <c r="N29" i="9" s="1"/>
  <c r="CN25" i="7"/>
  <c r="E31" i="10" s="1"/>
  <c r="I30" i="11"/>
  <c r="N30" i="11" s="1"/>
  <c r="H31" i="8"/>
  <c r="BG28" i="7"/>
  <c r="BH27" i="7"/>
  <c r="CK26" i="7"/>
  <c r="CD26" i="7"/>
  <c r="D32" i="10" s="1"/>
  <c r="CJ26" i="7"/>
  <c r="CE26" i="7"/>
  <c r="CH26" i="7"/>
  <c r="CF26" i="7"/>
  <c r="CL26" i="7"/>
  <c r="CC26" i="7"/>
  <c r="C32" i="10" s="1"/>
  <c r="CM26" i="7"/>
  <c r="CI26" i="7"/>
  <c r="CG26" i="7"/>
  <c r="F32" i="10" s="1"/>
  <c r="H31" i="9"/>
  <c r="G31" i="9"/>
  <c r="I31" i="9" s="1"/>
  <c r="DL26" i="7"/>
  <c r="DK27" i="7"/>
  <c r="CT26" i="7"/>
  <c r="CS27" i="7"/>
  <c r="H30" i="14"/>
  <c r="I30" i="14"/>
  <c r="G31" i="10"/>
  <c r="I31" i="10" s="1"/>
  <c r="H31" i="10"/>
  <c r="DB25" i="7"/>
  <c r="DC25" i="7"/>
  <c r="J31" i="11" s="1"/>
  <c r="CV25" i="7"/>
  <c r="D31" i="11" s="1"/>
  <c r="DD25" i="7"/>
  <c r="K31" i="11" s="1"/>
  <c r="CY25" i="7"/>
  <c r="G31" i="11" s="1"/>
  <c r="DE25" i="7"/>
  <c r="L31" i="11" s="1"/>
  <c r="DA25" i="7"/>
  <c r="F31" i="11" s="1"/>
  <c r="DF25" i="7"/>
  <c r="M31" i="11" s="1"/>
  <c r="CW25" i="7"/>
  <c r="E31" i="11" s="1"/>
  <c r="CX25" i="7"/>
  <c r="B31" i="11" s="1"/>
  <c r="C31" i="11" s="1"/>
  <c r="CZ25" i="7"/>
  <c r="H31" i="11" s="1"/>
  <c r="AH26" i="7"/>
  <c r="AE26" i="7"/>
  <c r="F32" i="8" s="1"/>
  <c r="AB26" i="7"/>
  <c r="C32" i="8" s="1"/>
  <c r="AI26" i="7"/>
  <c r="AC26" i="7"/>
  <c r="D32" i="8" s="1"/>
  <c r="AF26" i="7"/>
  <c r="I32" i="8" s="1"/>
  <c r="AA26" i="7"/>
  <c r="B32" i="8" s="1"/>
  <c r="AD26" i="7"/>
  <c r="E32" i="8" s="1"/>
  <c r="AG26" i="7"/>
  <c r="AL26" i="7"/>
  <c r="G32" i="8" s="1"/>
  <c r="J30" i="10"/>
  <c r="K30" i="10"/>
  <c r="DX25" i="7"/>
  <c r="DT25" i="7"/>
  <c r="DV25" i="7"/>
  <c r="DR25" i="7"/>
  <c r="G31" i="14" s="1"/>
  <c r="DP25" i="7"/>
  <c r="D31" i="14" s="1"/>
  <c r="DQ25" i="7"/>
  <c r="E31" i="14" s="1"/>
  <c r="DY25" i="7"/>
  <c r="J31" i="14" s="1"/>
  <c r="DO25" i="7"/>
  <c r="C31" i="14" s="1"/>
  <c r="DN25" i="7"/>
  <c r="B31" i="14" s="1"/>
  <c r="DS25" i="7"/>
  <c r="F31" i="14" s="1"/>
  <c r="DW25" i="7"/>
  <c r="DU25" i="7"/>
  <c r="J30" i="8"/>
  <c r="K30" i="8" s="1"/>
  <c r="BS26" i="7"/>
  <c r="BQ26" i="7"/>
  <c r="BP26" i="7"/>
  <c r="BM26" i="7"/>
  <c r="BN26" i="7"/>
  <c r="F32" i="9" s="1"/>
  <c r="BR26" i="7"/>
  <c r="BJ26" i="7"/>
  <c r="C32" i="9" s="1"/>
  <c r="BO26" i="7"/>
  <c r="BK26" i="7"/>
  <c r="D32" i="9" s="1"/>
  <c r="BT26" i="7"/>
  <c r="BL26" i="7"/>
  <c r="CA27" i="7"/>
  <c r="BZ28" i="7"/>
  <c r="Y27" i="7"/>
  <c r="X28" i="7"/>
  <c r="L30" i="9" l="1"/>
  <c r="M30" i="9" s="1"/>
  <c r="N30" i="9" s="1"/>
  <c r="K31" i="9"/>
  <c r="J31" i="9"/>
  <c r="J31" i="10"/>
  <c r="K31" i="10"/>
  <c r="BU26" i="7"/>
  <c r="E32" i="9" s="1"/>
  <c r="L30" i="10"/>
  <c r="M30" i="10" s="1"/>
  <c r="N30" i="10" s="1"/>
  <c r="H32" i="8"/>
  <c r="J32" i="8" s="1"/>
  <c r="K32" i="8" s="1"/>
  <c r="CN26" i="7"/>
  <c r="E32" i="10" s="1"/>
  <c r="CA28" i="7"/>
  <c r="BZ29" i="7"/>
  <c r="X29" i="7"/>
  <c r="Y28" i="7"/>
  <c r="I31" i="14"/>
  <c r="H31" i="14"/>
  <c r="CT27" i="7"/>
  <c r="CS28" i="7"/>
  <c r="AG27" i="7"/>
  <c r="AC27" i="7"/>
  <c r="D33" i="8" s="1"/>
  <c r="AE27" i="7"/>
  <c r="F33" i="8" s="1"/>
  <c r="AA27" i="7"/>
  <c r="B33" i="8" s="1"/>
  <c r="AL27" i="7"/>
  <c r="G33" i="8" s="1"/>
  <c r="AB27" i="7"/>
  <c r="C33" i="8" s="1"/>
  <c r="AF27" i="7"/>
  <c r="I33" i="8" s="1"/>
  <c r="AD27" i="7"/>
  <c r="E33" i="8" s="1"/>
  <c r="AH27" i="7"/>
  <c r="AI27" i="7"/>
  <c r="DB26" i="7"/>
  <c r="CY26" i="7"/>
  <c r="G32" i="11" s="1"/>
  <c r="CV26" i="7"/>
  <c r="D32" i="11" s="1"/>
  <c r="CZ26" i="7"/>
  <c r="H32" i="11" s="1"/>
  <c r="DC26" i="7"/>
  <c r="J32" i="11" s="1"/>
  <c r="DA26" i="7"/>
  <c r="F32" i="11" s="1"/>
  <c r="CW26" i="7"/>
  <c r="E32" i="11" s="1"/>
  <c r="DD26" i="7"/>
  <c r="K32" i="11" s="1"/>
  <c r="DE26" i="7"/>
  <c r="L32" i="11" s="1"/>
  <c r="CX26" i="7"/>
  <c r="B32" i="11" s="1"/>
  <c r="C32" i="11" s="1"/>
  <c r="DF26" i="7"/>
  <c r="M32" i="11" s="1"/>
  <c r="BN27" i="7"/>
  <c r="F33" i="9" s="1"/>
  <c r="BT27" i="7"/>
  <c r="BO27" i="7"/>
  <c r="BR27" i="7"/>
  <c r="BM27" i="7"/>
  <c r="BS27" i="7"/>
  <c r="BJ27" i="7"/>
  <c r="C33" i="9" s="1"/>
  <c r="BP27" i="7"/>
  <c r="BQ27" i="7"/>
  <c r="BK27" i="7"/>
  <c r="D33" i="9" s="1"/>
  <c r="BL27" i="7"/>
  <c r="G32" i="9"/>
  <c r="I32" i="9" s="1"/>
  <c r="H32" i="9"/>
  <c r="DK28" i="7"/>
  <c r="DL27" i="7"/>
  <c r="G32" i="10"/>
  <c r="I32" i="10" s="1"/>
  <c r="H32" i="10"/>
  <c r="BH28" i="7"/>
  <c r="BG29" i="7"/>
  <c r="CI27" i="7"/>
  <c r="CG27" i="7"/>
  <c r="F33" i="10" s="1"/>
  <c r="CM27" i="7"/>
  <c r="CJ27" i="7"/>
  <c r="CL27" i="7"/>
  <c r="CK27" i="7"/>
  <c r="CE27" i="7"/>
  <c r="CC27" i="7"/>
  <c r="C33" i="10" s="1"/>
  <c r="CH27" i="7"/>
  <c r="CF27" i="7"/>
  <c r="CD27" i="7"/>
  <c r="D33" i="10" s="1"/>
  <c r="I31" i="11"/>
  <c r="N31" i="11" s="1"/>
  <c r="DW26" i="7"/>
  <c r="DP26" i="7"/>
  <c r="D32" i="14" s="1"/>
  <c r="DR26" i="7"/>
  <c r="G32" i="14" s="1"/>
  <c r="DO26" i="7"/>
  <c r="C32" i="14" s="1"/>
  <c r="DS26" i="7"/>
  <c r="F32" i="14" s="1"/>
  <c r="DU26" i="7"/>
  <c r="DN26" i="7"/>
  <c r="B32" i="14" s="1"/>
  <c r="DQ26" i="7"/>
  <c r="E32" i="14" s="1"/>
  <c r="DY26" i="7"/>
  <c r="J32" i="14" s="1"/>
  <c r="DV26" i="7"/>
  <c r="DX26" i="7"/>
  <c r="DT26" i="7"/>
  <c r="J31" i="8"/>
  <c r="K31" i="8" s="1"/>
  <c r="L31" i="9" l="1"/>
  <c r="M31" i="9" s="1"/>
  <c r="N31" i="9" s="1"/>
  <c r="I32" i="11"/>
  <c r="N32" i="11" s="1"/>
  <c r="K32" i="10"/>
  <c r="K32" i="9"/>
  <c r="J32" i="10"/>
  <c r="J32" i="9"/>
  <c r="L31" i="10"/>
  <c r="M31" i="10" s="1"/>
  <c r="N31" i="10" s="1"/>
  <c r="CN27" i="7"/>
  <c r="E33" i="10" s="1"/>
  <c r="H33" i="9"/>
  <c r="G33" i="9"/>
  <c r="I33" i="9" s="1"/>
  <c r="CS29" i="7"/>
  <c r="CT28" i="7"/>
  <c r="AI28" i="7"/>
  <c r="AF28" i="7"/>
  <c r="I34" i="8" s="1"/>
  <c r="AH28" i="7"/>
  <c r="AG28" i="7"/>
  <c r="AC28" i="7"/>
  <c r="D34" i="8" s="1"/>
  <c r="AL28" i="7"/>
  <c r="G34" i="8" s="1"/>
  <c r="AA28" i="7"/>
  <c r="B34" i="8" s="1"/>
  <c r="AB28" i="7"/>
  <c r="C34" i="8" s="1"/>
  <c r="AE28" i="7"/>
  <c r="F34" i="8" s="1"/>
  <c r="AD28" i="7"/>
  <c r="E34" i="8" s="1"/>
  <c r="BH29" i="7"/>
  <c r="BG30" i="7"/>
  <c r="DS27" i="7"/>
  <c r="F33" i="14" s="1"/>
  <c r="DX27" i="7"/>
  <c r="DU27" i="7"/>
  <c r="DV27" i="7"/>
  <c r="DY27" i="7"/>
  <c r="J33" i="14" s="1"/>
  <c r="DR27" i="7"/>
  <c r="G33" i="14" s="1"/>
  <c r="DP27" i="7"/>
  <c r="D33" i="14" s="1"/>
  <c r="DN27" i="7"/>
  <c r="B33" i="14" s="1"/>
  <c r="DW27" i="7"/>
  <c r="DO27" i="7"/>
  <c r="C33" i="14" s="1"/>
  <c r="DQ27" i="7"/>
  <c r="E33" i="14" s="1"/>
  <c r="DT27" i="7"/>
  <c r="CZ27" i="7"/>
  <c r="H33" i="11" s="1"/>
  <c r="DE27" i="7"/>
  <c r="L33" i="11" s="1"/>
  <c r="CW27" i="7"/>
  <c r="E33" i="11" s="1"/>
  <c r="DC27" i="7"/>
  <c r="J33" i="11" s="1"/>
  <c r="CY27" i="7"/>
  <c r="G33" i="11" s="1"/>
  <c r="DD27" i="7"/>
  <c r="K33" i="11" s="1"/>
  <c r="CX27" i="7"/>
  <c r="B33" i="11" s="1"/>
  <c r="C33" i="11" s="1"/>
  <c r="DB27" i="7"/>
  <c r="DF27" i="7"/>
  <c r="M33" i="11" s="1"/>
  <c r="CV27" i="7"/>
  <c r="D33" i="11" s="1"/>
  <c r="DA27" i="7"/>
  <c r="F33" i="11" s="1"/>
  <c r="Y29" i="7"/>
  <c r="X30" i="7"/>
  <c r="H32" i="14"/>
  <c r="I32" i="14"/>
  <c r="BQ28" i="7"/>
  <c r="BS28" i="7"/>
  <c r="BJ28" i="7"/>
  <c r="C34" i="9" s="1"/>
  <c r="BN28" i="7"/>
  <c r="F34" i="9" s="1"/>
  <c r="BT28" i="7"/>
  <c r="BR28" i="7"/>
  <c r="BK28" i="7"/>
  <c r="D34" i="9" s="1"/>
  <c r="BO28" i="7"/>
  <c r="BL28" i="7"/>
  <c r="BP28" i="7"/>
  <c r="BM28" i="7"/>
  <c r="DL28" i="7"/>
  <c r="DK29" i="7"/>
  <c r="BU27" i="7"/>
  <c r="E33" i="9" s="1"/>
  <c r="H33" i="8"/>
  <c r="BZ30" i="7"/>
  <c r="CA29" i="7"/>
  <c r="H33" i="10"/>
  <c r="G33" i="10"/>
  <c r="I33" i="10" s="1"/>
  <c r="CH28" i="7"/>
  <c r="CD28" i="7"/>
  <c r="D34" i="10" s="1"/>
  <c r="CF28" i="7"/>
  <c r="CC28" i="7"/>
  <c r="C34" i="10" s="1"/>
  <c r="CL28" i="7"/>
  <c r="CE28" i="7"/>
  <c r="CM28" i="7"/>
  <c r="CI28" i="7"/>
  <c r="CG28" i="7"/>
  <c r="F34" i="10" s="1"/>
  <c r="CK28" i="7"/>
  <c r="CJ28" i="7"/>
  <c r="L32" i="10" l="1"/>
  <c r="M32" i="10" s="1"/>
  <c r="N32" i="10" s="1"/>
  <c r="L32" i="9"/>
  <c r="M32" i="9" s="1"/>
  <c r="N32" i="9" s="1"/>
  <c r="K33" i="10"/>
  <c r="J33" i="10"/>
  <c r="CN28" i="7"/>
  <c r="E34" i="10" s="1"/>
  <c r="BU28" i="7"/>
  <c r="E34" i="9" s="1"/>
  <c r="K33" i="9"/>
  <c r="J33" i="9"/>
  <c r="I33" i="11"/>
  <c r="N33" i="11" s="1"/>
  <c r="BP29" i="7"/>
  <c r="BT29" i="7"/>
  <c r="BQ29" i="7"/>
  <c r="BN29" i="7"/>
  <c r="F35" i="9" s="1"/>
  <c r="BO29" i="7"/>
  <c r="BR29" i="7"/>
  <c r="BS29" i="7"/>
  <c r="BJ29" i="7"/>
  <c r="C35" i="9" s="1"/>
  <c r="BM29" i="7"/>
  <c r="BK29" i="7"/>
  <c r="D35" i="9" s="1"/>
  <c r="BL29" i="7"/>
  <c r="CT29" i="7"/>
  <c r="CS30" i="7"/>
  <c r="CL29" i="7"/>
  <c r="CC29" i="7"/>
  <c r="C35" i="10" s="1"/>
  <c r="CI29" i="7"/>
  <c r="CJ29" i="7"/>
  <c r="CM29" i="7"/>
  <c r="CH29" i="7"/>
  <c r="CK29" i="7"/>
  <c r="CG29" i="7"/>
  <c r="F35" i="10" s="1"/>
  <c r="CF29" i="7"/>
  <c r="CE29" i="7"/>
  <c r="CD29" i="7"/>
  <c r="D35" i="10" s="1"/>
  <c r="DL29" i="7"/>
  <c r="DK30" i="7"/>
  <c r="G34" i="10"/>
  <c r="I34" i="10" s="1"/>
  <c r="H34" i="10"/>
  <c r="BZ31" i="7"/>
  <c r="CA30" i="7"/>
  <c r="DS28" i="7"/>
  <c r="F34" i="14" s="1"/>
  <c r="DX28" i="7"/>
  <c r="DW28" i="7"/>
  <c r="DT28" i="7"/>
  <c r="DP28" i="7"/>
  <c r="D34" i="14" s="1"/>
  <c r="DN28" i="7"/>
  <c r="B34" i="14" s="1"/>
  <c r="DU28" i="7"/>
  <c r="DV28" i="7"/>
  <c r="DY28" i="7"/>
  <c r="J34" i="14" s="1"/>
  <c r="DQ28" i="7"/>
  <c r="E34" i="14" s="1"/>
  <c r="DO28" i="7"/>
  <c r="C34" i="14" s="1"/>
  <c r="DR28" i="7"/>
  <c r="G34" i="14" s="1"/>
  <c r="H34" i="9"/>
  <c r="G34" i="9"/>
  <c r="I34" i="9" s="1"/>
  <c r="X31" i="7"/>
  <c r="Y30" i="7"/>
  <c r="H34" i="8"/>
  <c r="J33" i="8"/>
  <c r="K33" i="8" s="1"/>
  <c r="AL29" i="7"/>
  <c r="G35" i="8" s="1"/>
  <c r="AD29" i="7"/>
  <c r="E35" i="8" s="1"/>
  <c r="AG29" i="7"/>
  <c r="AI29" i="7"/>
  <c r="AF29" i="7"/>
  <c r="I35" i="8" s="1"/>
  <c r="AC29" i="7"/>
  <c r="D35" i="8" s="1"/>
  <c r="AE29" i="7"/>
  <c r="F35" i="8" s="1"/>
  <c r="AB29" i="7"/>
  <c r="C35" i="8" s="1"/>
  <c r="AH29" i="7"/>
  <c r="AA29" i="7"/>
  <c r="B35" i="8" s="1"/>
  <c r="H33" i="14"/>
  <c r="I33" i="14"/>
  <c r="BH30" i="7"/>
  <c r="BG31" i="7"/>
  <c r="CY28" i="7"/>
  <c r="G34" i="11" s="1"/>
  <c r="DE28" i="7"/>
  <c r="L34" i="11" s="1"/>
  <c r="DD28" i="7"/>
  <c r="K34" i="11" s="1"/>
  <c r="DA28" i="7"/>
  <c r="F34" i="11" s="1"/>
  <c r="CW28" i="7"/>
  <c r="E34" i="11" s="1"/>
  <c r="CZ28" i="7"/>
  <c r="H34" i="11" s="1"/>
  <c r="DB28" i="7"/>
  <c r="DF28" i="7"/>
  <c r="M34" i="11" s="1"/>
  <c r="DC28" i="7"/>
  <c r="J34" i="11" s="1"/>
  <c r="CV28" i="7"/>
  <c r="D34" i="11" s="1"/>
  <c r="CX28" i="7"/>
  <c r="B34" i="11" s="1"/>
  <c r="C34" i="11" s="1"/>
  <c r="K34" i="9" l="1"/>
  <c r="K34" i="10"/>
  <c r="CN29" i="7"/>
  <c r="E35" i="10" s="1"/>
  <c r="L33" i="10"/>
  <c r="M33" i="10" s="1"/>
  <c r="N33" i="10" s="1"/>
  <c r="J34" i="9"/>
  <c r="J34" i="10"/>
  <c r="H35" i="8"/>
  <c r="J35" i="8" s="1"/>
  <c r="K35" i="8" s="1"/>
  <c r="BU29" i="7"/>
  <c r="E35" i="9" s="1"/>
  <c r="L33" i="9"/>
  <c r="M33" i="9" s="1"/>
  <c r="N33" i="9" s="1"/>
  <c r="H34" i="14"/>
  <c r="I34" i="14"/>
  <c r="DL30" i="7"/>
  <c r="DK31" i="7"/>
  <c r="I34" i="11"/>
  <c r="N34" i="11" s="1"/>
  <c r="BH31" i="7"/>
  <c r="BG32" i="7"/>
  <c r="J34" i="8"/>
  <c r="K34" i="8" s="1"/>
  <c r="DY29" i="7"/>
  <c r="J35" i="14" s="1"/>
  <c r="DV29" i="7"/>
  <c r="DR29" i="7"/>
  <c r="G35" i="14" s="1"/>
  <c r="DX29" i="7"/>
  <c r="DS29" i="7"/>
  <c r="F35" i="14" s="1"/>
  <c r="DW29" i="7"/>
  <c r="DU29" i="7"/>
  <c r="DT29" i="7"/>
  <c r="DO29" i="7"/>
  <c r="C35" i="14" s="1"/>
  <c r="DQ29" i="7"/>
  <c r="E35" i="14" s="1"/>
  <c r="DP29" i="7"/>
  <c r="D35" i="14" s="1"/>
  <c r="DN29" i="7"/>
  <c r="B35" i="14" s="1"/>
  <c r="G35" i="10"/>
  <c r="I35" i="10" s="1"/>
  <c r="H35" i="10"/>
  <c r="CT30" i="7"/>
  <c r="CS31" i="7"/>
  <c r="BN30" i="7"/>
  <c r="F36" i="9" s="1"/>
  <c r="BS30" i="7"/>
  <c r="BK30" i="7"/>
  <c r="D36" i="9" s="1"/>
  <c r="BO30" i="7"/>
  <c r="BJ30" i="7"/>
  <c r="C36" i="9" s="1"/>
  <c r="BL30" i="7"/>
  <c r="BP30" i="7"/>
  <c r="BT30" i="7"/>
  <c r="BQ30" i="7"/>
  <c r="BM30" i="7"/>
  <c r="BR30" i="7"/>
  <c r="AH30" i="7"/>
  <c r="AI30" i="7"/>
  <c r="AF30" i="7"/>
  <c r="I36" i="8" s="1"/>
  <c r="AE30" i="7"/>
  <c r="F36" i="8" s="1"/>
  <c r="AD30" i="7"/>
  <c r="E36" i="8" s="1"/>
  <c r="AB30" i="7"/>
  <c r="C36" i="8" s="1"/>
  <c r="AL30" i="7"/>
  <c r="G36" i="8" s="1"/>
  <c r="AA30" i="7"/>
  <c r="B36" i="8" s="1"/>
  <c r="AG30" i="7"/>
  <c r="AC30" i="7"/>
  <c r="D36" i="8" s="1"/>
  <c r="CJ30" i="7"/>
  <c r="CE30" i="7"/>
  <c r="CH30" i="7"/>
  <c r="CG30" i="7"/>
  <c r="F36" i="10" s="1"/>
  <c r="CI30" i="7"/>
  <c r="CF30" i="7"/>
  <c r="CK30" i="7"/>
  <c r="CD30" i="7"/>
  <c r="D36" i="10" s="1"/>
  <c r="CM30" i="7"/>
  <c r="CC30" i="7"/>
  <c r="C36" i="10" s="1"/>
  <c r="CL30" i="7"/>
  <c r="DB29" i="7"/>
  <c r="DF29" i="7"/>
  <c r="M35" i="11" s="1"/>
  <c r="DE29" i="7"/>
  <c r="L35" i="11" s="1"/>
  <c r="CY29" i="7"/>
  <c r="G35" i="11" s="1"/>
  <c r="DC29" i="7"/>
  <c r="J35" i="11" s="1"/>
  <c r="CX29" i="7"/>
  <c r="B35" i="11" s="1"/>
  <c r="C35" i="11" s="1"/>
  <c r="DA29" i="7"/>
  <c r="F35" i="11" s="1"/>
  <c r="CV29" i="7"/>
  <c r="D35" i="11" s="1"/>
  <c r="CZ29" i="7"/>
  <c r="H35" i="11" s="1"/>
  <c r="DD29" i="7"/>
  <c r="K35" i="11" s="1"/>
  <c r="CW29" i="7"/>
  <c r="E35" i="11" s="1"/>
  <c r="H35" i="9"/>
  <c r="G35" i="9"/>
  <c r="I35" i="9" s="1"/>
  <c r="Y31" i="7"/>
  <c r="X32" i="7"/>
  <c r="BZ32" i="7"/>
  <c r="CA31" i="7"/>
  <c r="L34" i="10" l="1"/>
  <c r="M34" i="10" s="1"/>
  <c r="N34" i="10" s="1"/>
  <c r="L34" i="9"/>
  <c r="M34" i="9" s="1"/>
  <c r="N34" i="9" s="1"/>
  <c r="J35" i="10"/>
  <c r="K35" i="10"/>
  <c r="K35" i="9"/>
  <c r="J35" i="9"/>
  <c r="H36" i="8"/>
  <c r="J36" i="8" s="1"/>
  <c r="K36" i="8" s="1"/>
  <c r="I35" i="11"/>
  <c r="N35" i="11" s="1"/>
  <c r="CJ31" i="7"/>
  <c r="CI31" i="7"/>
  <c r="CE31" i="7"/>
  <c r="CM31" i="7"/>
  <c r="CD31" i="7"/>
  <c r="D37" i="10" s="1"/>
  <c r="CK31" i="7"/>
  <c r="CL31" i="7"/>
  <c r="CG31" i="7"/>
  <c r="F37" i="10" s="1"/>
  <c r="CC31" i="7"/>
  <c r="C37" i="10" s="1"/>
  <c r="CH31" i="7"/>
  <c r="CF31" i="7"/>
  <c r="CA32" i="7"/>
  <c r="BZ33" i="7"/>
  <c r="CT31" i="7"/>
  <c r="CS32" i="7"/>
  <c r="I35" i="14"/>
  <c r="H35" i="14"/>
  <c r="BH32" i="7"/>
  <c r="BG33" i="7"/>
  <c r="DX30" i="7"/>
  <c r="DW30" i="7"/>
  <c r="DT30" i="7"/>
  <c r="DS30" i="7"/>
  <c r="F36" i="14" s="1"/>
  <c r="DU30" i="7"/>
  <c r="DV30" i="7"/>
  <c r="DY30" i="7"/>
  <c r="J36" i="14" s="1"/>
  <c r="DP30" i="7"/>
  <c r="D36" i="14" s="1"/>
  <c r="DR30" i="7"/>
  <c r="G36" i="14" s="1"/>
  <c r="DO30" i="7"/>
  <c r="C36" i="14" s="1"/>
  <c r="DN30" i="7"/>
  <c r="B36" i="14" s="1"/>
  <c r="DQ30" i="7"/>
  <c r="E36" i="14" s="1"/>
  <c r="X33" i="7"/>
  <c r="Y32" i="7"/>
  <c r="CN30" i="7"/>
  <c r="E36" i="10" s="1"/>
  <c r="CW30" i="7"/>
  <c r="E36" i="11" s="1"/>
  <c r="DC30" i="7"/>
  <c r="J36" i="11" s="1"/>
  <c r="CV30" i="7"/>
  <c r="D36" i="11" s="1"/>
  <c r="CZ30" i="7"/>
  <c r="H36" i="11" s="1"/>
  <c r="DD30" i="7"/>
  <c r="K36" i="11" s="1"/>
  <c r="DA30" i="7"/>
  <c r="F36" i="11" s="1"/>
  <c r="DB30" i="7"/>
  <c r="DE30" i="7"/>
  <c r="L36" i="11" s="1"/>
  <c r="DF30" i="7"/>
  <c r="M36" i="11" s="1"/>
  <c r="CX30" i="7"/>
  <c r="B36" i="11" s="1"/>
  <c r="C36" i="11" s="1"/>
  <c r="CY30" i="7"/>
  <c r="G36" i="11" s="1"/>
  <c r="BT31" i="7"/>
  <c r="BS31" i="7"/>
  <c r="BM31" i="7"/>
  <c r="BQ31" i="7"/>
  <c r="BK31" i="7"/>
  <c r="D37" i="9" s="1"/>
  <c r="BL31" i="7"/>
  <c r="BR31" i="7"/>
  <c r="BO31" i="7"/>
  <c r="BJ31" i="7"/>
  <c r="C37" i="9" s="1"/>
  <c r="BN31" i="7"/>
  <c r="F37" i="9" s="1"/>
  <c r="BP31" i="7"/>
  <c r="AG31" i="7"/>
  <c r="AA31" i="7"/>
  <c r="B37" i="8" s="1"/>
  <c r="AL31" i="7"/>
  <c r="G37" i="8" s="1"/>
  <c r="AD31" i="7"/>
  <c r="E37" i="8" s="1"/>
  <c r="AH31" i="7"/>
  <c r="AB31" i="7"/>
  <c r="C37" i="8" s="1"/>
  <c r="AF31" i="7"/>
  <c r="I37" i="8" s="1"/>
  <c r="AC31" i="7"/>
  <c r="D37" i="8" s="1"/>
  <c r="AE31" i="7"/>
  <c r="F37" i="8" s="1"/>
  <c r="AI31" i="7"/>
  <c r="BU30" i="7"/>
  <c r="E36" i="9" s="1"/>
  <c r="G36" i="10"/>
  <c r="I36" i="10" s="1"/>
  <c r="H36" i="10"/>
  <c r="H36" i="9"/>
  <c r="G36" i="9"/>
  <c r="I36" i="9" s="1"/>
  <c r="DL31" i="7"/>
  <c r="DK32" i="7"/>
  <c r="L35" i="10" l="1"/>
  <c r="M35" i="10" s="1"/>
  <c r="N35" i="10" s="1"/>
  <c r="L35" i="9"/>
  <c r="M35" i="9" s="1"/>
  <c r="N35" i="9" s="1"/>
  <c r="BU31" i="7"/>
  <c r="E37" i="9" s="1"/>
  <c r="DX31" i="7"/>
  <c r="DS31" i="7"/>
  <c r="F37" i="14" s="1"/>
  <c r="DW31" i="7"/>
  <c r="DO31" i="7"/>
  <c r="C37" i="14" s="1"/>
  <c r="DQ31" i="7"/>
  <c r="E37" i="14" s="1"/>
  <c r="DV31" i="7"/>
  <c r="DN31" i="7"/>
  <c r="B37" i="14" s="1"/>
  <c r="DU31" i="7"/>
  <c r="DT31" i="7"/>
  <c r="DP31" i="7"/>
  <c r="D37" i="14" s="1"/>
  <c r="DY31" i="7"/>
  <c r="J37" i="14" s="1"/>
  <c r="DR31" i="7"/>
  <c r="G37" i="14" s="1"/>
  <c r="K36" i="9"/>
  <c r="J36" i="9"/>
  <c r="G37" i="9"/>
  <c r="I37" i="9" s="1"/>
  <c r="H37" i="9"/>
  <c r="CC32" i="7"/>
  <c r="C38" i="10" s="1"/>
  <c r="CL32" i="7"/>
  <c r="CF32" i="7"/>
  <c r="CJ32" i="7"/>
  <c r="CD32" i="7"/>
  <c r="D38" i="10" s="1"/>
  <c r="CM32" i="7"/>
  <c r="CK32" i="7"/>
  <c r="CE32" i="7"/>
  <c r="CH32" i="7"/>
  <c r="CG32" i="7"/>
  <c r="F38" i="10" s="1"/>
  <c r="CI32" i="7"/>
  <c r="H37" i="10"/>
  <c r="G37" i="10"/>
  <c r="I37" i="10" s="1"/>
  <c r="K36" i="10"/>
  <c r="J36" i="10"/>
  <c r="BH33" i="7"/>
  <c r="BG34" i="7"/>
  <c r="CS33" i="7"/>
  <c r="CT32" i="7"/>
  <c r="CN31" i="7"/>
  <c r="E37" i="10" s="1"/>
  <c r="AI32" i="7"/>
  <c r="AE32" i="7"/>
  <c r="F38" i="8" s="1"/>
  <c r="AA32" i="7"/>
  <c r="B38" i="8" s="1"/>
  <c r="AH32" i="7"/>
  <c r="AB32" i="7"/>
  <c r="C38" i="8" s="1"/>
  <c r="AL32" i="7"/>
  <c r="G38" i="8" s="1"/>
  <c r="AG32" i="7"/>
  <c r="AF32" i="7"/>
  <c r="I38" i="8" s="1"/>
  <c r="AC32" i="7"/>
  <c r="D38" i="8" s="1"/>
  <c r="AD32" i="7"/>
  <c r="E38" i="8" s="1"/>
  <c r="H36" i="14"/>
  <c r="I36" i="14"/>
  <c r="BP32" i="7"/>
  <c r="BK32" i="7"/>
  <c r="D38" i="9" s="1"/>
  <c r="BO32" i="7"/>
  <c r="BM32" i="7"/>
  <c r="BL32" i="7"/>
  <c r="BS32" i="7"/>
  <c r="BJ32" i="7"/>
  <c r="C38" i="9" s="1"/>
  <c r="BT32" i="7"/>
  <c r="BQ32" i="7"/>
  <c r="BN32" i="7"/>
  <c r="F38" i="9" s="1"/>
  <c r="BR32" i="7"/>
  <c r="DB31" i="7"/>
  <c r="DE31" i="7"/>
  <c r="L37" i="11" s="1"/>
  <c r="DA31" i="7"/>
  <c r="F37" i="11" s="1"/>
  <c r="DC31" i="7"/>
  <c r="J37" i="11" s="1"/>
  <c r="CZ31" i="7"/>
  <c r="H37" i="11" s="1"/>
  <c r="CV31" i="7"/>
  <c r="D37" i="11" s="1"/>
  <c r="DD31" i="7"/>
  <c r="K37" i="11" s="1"/>
  <c r="DF31" i="7"/>
  <c r="M37" i="11" s="1"/>
  <c r="CW31" i="7"/>
  <c r="E37" i="11" s="1"/>
  <c r="CX31" i="7"/>
  <c r="B37" i="11" s="1"/>
  <c r="C37" i="11" s="1"/>
  <c r="CY31" i="7"/>
  <c r="G37" i="11" s="1"/>
  <c r="DK33" i="7"/>
  <c r="DL32" i="7"/>
  <c r="H37" i="8"/>
  <c r="I36" i="11"/>
  <c r="N36" i="11" s="1"/>
  <c r="Y33" i="7"/>
  <c r="X34" i="7"/>
  <c r="BZ34" i="7"/>
  <c r="CA33" i="7"/>
  <c r="J37" i="9" l="1"/>
  <c r="K37" i="9"/>
  <c r="L36" i="9"/>
  <c r="M36" i="9" s="1"/>
  <c r="N36" i="9" s="1"/>
  <c r="H38" i="8"/>
  <c r="J38" i="8" s="1"/>
  <c r="K38" i="8" s="1"/>
  <c r="CN32" i="7"/>
  <c r="E38" i="10" s="1"/>
  <c r="I37" i="11"/>
  <c r="N37" i="11" s="1"/>
  <c r="G38" i="9"/>
  <c r="I38" i="9" s="1"/>
  <c r="H38" i="9"/>
  <c r="CT33" i="7"/>
  <c r="CS34" i="7"/>
  <c r="H38" i="10"/>
  <c r="G38" i="10"/>
  <c r="I38" i="10" s="1"/>
  <c r="BZ35" i="7"/>
  <c r="CA34" i="7"/>
  <c r="BU32" i="7"/>
  <c r="E38" i="9" s="1"/>
  <c r="BH34" i="7"/>
  <c r="BG35" i="7"/>
  <c r="H37" i="14"/>
  <c r="I37" i="14"/>
  <c r="CL33" i="7"/>
  <c r="CE33" i="7"/>
  <c r="CK33" i="7"/>
  <c r="CF33" i="7"/>
  <c r="CH33" i="7"/>
  <c r="CG33" i="7"/>
  <c r="F39" i="10" s="1"/>
  <c r="CI33" i="7"/>
  <c r="CM33" i="7"/>
  <c r="CC33" i="7"/>
  <c r="C39" i="10" s="1"/>
  <c r="CJ33" i="7"/>
  <c r="CD33" i="7"/>
  <c r="D39" i="10" s="1"/>
  <c r="X35" i="7"/>
  <c r="Y34" i="7"/>
  <c r="K37" i="10"/>
  <c r="J37" i="10"/>
  <c r="BP33" i="7"/>
  <c r="BK33" i="7"/>
  <c r="D39" i="9" s="1"/>
  <c r="BJ33" i="7"/>
  <c r="C39" i="9" s="1"/>
  <c r="BQ33" i="7"/>
  <c r="BL33" i="7"/>
  <c r="BR33" i="7"/>
  <c r="BT33" i="7"/>
  <c r="BO33" i="7"/>
  <c r="BN33" i="7"/>
  <c r="F39" i="9" s="1"/>
  <c r="BS33" i="7"/>
  <c r="BM33" i="7"/>
  <c r="J37" i="8"/>
  <c r="K37" i="8" s="1"/>
  <c r="DX32" i="7"/>
  <c r="DY32" i="7"/>
  <c r="J38" i="14" s="1"/>
  <c r="DT32" i="7"/>
  <c r="DQ32" i="7"/>
  <c r="E38" i="14" s="1"/>
  <c r="DW32" i="7"/>
  <c r="DV32" i="7"/>
  <c r="DN32" i="7"/>
  <c r="B38" i="14" s="1"/>
  <c r="DS32" i="7"/>
  <c r="F38" i="14" s="1"/>
  <c r="DU32" i="7"/>
  <c r="DP32" i="7"/>
  <c r="D38" i="14" s="1"/>
  <c r="DR32" i="7"/>
  <c r="G38" i="14" s="1"/>
  <c r="DO32" i="7"/>
  <c r="C38" i="14" s="1"/>
  <c r="AL33" i="7"/>
  <c r="G39" i="8" s="1"/>
  <c r="AC33" i="7"/>
  <c r="D39" i="8" s="1"/>
  <c r="AG33" i="7"/>
  <c r="AB33" i="7"/>
  <c r="C39" i="8" s="1"/>
  <c r="AD33" i="7"/>
  <c r="E39" i="8" s="1"/>
  <c r="AE33" i="7"/>
  <c r="F39" i="8" s="1"/>
  <c r="AI33" i="7"/>
  <c r="AF33" i="7"/>
  <c r="I39" i="8" s="1"/>
  <c r="AA33" i="7"/>
  <c r="B39" i="8" s="1"/>
  <c r="AH33" i="7"/>
  <c r="DK34" i="7"/>
  <c r="DL33" i="7"/>
  <c r="DF32" i="7"/>
  <c r="M38" i="11" s="1"/>
  <c r="DA32" i="7"/>
  <c r="F38" i="11" s="1"/>
  <c r="DD32" i="7"/>
  <c r="K38" i="11" s="1"/>
  <c r="DB32" i="7"/>
  <c r="CX32" i="7"/>
  <c r="B38" i="11" s="1"/>
  <c r="C38" i="11" s="1"/>
  <c r="CY32" i="7"/>
  <c r="G38" i="11" s="1"/>
  <c r="DC32" i="7"/>
  <c r="J38" i="11" s="1"/>
  <c r="CV32" i="7"/>
  <c r="D38" i="11" s="1"/>
  <c r="DE32" i="7"/>
  <c r="L38" i="11" s="1"/>
  <c r="CW32" i="7"/>
  <c r="E38" i="11" s="1"/>
  <c r="CZ32" i="7"/>
  <c r="H38" i="11" s="1"/>
  <c r="L36" i="10"/>
  <c r="M36" i="10" s="1"/>
  <c r="N36" i="10" s="1"/>
  <c r="L37" i="9" l="1"/>
  <c r="M37" i="9" s="1"/>
  <c r="N37" i="9" s="1"/>
  <c r="K38" i="10"/>
  <c r="J38" i="10"/>
  <c r="CN33" i="7"/>
  <c r="E39" i="10" s="1"/>
  <c r="G39" i="9"/>
  <c r="I39" i="9" s="1"/>
  <c r="H39" i="9"/>
  <c r="BU33" i="7"/>
  <c r="E39" i="9" s="1"/>
  <c r="Y35" i="7"/>
  <c r="X36" i="7"/>
  <c r="CA35" i="7"/>
  <c r="BZ36" i="7"/>
  <c r="DB33" i="7"/>
  <c r="DC33" i="7"/>
  <c r="J39" i="11" s="1"/>
  <c r="CZ33" i="7"/>
  <c r="H39" i="11" s="1"/>
  <c r="CX33" i="7"/>
  <c r="B39" i="11" s="1"/>
  <c r="C39" i="11" s="1"/>
  <c r="CV33" i="7"/>
  <c r="D39" i="11" s="1"/>
  <c r="DD33" i="7"/>
  <c r="K39" i="11" s="1"/>
  <c r="CY33" i="7"/>
  <c r="G39" i="11" s="1"/>
  <c r="DE33" i="7"/>
  <c r="L39" i="11" s="1"/>
  <c r="DA33" i="7"/>
  <c r="F39" i="11" s="1"/>
  <c r="CW33" i="7"/>
  <c r="E39" i="11" s="1"/>
  <c r="DF33" i="7"/>
  <c r="M39" i="11" s="1"/>
  <c r="DU33" i="7"/>
  <c r="DT33" i="7"/>
  <c r="DR33" i="7"/>
  <c r="G39" i="14" s="1"/>
  <c r="DP33" i="7"/>
  <c r="D39" i="14" s="1"/>
  <c r="DQ33" i="7"/>
  <c r="E39" i="14" s="1"/>
  <c r="DW33" i="7"/>
  <c r="DV33" i="7"/>
  <c r="DN33" i="7"/>
  <c r="B39" i="14" s="1"/>
  <c r="DY33" i="7"/>
  <c r="J39" i="14" s="1"/>
  <c r="DO33" i="7"/>
  <c r="C39" i="14" s="1"/>
  <c r="DX33" i="7"/>
  <c r="DS33" i="7"/>
  <c r="F39" i="14" s="1"/>
  <c r="L37" i="10"/>
  <c r="M37" i="10" s="1"/>
  <c r="N37" i="10" s="1"/>
  <c r="DL34" i="7"/>
  <c r="DK35" i="7"/>
  <c r="H38" i="14"/>
  <c r="I38" i="14"/>
  <c r="G39" i="10"/>
  <c r="I39" i="10" s="1"/>
  <c r="H39" i="10"/>
  <c r="BH35" i="7"/>
  <c r="BG36" i="7"/>
  <c r="K38" i="9"/>
  <c r="J38" i="9"/>
  <c r="I38" i="11"/>
  <c r="N38" i="11" s="1"/>
  <c r="H39" i="8"/>
  <c r="AG34" i="7"/>
  <c r="AI34" i="7"/>
  <c r="AA34" i="7"/>
  <c r="B40" i="8" s="1"/>
  <c r="AB34" i="7"/>
  <c r="C40" i="8" s="1"/>
  <c r="AD34" i="7"/>
  <c r="E40" i="8" s="1"/>
  <c r="AH34" i="7"/>
  <c r="AE34" i="7"/>
  <c r="F40" i="8" s="1"/>
  <c r="AC34" i="7"/>
  <c r="D40" i="8" s="1"/>
  <c r="AL34" i="7"/>
  <c r="G40" i="8" s="1"/>
  <c r="AF34" i="7"/>
  <c r="I40" i="8" s="1"/>
  <c r="BO34" i="7"/>
  <c r="BQ34" i="7"/>
  <c r="BP34" i="7"/>
  <c r="BJ34" i="7"/>
  <c r="C40" i="9" s="1"/>
  <c r="BT34" i="7"/>
  <c r="BR34" i="7"/>
  <c r="BM34" i="7"/>
  <c r="BN34" i="7"/>
  <c r="F40" i="9" s="1"/>
  <c r="BS34" i="7"/>
  <c r="BK34" i="7"/>
  <c r="D40" i="9" s="1"/>
  <c r="BL34" i="7"/>
  <c r="CC34" i="7"/>
  <c r="C40" i="10" s="1"/>
  <c r="CH34" i="7"/>
  <c r="CF34" i="7"/>
  <c r="CM34" i="7"/>
  <c r="CK34" i="7"/>
  <c r="CG34" i="7"/>
  <c r="F40" i="10" s="1"/>
  <c r="CE34" i="7"/>
  <c r="CI34" i="7"/>
  <c r="CL34" i="7"/>
  <c r="CJ34" i="7"/>
  <c r="CD34" i="7"/>
  <c r="D40" i="10" s="1"/>
  <c r="CS35" i="7"/>
  <c r="CT34" i="7"/>
  <c r="BU34" i="7" l="1"/>
  <c r="E40" i="9" s="1"/>
  <c r="CN34" i="7"/>
  <c r="E40" i="10" s="1"/>
  <c r="L38" i="10"/>
  <c r="M38" i="10" s="1"/>
  <c r="N38" i="10" s="1"/>
  <c r="K39" i="10"/>
  <c r="H40" i="8"/>
  <c r="J40" i="8" s="1"/>
  <c r="K40" i="8" s="1"/>
  <c r="J39" i="10"/>
  <c r="H40" i="10"/>
  <c r="G40" i="10"/>
  <c r="I40" i="10" s="1"/>
  <c r="BN35" i="7"/>
  <c r="F41" i="9" s="1"/>
  <c r="BT35" i="7"/>
  <c r="BS35" i="7"/>
  <c r="BL35" i="7"/>
  <c r="BP35" i="7"/>
  <c r="BK35" i="7"/>
  <c r="D41" i="9" s="1"/>
  <c r="BQ35" i="7"/>
  <c r="BO35" i="7"/>
  <c r="BR35" i="7"/>
  <c r="BM35" i="7"/>
  <c r="BJ35" i="7"/>
  <c r="C41" i="9" s="1"/>
  <c r="DS34" i="7"/>
  <c r="F40" i="14" s="1"/>
  <c r="DT34" i="7"/>
  <c r="DX34" i="7"/>
  <c r="DW34" i="7"/>
  <c r="DV34" i="7"/>
  <c r="DN34" i="7"/>
  <c r="B40" i="14" s="1"/>
  <c r="DQ34" i="7"/>
  <c r="E40" i="14" s="1"/>
  <c r="DU34" i="7"/>
  <c r="DY34" i="7"/>
  <c r="J40" i="14" s="1"/>
  <c r="DP34" i="7"/>
  <c r="D40" i="14" s="1"/>
  <c r="DR34" i="7"/>
  <c r="G40" i="14" s="1"/>
  <c r="DO34" i="7"/>
  <c r="C40" i="14" s="1"/>
  <c r="I39" i="11"/>
  <c r="N39" i="11" s="1"/>
  <c r="AG35" i="7"/>
  <c r="AA35" i="7"/>
  <c r="B41" i="8" s="1"/>
  <c r="AB35" i="7"/>
  <c r="C41" i="8" s="1"/>
  <c r="AL35" i="7"/>
  <c r="G41" i="8" s="1"/>
  <c r="AE35" i="7"/>
  <c r="F41" i="8" s="1"/>
  <c r="AD35" i="7"/>
  <c r="E41" i="8" s="1"/>
  <c r="AF35" i="7"/>
  <c r="I41" i="8" s="1"/>
  <c r="AH35" i="7"/>
  <c r="AI35" i="7"/>
  <c r="AC35" i="7"/>
  <c r="D41" i="8" s="1"/>
  <c r="DF34" i="7"/>
  <c r="M40" i="11" s="1"/>
  <c r="CW34" i="7"/>
  <c r="E40" i="11" s="1"/>
  <c r="CY34" i="7"/>
  <c r="G40" i="11" s="1"/>
  <c r="DC34" i="7"/>
  <c r="J40" i="11" s="1"/>
  <c r="CV34" i="7"/>
  <c r="D40" i="11" s="1"/>
  <c r="DE34" i="7"/>
  <c r="L40" i="11" s="1"/>
  <c r="CZ34" i="7"/>
  <c r="H40" i="11" s="1"/>
  <c r="DB34" i="7"/>
  <c r="DA34" i="7"/>
  <c r="F40" i="11" s="1"/>
  <c r="DD34" i="7"/>
  <c r="K40" i="11" s="1"/>
  <c r="CX34" i="7"/>
  <c r="B40" i="11" s="1"/>
  <c r="C40" i="11" s="1"/>
  <c r="H40" i="9"/>
  <c r="G40" i="9"/>
  <c r="I40" i="9" s="1"/>
  <c r="L38" i="9"/>
  <c r="M38" i="9" s="1"/>
  <c r="N38" i="9" s="1"/>
  <c r="CA36" i="7"/>
  <c r="BZ37" i="7"/>
  <c r="K39" i="9"/>
  <c r="J39" i="9"/>
  <c r="H39" i="14"/>
  <c r="I39" i="14"/>
  <c r="CJ35" i="7"/>
  <c r="CL35" i="7"/>
  <c r="CF35" i="7"/>
  <c r="CM35" i="7"/>
  <c r="CK35" i="7"/>
  <c r="CD35" i="7"/>
  <c r="D41" i="10" s="1"/>
  <c r="CE35" i="7"/>
  <c r="CC35" i="7"/>
  <c r="C41" i="10" s="1"/>
  <c r="CH35" i="7"/>
  <c r="CI35" i="7"/>
  <c r="CG35" i="7"/>
  <c r="F41" i="10" s="1"/>
  <c r="CT35" i="7"/>
  <c r="CS36" i="7"/>
  <c r="J39" i="8"/>
  <c r="K39" i="8" s="1"/>
  <c r="BH36" i="7"/>
  <c r="BG37" i="7"/>
  <c r="DL35" i="7"/>
  <c r="DK36" i="7"/>
  <c r="X37" i="7"/>
  <c r="Y36" i="7"/>
  <c r="K40" i="9" l="1"/>
  <c r="J40" i="9"/>
  <c r="K40" i="10"/>
  <c r="CN35" i="7"/>
  <c r="E41" i="10" s="1"/>
  <c r="J40" i="10"/>
  <c r="H41" i="8"/>
  <c r="J41" i="8" s="1"/>
  <c r="K41" i="8" s="1"/>
  <c r="I40" i="11"/>
  <c r="N40" i="11" s="1"/>
  <c r="L39" i="10"/>
  <c r="M39" i="10" s="1"/>
  <c r="N39" i="10" s="1"/>
  <c r="BU35" i="7"/>
  <c r="E41" i="9" s="1"/>
  <c r="DU35" i="7"/>
  <c r="DV35" i="7"/>
  <c r="DO35" i="7"/>
  <c r="C41" i="14" s="1"/>
  <c r="DQ35" i="7"/>
  <c r="E41" i="14" s="1"/>
  <c r="DX35" i="7"/>
  <c r="DY35" i="7"/>
  <c r="J41" i="14" s="1"/>
  <c r="DT35" i="7"/>
  <c r="DR35" i="7"/>
  <c r="G41" i="14" s="1"/>
  <c r="DP35" i="7"/>
  <c r="D41" i="14" s="1"/>
  <c r="DN35" i="7"/>
  <c r="B41" i="14" s="1"/>
  <c r="DS35" i="7"/>
  <c r="F41" i="14" s="1"/>
  <c r="DW35" i="7"/>
  <c r="L39" i="9"/>
  <c r="M39" i="9" s="1"/>
  <c r="N39" i="9" s="1"/>
  <c r="BH37" i="7"/>
  <c r="BG38" i="7"/>
  <c r="AI36" i="7"/>
  <c r="AE36" i="7"/>
  <c r="F42" i="8" s="1"/>
  <c r="AF36" i="7"/>
  <c r="I42" i="8" s="1"/>
  <c r="AH36" i="7"/>
  <c r="AB36" i="7"/>
  <c r="C42" i="8" s="1"/>
  <c r="AC36" i="7"/>
  <c r="D42" i="8" s="1"/>
  <c r="AG36" i="7"/>
  <c r="AD36" i="7"/>
  <c r="E42" i="8" s="1"/>
  <c r="AL36" i="7"/>
  <c r="G42" i="8" s="1"/>
  <c r="AA36" i="7"/>
  <c r="B42" i="8" s="1"/>
  <c r="Y37" i="7"/>
  <c r="X38" i="7"/>
  <c r="BQ36" i="7"/>
  <c r="BS36" i="7"/>
  <c r="BK36" i="7"/>
  <c r="D42" i="9" s="1"/>
  <c r="BN36" i="7"/>
  <c r="F42" i="9" s="1"/>
  <c r="BT36" i="7"/>
  <c r="BR36" i="7"/>
  <c r="BJ36" i="7"/>
  <c r="C42" i="9" s="1"/>
  <c r="BO36" i="7"/>
  <c r="BM36" i="7"/>
  <c r="BP36" i="7"/>
  <c r="BL36" i="7"/>
  <c r="DE35" i="7"/>
  <c r="L41" i="11" s="1"/>
  <c r="CY35" i="7"/>
  <c r="G41" i="11" s="1"/>
  <c r="DD35" i="7"/>
  <c r="K41" i="11" s="1"/>
  <c r="DB35" i="7"/>
  <c r="CW35" i="7"/>
  <c r="E41" i="11" s="1"/>
  <c r="CV35" i="7"/>
  <c r="D41" i="11" s="1"/>
  <c r="DF35" i="7"/>
  <c r="M41" i="11" s="1"/>
  <c r="DC35" i="7"/>
  <c r="J41" i="11" s="1"/>
  <c r="CX35" i="7"/>
  <c r="B41" i="11" s="1"/>
  <c r="C41" i="11" s="1"/>
  <c r="CZ35" i="7"/>
  <c r="H41" i="11" s="1"/>
  <c r="DA35" i="7"/>
  <c r="F41" i="11" s="1"/>
  <c r="BZ38" i="7"/>
  <c r="CA37" i="7"/>
  <c r="CT36" i="7"/>
  <c r="CS37" i="7"/>
  <c r="DL36" i="7"/>
  <c r="DK37" i="7"/>
  <c r="G41" i="10"/>
  <c r="I41" i="10" s="1"/>
  <c r="H41" i="10"/>
  <c r="CI36" i="7"/>
  <c r="CD36" i="7"/>
  <c r="D42" i="10" s="1"/>
  <c r="CF36" i="7"/>
  <c r="CK36" i="7"/>
  <c r="CJ36" i="7"/>
  <c r="CE36" i="7"/>
  <c r="CM36" i="7"/>
  <c r="CH36" i="7"/>
  <c r="CG36" i="7"/>
  <c r="F42" i="10" s="1"/>
  <c r="CC36" i="7"/>
  <c r="C42" i="10" s="1"/>
  <c r="CL36" i="7"/>
  <c r="I40" i="14"/>
  <c r="H40" i="14"/>
  <c r="H41" i="9"/>
  <c r="G41" i="9"/>
  <c r="I41" i="9" s="1"/>
  <c r="L40" i="9" l="1"/>
  <c r="M40" i="9" s="1"/>
  <c r="N40" i="9" s="1"/>
  <c r="J41" i="10"/>
  <c r="H42" i="8"/>
  <c r="J42" i="8" s="1"/>
  <c r="K42" i="8" s="1"/>
  <c r="L40" i="10"/>
  <c r="M40" i="10" s="1"/>
  <c r="N40" i="10" s="1"/>
  <c r="K41" i="10"/>
  <c r="K41" i="9"/>
  <c r="BU36" i="7"/>
  <c r="E42" i="9" s="1"/>
  <c r="J41" i="9"/>
  <c r="I41" i="11"/>
  <c r="N41" i="11" s="1"/>
  <c r="CY36" i="7"/>
  <c r="G42" i="11" s="1"/>
  <c r="CZ36" i="7"/>
  <c r="H42" i="11" s="1"/>
  <c r="CV36" i="7"/>
  <c r="D42" i="11" s="1"/>
  <c r="DD36" i="7"/>
  <c r="K42" i="11" s="1"/>
  <c r="DE36" i="7"/>
  <c r="L42" i="11" s="1"/>
  <c r="DB36" i="7"/>
  <c r="DA36" i="7"/>
  <c r="F42" i="11" s="1"/>
  <c r="DC36" i="7"/>
  <c r="J42" i="11" s="1"/>
  <c r="CW36" i="7"/>
  <c r="E42" i="11" s="1"/>
  <c r="CX36" i="7"/>
  <c r="B42" i="11" s="1"/>
  <c r="C42" i="11" s="1"/>
  <c r="DF36" i="7"/>
  <c r="M42" i="11" s="1"/>
  <c r="CA38" i="7"/>
  <c r="BZ39" i="7"/>
  <c r="AL37" i="7"/>
  <c r="G43" i="8" s="1"/>
  <c r="AI37" i="7"/>
  <c r="AE37" i="7"/>
  <c r="F43" i="8" s="1"/>
  <c r="AF37" i="7"/>
  <c r="I43" i="8" s="1"/>
  <c r="AD37" i="7"/>
  <c r="E43" i="8" s="1"/>
  <c r="AH37" i="7"/>
  <c r="AA37" i="7"/>
  <c r="B43" i="8" s="1"/>
  <c r="AC37" i="7"/>
  <c r="D43" i="8" s="1"/>
  <c r="AB37" i="7"/>
  <c r="C43" i="8" s="1"/>
  <c r="AG37" i="7"/>
  <c r="BQ37" i="7"/>
  <c r="BK37" i="7"/>
  <c r="D43" i="9" s="1"/>
  <c r="BJ37" i="7"/>
  <c r="C43" i="9" s="1"/>
  <c r="BO37" i="7"/>
  <c r="BR37" i="7"/>
  <c r="BN37" i="7"/>
  <c r="F43" i="9" s="1"/>
  <c r="BT37" i="7"/>
  <c r="BS37" i="7"/>
  <c r="BM37" i="7"/>
  <c r="BP37" i="7"/>
  <c r="BL37" i="7"/>
  <c r="DL37" i="7"/>
  <c r="DK38" i="7"/>
  <c r="CN36" i="7"/>
  <c r="E42" i="10" s="1"/>
  <c r="DY36" i="7"/>
  <c r="J42" i="14" s="1"/>
  <c r="DP36" i="7"/>
  <c r="D42" i="14" s="1"/>
  <c r="DN36" i="7"/>
  <c r="B42" i="14" s="1"/>
  <c r="DX36" i="7"/>
  <c r="DS36" i="7"/>
  <c r="F42" i="14" s="1"/>
  <c r="DW36" i="7"/>
  <c r="DT36" i="7"/>
  <c r="DQ36" i="7"/>
  <c r="E42" i="14" s="1"/>
  <c r="DO36" i="7"/>
  <c r="C42" i="14" s="1"/>
  <c r="DR36" i="7"/>
  <c r="G42" i="14" s="1"/>
  <c r="DU36" i="7"/>
  <c r="DV36" i="7"/>
  <c r="H41" i="14"/>
  <c r="I41" i="14"/>
  <c r="H42" i="10"/>
  <c r="G42" i="10"/>
  <c r="I42" i="10" s="1"/>
  <c r="CS38" i="7"/>
  <c r="CT37" i="7"/>
  <c r="CC37" i="7"/>
  <c r="C43" i="10" s="1"/>
  <c r="CI37" i="7"/>
  <c r="CG37" i="7"/>
  <c r="F43" i="10" s="1"/>
  <c r="CF37" i="7"/>
  <c r="CJ37" i="7"/>
  <c r="CE37" i="7"/>
  <c r="CH37" i="7"/>
  <c r="CK37" i="7"/>
  <c r="CD37" i="7"/>
  <c r="D43" i="10" s="1"/>
  <c r="CM37" i="7"/>
  <c r="CL37" i="7"/>
  <c r="H42" i="9"/>
  <c r="G42" i="9"/>
  <c r="I42" i="9" s="1"/>
  <c r="X39" i="7"/>
  <c r="Y38" i="7"/>
  <c r="BH38" i="7"/>
  <c r="BG39" i="7"/>
  <c r="L41" i="10" l="1"/>
  <c r="M41" i="10" s="1"/>
  <c r="N41" i="10" s="1"/>
  <c r="K42" i="9"/>
  <c r="J42" i="9"/>
  <c r="L41" i="9"/>
  <c r="M41" i="9" s="1"/>
  <c r="N41" i="9" s="1"/>
  <c r="H43" i="8"/>
  <c r="J43" i="8" s="1"/>
  <c r="K43" i="8" s="1"/>
  <c r="BU37" i="7"/>
  <c r="E43" i="9" s="1"/>
  <c r="I42" i="11"/>
  <c r="N42" i="11" s="1"/>
  <c r="AH38" i="7"/>
  <c r="AA38" i="7"/>
  <c r="B44" i="8" s="1"/>
  <c r="AI38" i="7"/>
  <c r="AF38" i="7"/>
  <c r="I44" i="8" s="1"/>
  <c r="AC38" i="7"/>
  <c r="D44" i="8" s="1"/>
  <c r="AL38" i="7"/>
  <c r="G44" i="8" s="1"/>
  <c r="AD38" i="7"/>
  <c r="E44" i="8" s="1"/>
  <c r="AB38" i="7"/>
  <c r="C44" i="8" s="1"/>
  <c r="AE38" i="7"/>
  <c r="F44" i="8" s="1"/>
  <c r="AG38" i="7"/>
  <c r="H43" i="10"/>
  <c r="G43" i="10"/>
  <c r="I43" i="10" s="1"/>
  <c r="CS39" i="7"/>
  <c r="CT38" i="7"/>
  <c r="DL38" i="7"/>
  <c r="DK39" i="7"/>
  <c r="Y39" i="7"/>
  <c r="X40" i="7"/>
  <c r="CN37" i="7"/>
  <c r="E43" i="10" s="1"/>
  <c r="K42" i="10"/>
  <c r="J42" i="10"/>
  <c r="DY37" i="7"/>
  <c r="J43" i="14" s="1"/>
  <c r="DV37" i="7"/>
  <c r="DO37" i="7"/>
  <c r="C43" i="14" s="1"/>
  <c r="DN37" i="7"/>
  <c r="B43" i="14" s="1"/>
  <c r="DS37" i="7"/>
  <c r="F43" i="14" s="1"/>
  <c r="DW37" i="7"/>
  <c r="DR37" i="7"/>
  <c r="G43" i="14" s="1"/>
  <c r="DP37" i="7"/>
  <c r="D43" i="14" s="1"/>
  <c r="DQ37" i="7"/>
  <c r="E43" i="14" s="1"/>
  <c r="DX37" i="7"/>
  <c r="DU37" i="7"/>
  <c r="DT37" i="7"/>
  <c r="CA39" i="7"/>
  <c r="BZ40" i="7"/>
  <c r="BH39" i="7"/>
  <c r="BG40" i="7"/>
  <c r="I42" i="14"/>
  <c r="H42" i="14"/>
  <c r="CL38" i="7"/>
  <c r="CE38" i="7"/>
  <c r="CM38" i="7"/>
  <c r="CI38" i="7"/>
  <c r="CH38" i="7"/>
  <c r="CF38" i="7"/>
  <c r="CD38" i="7"/>
  <c r="D44" i="10" s="1"/>
  <c r="CJ38" i="7"/>
  <c r="CG38" i="7"/>
  <c r="F44" i="10" s="1"/>
  <c r="CC38" i="7"/>
  <c r="C44" i="10" s="1"/>
  <c r="CK38" i="7"/>
  <c r="BS38" i="7"/>
  <c r="BJ38" i="7"/>
  <c r="C44" i="9" s="1"/>
  <c r="BO38" i="7"/>
  <c r="BM38" i="7"/>
  <c r="BQ38" i="7"/>
  <c r="BP38" i="7"/>
  <c r="BK38" i="7"/>
  <c r="D44" i="9" s="1"/>
  <c r="BL38" i="7"/>
  <c r="BN38" i="7"/>
  <c r="F44" i="9" s="1"/>
  <c r="BT38" i="7"/>
  <c r="BR38" i="7"/>
  <c r="DF37" i="7"/>
  <c r="M43" i="11" s="1"/>
  <c r="CW37" i="7"/>
  <c r="E43" i="11" s="1"/>
  <c r="CV37" i="7"/>
  <c r="D43" i="11" s="1"/>
  <c r="CZ37" i="7"/>
  <c r="H43" i="11" s="1"/>
  <c r="CX37" i="7"/>
  <c r="B43" i="11" s="1"/>
  <c r="C43" i="11" s="1"/>
  <c r="DE37" i="7"/>
  <c r="L43" i="11" s="1"/>
  <c r="CY37" i="7"/>
  <c r="G43" i="11" s="1"/>
  <c r="DA37" i="7"/>
  <c r="F43" i="11" s="1"/>
  <c r="DB37" i="7"/>
  <c r="DC37" i="7"/>
  <c r="J43" i="11" s="1"/>
  <c r="DD37" i="7"/>
  <c r="K43" i="11" s="1"/>
  <c r="G43" i="9"/>
  <c r="I43" i="9" s="1"/>
  <c r="H43" i="9"/>
  <c r="L42" i="9" l="1"/>
  <c r="M42" i="9" s="1"/>
  <c r="N42" i="9" s="1"/>
  <c r="BU38" i="7"/>
  <c r="E44" i="9" s="1"/>
  <c r="J43" i="9"/>
  <c r="K43" i="9"/>
  <c r="L42" i="10"/>
  <c r="M42" i="10" s="1"/>
  <c r="N42" i="10" s="1"/>
  <c r="I43" i="11"/>
  <c r="N43" i="11" s="1"/>
  <c r="CN38" i="7"/>
  <c r="E44" i="10" s="1"/>
  <c r="BZ41" i="7"/>
  <c r="CA40" i="7"/>
  <c r="K43" i="10"/>
  <c r="J43" i="10"/>
  <c r="DW38" i="7"/>
  <c r="DT38" i="7"/>
  <c r="DX38" i="7"/>
  <c r="DU38" i="7"/>
  <c r="DV38" i="7"/>
  <c r="DN38" i="7"/>
  <c r="B44" i="14" s="1"/>
  <c r="DQ38" i="7"/>
  <c r="E44" i="14" s="1"/>
  <c r="DY38" i="7"/>
  <c r="J44" i="14" s="1"/>
  <c r="DS38" i="7"/>
  <c r="F44" i="14" s="1"/>
  <c r="DP38" i="7"/>
  <c r="D44" i="14" s="1"/>
  <c r="DR38" i="7"/>
  <c r="G44" i="14" s="1"/>
  <c r="DO38" i="7"/>
  <c r="C44" i="14" s="1"/>
  <c r="G44" i="10"/>
  <c r="I44" i="10" s="1"/>
  <c r="H44" i="10"/>
  <c r="CK39" i="7"/>
  <c r="CE39" i="7"/>
  <c r="CM39" i="7"/>
  <c r="CC39" i="7"/>
  <c r="C45" i="10" s="1"/>
  <c r="CL39" i="7"/>
  <c r="CF39" i="7"/>
  <c r="CD39" i="7"/>
  <c r="D45" i="10" s="1"/>
  <c r="CH39" i="7"/>
  <c r="CG39" i="7"/>
  <c r="F45" i="10" s="1"/>
  <c r="CJ39" i="7"/>
  <c r="CI39" i="7"/>
  <c r="X41" i="7"/>
  <c r="Y40" i="7"/>
  <c r="DC38" i="7"/>
  <c r="J44" i="11" s="1"/>
  <c r="CX38" i="7"/>
  <c r="B44" i="11" s="1"/>
  <c r="C44" i="11" s="1"/>
  <c r="DF38" i="7"/>
  <c r="M44" i="11" s="1"/>
  <c r="CY38" i="7"/>
  <c r="G44" i="11" s="1"/>
  <c r="CV38" i="7"/>
  <c r="D44" i="11" s="1"/>
  <c r="DD38" i="7"/>
  <c r="K44" i="11" s="1"/>
  <c r="DB38" i="7"/>
  <c r="DE38" i="7"/>
  <c r="L44" i="11" s="1"/>
  <c r="CZ38" i="7"/>
  <c r="H44" i="11" s="1"/>
  <c r="CW38" i="7"/>
  <c r="E44" i="11" s="1"/>
  <c r="DA38" i="7"/>
  <c r="F44" i="11" s="1"/>
  <c r="G44" i="9"/>
  <c r="I44" i="9" s="1"/>
  <c r="H44" i="9"/>
  <c r="BH40" i="7"/>
  <c r="BG41" i="7"/>
  <c r="I43" i="14"/>
  <c r="H43" i="14"/>
  <c r="AG39" i="7"/>
  <c r="AB39" i="7"/>
  <c r="C45" i="8" s="1"/>
  <c r="AA39" i="7"/>
  <c r="B45" i="8" s="1"/>
  <c r="AD39" i="7"/>
  <c r="E45" i="8" s="1"/>
  <c r="AL39" i="7"/>
  <c r="G45" i="8" s="1"/>
  <c r="AE39" i="7"/>
  <c r="F45" i="8" s="1"/>
  <c r="AF39" i="7"/>
  <c r="I45" i="8" s="1"/>
  <c r="AH39" i="7"/>
  <c r="AC39" i="7"/>
  <c r="D45" i="8" s="1"/>
  <c r="AI39" i="7"/>
  <c r="CT39" i="7"/>
  <c r="CS40" i="7"/>
  <c r="H44" i="8"/>
  <c r="BN39" i="7"/>
  <c r="F45" i="9" s="1"/>
  <c r="BP39" i="7"/>
  <c r="BM39" i="7"/>
  <c r="BJ39" i="7"/>
  <c r="C45" i="9" s="1"/>
  <c r="BQ39" i="7"/>
  <c r="BK39" i="7"/>
  <c r="D45" i="9" s="1"/>
  <c r="BO39" i="7"/>
  <c r="BR39" i="7"/>
  <c r="BT39" i="7"/>
  <c r="BS39" i="7"/>
  <c r="BL39" i="7"/>
  <c r="DL39" i="7"/>
  <c r="DK40" i="7"/>
  <c r="K44" i="9" l="1"/>
  <c r="BU39" i="7"/>
  <c r="E45" i="9" s="1"/>
  <c r="J44" i="9"/>
  <c r="L43" i="9"/>
  <c r="M43" i="9" s="1"/>
  <c r="N43" i="9" s="1"/>
  <c r="L43" i="10"/>
  <c r="M43" i="10" s="1"/>
  <c r="N43" i="10" s="1"/>
  <c r="I44" i="11"/>
  <c r="N44" i="11" s="1"/>
  <c r="H45" i="8"/>
  <c r="J45" i="8" s="1"/>
  <c r="K45" i="8" s="1"/>
  <c r="BG42" i="7"/>
  <c r="BH41" i="7"/>
  <c r="Y41" i="7"/>
  <c r="X42" i="7"/>
  <c r="H44" i="14"/>
  <c r="I44" i="14"/>
  <c r="CK40" i="7"/>
  <c r="CJ40" i="7"/>
  <c r="CE40" i="7"/>
  <c r="CH40" i="7"/>
  <c r="CF40" i="7"/>
  <c r="CC40" i="7"/>
  <c r="C46" i="10" s="1"/>
  <c r="CL40" i="7"/>
  <c r="CD40" i="7"/>
  <c r="D46" i="10" s="1"/>
  <c r="CG40" i="7"/>
  <c r="F46" i="10" s="1"/>
  <c r="CM40" i="7"/>
  <c r="CI40" i="7"/>
  <c r="J44" i="8"/>
  <c r="K44" i="8" s="1"/>
  <c r="BT40" i="7"/>
  <c r="BR40" i="7"/>
  <c r="BL40" i="7"/>
  <c r="BN40" i="7"/>
  <c r="F46" i="9" s="1"/>
  <c r="BO40" i="7"/>
  <c r="BM40" i="7"/>
  <c r="BP40" i="7"/>
  <c r="BJ40" i="7"/>
  <c r="C46" i="9" s="1"/>
  <c r="BQ40" i="7"/>
  <c r="BS40" i="7"/>
  <c r="BK40" i="7"/>
  <c r="D46" i="9" s="1"/>
  <c r="CA41" i="7"/>
  <c r="BZ42" i="7"/>
  <c r="DL40" i="7"/>
  <c r="DK41" i="7"/>
  <c r="H45" i="9"/>
  <c r="G45" i="9"/>
  <c r="I45" i="9" s="1"/>
  <c r="CT40" i="7"/>
  <c r="CS41" i="7"/>
  <c r="CN39" i="7"/>
  <c r="E45" i="10" s="1"/>
  <c r="J44" i="10"/>
  <c r="K44" i="10"/>
  <c r="DS39" i="7"/>
  <c r="F45" i="14" s="1"/>
  <c r="DW39" i="7"/>
  <c r="DO39" i="7"/>
  <c r="C45" i="14" s="1"/>
  <c r="DQ39" i="7"/>
  <c r="E45" i="14" s="1"/>
  <c r="DU39" i="7"/>
  <c r="DV39" i="7"/>
  <c r="DY39" i="7"/>
  <c r="J45" i="14" s="1"/>
  <c r="DT39" i="7"/>
  <c r="DR39" i="7"/>
  <c r="G45" i="14" s="1"/>
  <c r="DP39" i="7"/>
  <c r="D45" i="14" s="1"/>
  <c r="DN39" i="7"/>
  <c r="B45" i="14" s="1"/>
  <c r="DX39" i="7"/>
  <c r="DC39" i="7"/>
  <c r="J45" i="11" s="1"/>
  <c r="CX39" i="7"/>
  <c r="B45" i="11" s="1"/>
  <c r="C45" i="11" s="1"/>
  <c r="DF39" i="7"/>
  <c r="M45" i="11" s="1"/>
  <c r="CY39" i="7"/>
  <c r="G45" i="11" s="1"/>
  <c r="DA39" i="7"/>
  <c r="F45" i="11" s="1"/>
  <c r="DB39" i="7"/>
  <c r="DD39" i="7"/>
  <c r="K45" i="11" s="1"/>
  <c r="CV39" i="7"/>
  <c r="D45" i="11" s="1"/>
  <c r="DE39" i="7"/>
  <c r="L45" i="11" s="1"/>
  <c r="CZ39" i="7"/>
  <c r="H45" i="11" s="1"/>
  <c r="CW39" i="7"/>
  <c r="E45" i="11" s="1"/>
  <c r="AI40" i="7"/>
  <c r="AC40" i="7"/>
  <c r="D46" i="8" s="1"/>
  <c r="AA40" i="7"/>
  <c r="B46" i="8" s="1"/>
  <c r="AH40" i="7"/>
  <c r="AF40" i="7"/>
  <c r="I46" i="8" s="1"/>
  <c r="AE40" i="7"/>
  <c r="F46" i="8" s="1"/>
  <c r="AL40" i="7"/>
  <c r="G46" i="8" s="1"/>
  <c r="AB40" i="7"/>
  <c r="C46" i="8" s="1"/>
  <c r="AG40" i="7"/>
  <c r="AD40" i="7"/>
  <c r="E46" i="8" s="1"/>
  <c r="H45" i="10"/>
  <c r="G45" i="10"/>
  <c r="I45" i="10" s="1"/>
  <c r="L44" i="9" l="1"/>
  <c r="M44" i="9" s="1"/>
  <c r="N44" i="9" s="1"/>
  <c r="K45" i="9"/>
  <c r="J45" i="9"/>
  <c r="L44" i="10"/>
  <c r="M44" i="10" s="1"/>
  <c r="N44" i="10" s="1"/>
  <c r="CN40" i="7"/>
  <c r="E46" i="10" s="1"/>
  <c r="H45" i="14"/>
  <c r="I45" i="14"/>
  <c r="BZ43" i="7"/>
  <c r="CA42" i="7"/>
  <c r="BQ41" i="7"/>
  <c r="BK41" i="7"/>
  <c r="D47" i="9" s="1"/>
  <c r="BO41" i="7"/>
  <c r="BR41" i="7"/>
  <c r="BM41" i="7"/>
  <c r="BT41" i="7"/>
  <c r="BS41" i="7"/>
  <c r="BJ41" i="7"/>
  <c r="C47" i="9" s="1"/>
  <c r="BL41" i="7"/>
  <c r="BN41" i="7"/>
  <c r="F47" i="9" s="1"/>
  <c r="BP41" i="7"/>
  <c r="H46" i="8"/>
  <c r="I45" i="11"/>
  <c r="N45" i="11" s="1"/>
  <c r="E7" i="11" s="1"/>
  <c r="C15" i="2" s="1"/>
  <c r="J45" i="10"/>
  <c r="K45" i="10"/>
  <c r="CC41" i="7"/>
  <c r="C47" i="10" s="1"/>
  <c r="CI41" i="7"/>
  <c r="CG41" i="7"/>
  <c r="F47" i="10" s="1"/>
  <c r="CM41" i="7"/>
  <c r="CJ41" i="7"/>
  <c r="CD41" i="7"/>
  <c r="D47" i="10" s="1"/>
  <c r="CH41" i="7"/>
  <c r="CK41" i="7"/>
  <c r="CE41" i="7"/>
  <c r="CL41" i="7"/>
  <c r="CF41" i="7"/>
  <c r="G46" i="9"/>
  <c r="I46" i="9" s="1"/>
  <c r="H46" i="9"/>
  <c r="BG43" i="7"/>
  <c r="BH42" i="7"/>
  <c r="CT41" i="7"/>
  <c r="CS42" i="7"/>
  <c r="DL41" i="7"/>
  <c r="DK42" i="7"/>
  <c r="BU40" i="7"/>
  <c r="E46" i="9" s="1"/>
  <c r="X43" i="7"/>
  <c r="Y42" i="7"/>
  <c r="DE40" i="7"/>
  <c r="CZ40" i="7"/>
  <c r="CX40" i="7"/>
  <c r="DB40" i="7"/>
  <c r="DF40" i="7"/>
  <c r="CV40" i="7"/>
  <c r="DA40" i="7"/>
  <c r="DD40" i="7"/>
  <c r="DC40" i="7"/>
  <c r="CW40" i="7"/>
  <c r="CY40" i="7"/>
  <c r="DS40" i="7"/>
  <c r="F46" i="14" s="1"/>
  <c r="DX40" i="7"/>
  <c r="DW40" i="7"/>
  <c r="DT40" i="7"/>
  <c r="DQ40" i="7"/>
  <c r="E46" i="14" s="1"/>
  <c r="DO40" i="7"/>
  <c r="C46" i="14" s="1"/>
  <c r="DR40" i="7"/>
  <c r="G46" i="14" s="1"/>
  <c r="DU40" i="7"/>
  <c r="DV40" i="7"/>
  <c r="DY40" i="7"/>
  <c r="J46" i="14" s="1"/>
  <c r="DP40" i="7"/>
  <c r="D46" i="14" s="1"/>
  <c r="DN40" i="7"/>
  <c r="B46" i="14" s="1"/>
  <c r="G46" i="10"/>
  <c r="I46" i="10" s="1"/>
  <c r="H46" i="10"/>
  <c r="AL41" i="7"/>
  <c r="G47" i="8" s="1"/>
  <c r="AB41" i="7"/>
  <c r="C47" i="8" s="1"/>
  <c r="AC41" i="7"/>
  <c r="D47" i="8" s="1"/>
  <c r="AD41" i="7"/>
  <c r="E47" i="8" s="1"/>
  <c r="AG41" i="7"/>
  <c r="AF41" i="7"/>
  <c r="I47" i="8" s="1"/>
  <c r="AE41" i="7"/>
  <c r="F47" i="8" s="1"/>
  <c r="AA41" i="7"/>
  <c r="B47" i="8" s="1"/>
  <c r="AI41" i="7"/>
  <c r="AH41" i="7"/>
  <c r="DW15" i="17" l="1"/>
  <c r="BU41" i="7"/>
  <c r="E47" i="9" s="1"/>
  <c r="L45" i="9"/>
  <c r="M45" i="9" s="1"/>
  <c r="N45" i="9" s="1"/>
  <c r="K46" i="10"/>
  <c r="J46" i="10"/>
  <c r="L45" i="10"/>
  <c r="M45" i="10" s="1"/>
  <c r="N45" i="10" s="1"/>
  <c r="DL42" i="7"/>
  <c r="DK43" i="7"/>
  <c r="BN42" i="7"/>
  <c r="F48" i="9" s="1"/>
  <c r="BS42" i="7"/>
  <c r="BM42" i="7"/>
  <c r="BO42" i="7"/>
  <c r="BK42" i="7"/>
  <c r="D48" i="9" s="1"/>
  <c r="BQ42" i="7"/>
  <c r="BP42" i="7"/>
  <c r="BJ42" i="7"/>
  <c r="C48" i="9" s="1"/>
  <c r="BT42" i="7"/>
  <c r="BR42" i="7"/>
  <c r="BL42" i="7"/>
  <c r="CN41" i="7"/>
  <c r="E47" i="10" s="1"/>
  <c r="J46" i="8"/>
  <c r="K46" i="8" s="1"/>
  <c r="CM42" i="7"/>
  <c r="CK42" i="7"/>
  <c r="CG42" i="7"/>
  <c r="F48" i="10" s="1"/>
  <c r="CI42" i="7"/>
  <c r="CL42" i="7"/>
  <c r="CF42" i="7"/>
  <c r="CJ42" i="7"/>
  <c r="CD42" i="7"/>
  <c r="D48" i="10" s="1"/>
  <c r="CE42" i="7"/>
  <c r="CC42" i="7"/>
  <c r="C48" i="10" s="1"/>
  <c r="CH42" i="7"/>
  <c r="H47" i="8"/>
  <c r="AH42" i="7"/>
  <c r="AI42" i="7"/>
  <c r="AB42" i="7"/>
  <c r="C48" i="8" s="1"/>
  <c r="AC42" i="7"/>
  <c r="D48" i="8" s="1"/>
  <c r="AE42" i="7"/>
  <c r="F48" i="8" s="1"/>
  <c r="AG42" i="7"/>
  <c r="AD42" i="7"/>
  <c r="E48" i="8" s="1"/>
  <c r="AF42" i="7"/>
  <c r="I48" i="8" s="1"/>
  <c r="AL42" i="7"/>
  <c r="G48" i="8" s="1"/>
  <c r="AA42" i="7"/>
  <c r="B48" i="8" s="1"/>
  <c r="DX41" i="7"/>
  <c r="DS41" i="7"/>
  <c r="F47" i="14" s="1"/>
  <c r="DW41" i="7"/>
  <c r="DO41" i="7"/>
  <c r="C47" i="14" s="1"/>
  <c r="DN41" i="7"/>
  <c r="B47" i="14" s="1"/>
  <c r="DU41" i="7"/>
  <c r="DT41" i="7"/>
  <c r="DY41" i="7"/>
  <c r="J47" i="14" s="1"/>
  <c r="DV41" i="7"/>
  <c r="DR41" i="7"/>
  <c r="G47" i="14" s="1"/>
  <c r="DP41" i="7"/>
  <c r="D47" i="14" s="1"/>
  <c r="DQ41" i="7"/>
  <c r="E47" i="14" s="1"/>
  <c r="BH43" i="7"/>
  <c r="BG44" i="7"/>
  <c r="BZ44" i="7"/>
  <c r="CA43" i="7"/>
  <c r="I46" i="14"/>
  <c r="H46" i="14"/>
  <c r="Y43" i="7"/>
  <c r="X44" i="7"/>
  <c r="CT42" i="7"/>
  <c r="CS43" i="7"/>
  <c r="H47" i="10"/>
  <c r="G47" i="10"/>
  <c r="I47" i="10" s="1"/>
  <c r="H47" i="9"/>
  <c r="G47" i="9"/>
  <c r="I47" i="9" s="1"/>
  <c r="J46" i="9"/>
  <c r="K46" i="9"/>
  <c r="DF41" i="7"/>
  <c r="CW41" i="7"/>
  <c r="CZ41" i="7"/>
  <c r="CV41" i="7"/>
  <c r="CX41" i="7"/>
  <c r="DB41" i="7"/>
  <c r="DC41" i="7"/>
  <c r="DD41" i="7"/>
  <c r="DE41" i="7"/>
  <c r="DA41" i="7"/>
  <c r="CY41" i="7"/>
  <c r="J47" i="9" l="1"/>
  <c r="K47" i="9"/>
  <c r="BU42" i="7"/>
  <c r="E48" i="9" s="1"/>
  <c r="L46" i="10"/>
  <c r="M46" i="10" s="1"/>
  <c r="N46" i="10" s="1"/>
  <c r="H48" i="8"/>
  <c r="J48" i="8" s="1"/>
  <c r="K48" i="8" s="1"/>
  <c r="CT43" i="7"/>
  <c r="CS44" i="7"/>
  <c r="BH44" i="7"/>
  <c r="BG45" i="7"/>
  <c r="J47" i="8"/>
  <c r="K47" i="8" s="1"/>
  <c r="CV42" i="7"/>
  <c r="DC42" i="7"/>
  <c r="DE42" i="7"/>
  <c r="CX42" i="7"/>
  <c r="CZ42" i="7"/>
  <c r="DB42" i="7"/>
  <c r="DF42" i="7"/>
  <c r="DA42" i="7"/>
  <c r="CY42" i="7"/>
  <c r="CW42" i="7"/>
  <c r="DD42" i="7"/>
  <c r="BQ43" i="7"/>
  <c r="BK43" i="7"/>
  <c r="D49" i="9" s="1"/>
  <c r="BO43" i="7"/>
  <c r="BR43" i="7"/>
  <c r="BN43" i="7"/>
  <c r="F49" i="9" s="1"/>
  <c r="BT43" i="7"/>
  <c r="BS43" i="7"/>
  <c r="BL43" i="7"/>
  <c r="BP43" i="7"/>
  <c r="BM43" i="7"/>
  <c r="BJ43" i="7"/>
  <c r="C49" i="9" s="1"/>
  <c r="I47" i="14"/>
  <c r="H47" i="14"/>
  <c r="H48" i="10"/>
  <c r="G48" i="10"/>
  <c r="I48" i="10" s="1"/>
  <c r="G48" i="9"/>
  <c r="I48" i="9" s="1"/>
  <c r="H48" i="9"/>
  <c r="X45" i="7"/>
  <c r="Y44" i="7"/>
  <c r="CM43" i="7"/>
  <c r="CC43" i="7"/>
  <c r="C49" i="10" s="1"/>
  <c r="CH43" i="7"/>
  <c r="CE43" i="7"/>
  <c r="CI43" i="7"/>
  <c r="CD43" i="7"/>
  <c r="D49" i="10" s="1"/>
  <c r="CG43" i="7"/>
  <c r="F49" i="10" s="1"/>
  <c r="CJ43" i="7"/>
  <c r="CL43" i="7"/>
  <c r="CK43" i="7"/>
  <c r="CF43" i="7"/>
  <c r="J47" i="10"/>
  <c r="K47" i="10"/>
  <c r="DK44" i="7"/>
  <c r="DL43" i="7"/>
  <c r="L46" i="9"/>
  <c r="M46" i="9" s="1"/>
  <c r="N46" i="9" s="1"/>
  <c r="AG43" i="7"/>
  <c r="AD43" i="7"/>
  <c r="E49" i="8" s="1"/>
  <c r="AL43" i="7"/>
  <c r="G49" i="8" s="1"/>
  <c r="AE43" i="7"/>
  <c r="F49" i="8" s="1"/>
  <c r="AF43" i="7"/>
  <c r="I49" i="8" s="1"/>
  <c r="AH43" i="7"/>
  <c r="AB43" i="7"/>
  <c r="C49" i="8" s="1"/>
  <c r="AA43" i="7"/>
  <c r="B49" i="8" s="1"/>
  <c r="AI43" i="7"/>
  <c r="AC43" i="7"/>
  <c r="D49" i="8" s="1"/>
  <c r="BZ45" i="7"/>
  <c r="CA44" i="7"/>
  <c r="CN42" i="7"/>
  <c r="E48" i="10" s="1"/>
  <c r="DW42" i="7"/>
  <c r="DT42" i="7"/>
  <c r="DU42" i="7"/>
  <c r="DV42" i="7"/>
  <c r="DN42" i="7"/>
  <c r="B48" i="14" s="1"/>
  <c r="DQ42" i="7"/>
  <c r="E48" i="14" s="1"/>
  <c r="DX42" i="7"/>
  <c r="DY42" i="7"/>
  <c r="J48" i="14" s="1"/>
  <c r="DS42" i="7"/>
  <c r="F48" i="14" s="1"/>
  <c r="DP42" i="7"/>
  <c r="D48" i="14" s="1"/>
  <c r="DR42" i="7"/>
  <c r="G48" i="14" s="1"/>
  <c r="DO42" i="7"/>
  <c r="C48" i="14" s="1"/>
  <c r="L47" i="9" l="1"/>
  <c r="M47" i="9" s="1"/>
  <c r="N47" i="9" s="1"/>
  <c r="J48" i="9"/>
  <c r="K48" i="9"/>
  <c r="L47" i="10"/>
  <c r="M47" i="10" s="1"/>
  <c r="N47" i="10" s="1"/>
  <c r="CN43" i="7"/>
  <c r="E49" i="10" s="1"/>
  <c r="H49" i="8"/>
  <c r="DK45" i="7"/>
  <c r="DL44" i="7"/>
  <c r="G49" i="9"/>
  <c r="I49" i="9" s="1"/>
  <c r="H49" i="9"/>
  <c r="BH45" i="7"/>
  <c r="BG46" i="7"/>
  <c r="J48" i="10"/>
  <c r="K48" i="10"/>
  <c r="BU43" i="7"/>
  <c r="E49" i="9" s="1"/>
  <c r="BP44" i="7"/>
  <c r="BQ44" i="7"/>
  <c r="BS44" i="7"/>
  <c r="BN44" i="7"/>
  <c r="F50" i="9" s="1"/>
  <c r="BT44" i="7"/>
  <c r="BO44" i="7"/>
  <c r="BJ44" i="7"/>
  <c r="C50" i="9" s="1"/>
  <c r="BR44" i="7"/>
  <c r="BM44" i="7"/>
  <c r="BL44" i="7"/>
  <c r="BK44" i="7"/>
  <c r="D50" i="9" s="1"/>
  <c r="CC44" i="7"/>
  <c r="C50" i="10" s="1"/>
  <c r="CL44" i="7"/>
  <c r="CI44" i="7"/>
  <c r="CE44" i="7"/>
  <c r="CM44" i="7"/>
  <c r="CH44" i="7"/>
  <c r="CD44" i="7"/>
  <c r="D50" i="10" s="1"/>
  <c r="CG44" i="7"/>
  <c r="F50" i="10" s="1"/>
  <c r="CK44" i="7"/>
  <c r="CF44" i="7"/>
  <c r="CJ44" i="7"/>
  <c r="AI44" i="7"/>
  <c r="AH44" i="7"/>
  <c r="AG44" i="7"/>
  <c r="AA44" i="7"/>
  <c r="B50" i="8" s="1"/>
  <c r="AD44" i="7"/>
  <c r="E50" i="8" s="1"/>
  <c r="AL44" i="7"/>
  <c r="G50" i="8" s="1"/>
  <c r="AC44" i="7"/>
  <c r="D50" i="8" s="1"/>
  <c r="AE44" i="7"/>
  <c r="F50" i="8" s="1"/>
  <c r="AB44" i="7"/>
  <c r="C50" i="8" s="1"/>
  <c r="AF44" i="7"/>
  <c r="I50" i="8" s="1"/>
  <c r="CS45" i="7"/>
  <c r="CT44" i="7"/>
  <c r="I48" i="14"/>
  <c r="H48" i="14"/>
  <c r="BZ46" i="7"/>
  <c r="CA45" i="7"/>
  <c r="DX43" i="7"/>
  <c r="DS43" i="7"/>
  <c r="F49" i="14" s="1"/>
  <c r="DY43" i="7"/>
  <c r="J49" i="14" s="1"/>
  <c r="DT43" i="7"/>
  <c r="DR43" i="7"/>
  <c r="G49" i="14" s="1"/>
  <c r="DN43" i="7"/>
  <c r="B49" i="14" s="1"/>
  <c r="DO43" i="7"/>
  <c r="C49" i="14" s="1"/>
  <c r="DW43" i="7"/>
  <c r="DQ43" i="7"/>
  <c r="E49" i="14" s="1"/>
  <c r="DP43" i="7"/>
  <c r="D49" i="14" s="1"/>
  <c r="DU43" i="7"/>
  <c r="DV43" i="7"/>
  <c r="G49" i="10"/>
  <c r="I49" i="10" s="1"/>
  <c r="H49" i="10"/>
  <c r="Y45" i="7"/>
  <c r="X46" i="7"/>
  <c r="DA43" i="7"/>
  <c r="CZ43" i="7"/>
  <c r="DC43" i="7"/>
  <c r="DD43" i="7"/>
  <c r="DB43" i="7"/>
  <c r="DE43" i="7"/>
  <c r="CW43" i="7"/>
  <c r="CV43" i="7"/>
  <c r="DF43" i="7"/>
  <c r="CY43" i="7"/>
  <c r="CX43" i="7"/>
  <c r="L48" i="9" l="1"/>
  <c r="M48" i="9" s="1"/>
  <c r="N48" i="9" s="1"/>
  <c r="K49" i="10"/>
  <c r="J49" i="10"/>
  <c r="L48" i="10"/>
  <c r="M48" i="10" s="1"/>
  <c r="N48" i="10" s="1"/>
  <c r="H49" i="14"/>
  <c r="I49" i="14"/>
  <c r="BU44" i="7"/>
  <c r="E50" i="9" s="1"/>
  <c r="BH46" i="7"/>
  <c r="BG47" i="7"/>
  <c r="DX44" i="7"/>
  <c r="DW44" i="7"/>
  <c r="DT44" i="7"/>
  <c r="DU44" i="7"/>
  <c r="DV44" i="7"/>
  <c r="DQ44" i="7"/>
  <c r="E50" i="14" s="1"/>
  <c r="DO44" i="7"/>
  <c r="C50" i="14" s="1"/>
  <c r="DR44" i="7"/>
  <c r="G50" i="14" s="1"/>
  <c r="DY44" i="7"/>
  <c r="J50" i="14" s="1"/>
  <c r="DS44" i="7"/>
  <c r="F50" i="14" s="1"/>
  <c r="DP44" i="7"/>
  <c r="D50" i="14" s="1"/>
  <c r="DN44" i="7"/>
  <c r="B50" i="14" s="1"/>
  <c r="X47" i="7"/>
  <c r="Y46" i="7"/>
  <c r="CM45" i="7"/>
  <c r="CL45" i="7"/>
  <c r="CG45" i="7"/>
  <c r="F51" i="10" s="1"/>
  <c r="CE45" i="7"/>
  <c r="CI45" i="7"/>
  <c r="CF45" i="7"/>
  <c r="CC45" i="7"/>
  <c r="C51" i="10" s="1"/>
  <c r="CJ45" i="7"/>
  <c r="CK45" i="7"/>
  <c r="CD45" i="7"/>
  <c r="D51" i="10" s="1"/>
  <c r="CH45" i="7"/>
  <c r="DB44" i="7"/>
  <c r="DF44" i="7"/>
  <c r="CX44" i="7"/>
  <c r="CW44" i="7"/>
  <c r="DD44" i="7"/>
  <c r="DE44" i="7"/>
  <c r="CZ44" i="7"/>
  <c r="DC44" i="7"/>
  <c r="DA44" i="7"/>
  <c r="CY44" i="7"/>
  <c r="CV44" i="7"/>
  <c r="G50" i="9"/>
  <c r="I50" i="9" s="1"/>
  <c r="H50" i="9"/>
  <c r="J49" i="9"/>
  <c r="K49" i="9"/>
  <c r="BP45" i="7"/>
  <c r="BT45" i="7"/>
  <c r="BO45" i="7"/>
  <c r="BN45" i="7"/>
  <c r="F51" i="9" s="1"/>
  <c r="BS45" i="7"/>
  <c r="BM45" i="7"/>
  <c r="BL45" i="7"/>
  <c r="BQ45" i="7"/>
  <c r="BJ45" i="7"/>
  <c r="C51" i="9" s="1"/>
  <c r="BR45" i="7"/>
  <c r="BK45" i="7"/>
  <c r="D51" i="9" s="1"/>
  <c r="DL45" i="7"/>
  <c r="DK46" i="7"/>
  <c r="AL45" i="7"/>
  <c r="G51" i="8" s="1"/>
  <c r="AD45" i="7"/>
  <c r="E51" i="8" s="1"/>
  <c r="AG45" i="7"/>
  <c r="AI45" i="7"/>
  <c r="AC45" i="7"/>
  <c r="D51" i="8" s="1"/>
  <c r="AB45" i="7"/>
  <c r="C51" i="8" s="1"/>
  <c r="AE45" i="7"/>
  <c r="F51" i="8" s="1"/>
  <c r="AA45" i="7"/>
  <c r="B51" i="8" s="1"/>
  <c r="AH45" i="7"/>
  <c r="AF45" i="7"/>
  <c r="I51" i="8" s="1"/>
  <c r="CA46" i="7"/>
  <c r="BZ47" i="7"/>
  <c r="CT45" i="7"/>
  <c r="CS46" i="7"/>
  <c r="H50" i="8"/>
  <c r="G50" i="10"/>
  <c r="I50" i="10" s="1"/>
  <c r="H50" i="10"/>
  <c r="CN44" i="7"/>
  <c r="E50" i="10" s="1"/>
  <c r="J49" i="8"/>
  <c r="K49" i="8" s="1"/>
  <c r="L49" i="10" l="1"/>
  <c r="M49" i="10" s="1"/>
  <c r="N49" i="10" s="1"/>
  <c r="BU45" i="7"/>
  <c r="E51" i="9" s="1"/>
  <c r="K50" i="10"/>
  <c r="J50" i="10"/>
  <c r="DF45" i="7"/>
  <c r="CY45" i="7"/>
  <c r="DA45" i="7"/>
  <c r="DE45" i="7"/>
  <c r="CV45" i="7"/>
  <c r="CZ45" i="7"/>
  <c r="CX45" i="7"/>
  <c r="DB45" i="7"/>
  <c r="DC45" i="7"/>
  <c r="DD45" i="7"/>
  <c r="CW45" i="7"/>
  <c r="H51" i="8"/>
  <c r="CN45" i="7"/>
  <c r="E51" i="10" s="1"/>
  <c r="AG46" i="7"/>
  <c r="AF46" i="7"/>
  <c r="I52" i="8" s="1"/>
  <c r="AI46" i="7"/>
  <c r="AH46" i="7"/>
  <c r="AC46" i="7"/>
  <c r="D52" i="8" s="1"/>
  <c r="AA46" i="7"/>
  <c r="B52" i="8" s="1"/>
  <c r="AB46" i="7"/>
  <c r="C52" i="8" s="1"/>
  <c r="AL46" i="7"/>
  <c r="G52" i="8" s="1"/>
  <c r="AD46" i="7"/>
  <c r="E52" i="8" s="1"/>
  <c r="AE46" i="7"/>
  <c r="F52" i="8" s="1"/>
  <c r="J50" i="9"/>
  <c r="K50" i="9"/>
  <c r="BZ48" i="7"/>
  <c r="CA47" i="7"/>
  <c r="DL46" i="7"/>
  <c r="DK47" i="7"/>
  <c r="H51" i="10"/>
  <c r="G51" i="10"/>
  <c r="I51" i="10" s="1"/>
  <c r="Y47" i="7"/>
  <c r="X48" i="7"/>
  <c r="J50" i="8"/>
  <c r="K50" i="8" s="1"/>
  <c r="CJ46" i="7"/>
  <c r="CM46" i="7"/>
  <c r="CC46" i="7"/>
  <c r="C52" i="10" s="1"/>
  <c r="CK46" i="7"/>
  <c r="CG46" i="7"/>
  <c r="F52" i="10" s="1"/>
  <c r="CL46" i="7"/>
  <c r="CF46" i="7"/>
  <c r="CI46" i="7"/>
  <c r="CH46" i="7"/>
  <c r="CD46" i="7"/>
  <c r="D52" i="10" s="1"/>
  <c r="CE46" i="7"/>
  <c r="DU45" i="7"/>
  <c r="DT45" i="7"/>
  <c r="DY45" i="7"/>
  <c r="J51" i="14" s="1"/>
  <c r="DV45" i="7"/>
  <c r="DX45" i="7"/>
  <c r="DS45" i="7"/>
  <c r="F51" i="14" s="1"/>
  <c r="DW45" i="7"/>
  <c r="DR45" i="7"/>
  <c r="G51" i="14" s="1"/>
  <c r="DP45" i="7"/>
  <c r="D51" i="14" s="1"/>
  <c r="DQ45" i="7"/>
  <c r="E51" i="14" s="1"/>
  <c r="DN45" i="7"/>
  <c r="B51" i="14" s="1"/>
  <c r="DO45" i="7"/>
  <c r="C51" i="14" s="1"/>
  <c r="G51" i="9"/>
  <c r="I51" i="9" s="1"/>
  <c r="K51" i="9" s="1"/>
  <c r="H51" i="9"/>
  <c r="I50" i="14"/>
  <c r="H50" i="14"/>
  <c r="BH47" i="7"/>
  <c r="BG48" i="7"/>
  <c r="CT46" i="7"/>
  <c r="CS47" i="7"/>
  <c r="L49" i="9"/>
  <c r="M49" i="9" s="1"/>
  <c r="N49" i="9" s="1"/>
  <c r="BN46" i="7"/>
  <c r="F52" i="9" s="1"/>
  <c r="BS46" i="7"/>
  <c r="BM46" i="7"/>
  <c r="BO46" i="7"/>
  <c r="BK46" i="7"/>
  <c r="D52" i="9" s="1"/>
  <c r="BL46" i="7"/>
  <c r="BQ46" i="7"/>
  <c r="BP46" i="7"/>
  <c r="BT46" i="7"/>
  <c r="BR46" i="7"/>
  <c r="BJ46" i="7"/>
  <c r="C52" i="9" s="1"/>
  <c r="CN46" i="7" l="1"/>
  <c r="E52" i="10" s="1"/>
  <c r="J51" i="9"/>
  <c r="L51" i="9" s="1"/>
  <c r="M51" i="9" s="1"/>
  <c r="N51" i="9" s="1"/>
  <c r="L50" i="10"/>
  <c r="M50" i="10" s="1"/>
  <c r="N50" i="10" s="1"/>
  <c r="L50" i="9"/>
  <c r="M50" i="9" s="1"/>
  <c r="N50" i="9" s="1"/>
  <c r="H52" i="9"/>
  <c r="G52" i="9"/>
  <c r="I52" i="9" s="1"/>
  <c r="CT47" i="7"/>
  <c r="CS48" i="7"/>
  <c r="BZ49" i="7"/>
  <c r="CA48" i="7"/>
  <c r="H52" i="8"/>
  <c r="DF46" i="7"/>
  <c r="CV46" i="7"/>
  <c r="CX46" i="7"/>
  <c r="DD46" i="7"/>
  <c r="CZ46" i="7"/>
  <c r="DB46" i="7"/>
  <c r="CW46" i="7"/>
  <c r="CY46" i="7"/>
  <c r="DE46" i="7"/>
  <c r="DC46" i="7"/>
  <c r="DA46" i="7"/>
  <c r="I51" i="14"/>
  <c r="H51" i="14"/>
  <c r="X49" i="7"/>
  <c r="Y48" i="7"/>
  <c r="DK48" i="7"/>
  <c r="DL47" i="7"/>
  <c r="J51" i="10"/>
  <c r="K51" i="10"/>
  <c r="H52" i="10"/>
  <c r="G52" i="10"/>
  <c r="I52" i="10" s="1"/>
  <c r="AG47" i="7"/>
  <c r="AE47" i="7"/>
  <c r="F53" i="8" s="1"/>
  <c r="AL47" i="7"/>
  <c r="G53" i="8" s="1"/>
  <c r="AA47" i="7"/>
  <c r="B53" i="8" s="1"/>
  <c r="AD47" i="7"/>
  <c r="E53" i="8" s="1"/>
  <c r="AH47" i="7"/>
  <c r="AB47" i="7"/>
  <c r="C53" i="8" s="1"/>
  <c r="AC47" i="7"/>
  <c r="D53" i="8" s="1"/>
  <c r="AF47" i="7"/>
  <c r="I53" i="8" s="1"/>
  <c r="AI47" i="7"/>
  <c r="DX46" i="7"/>
  <c r="DS46" i="7"/>
  <c r="F52" i="14" s="1"/>
  <c r="DU46" i="7"/>
  <c r="DP46" i="7"/>
  <c r="D52" i="14" s="1"/>
  <c r="DR46" i="7"/>
  <c r="G52" i="14" s="1"/>
  <c r="DO46" i="7"/>
  <c r="C52" i="14" s="1"/>
  <c r="DY46" i="7"/>
  <c r="J52" i="14" s="1"/>
  <c r="DT46" i="7"/>
  <c r="DN46" i="7"/>
  <c r="B52" i="14" s="1"/>
  <c r="DQ46" i="7"/>
  <c r="E52" i="14" s="1"/>
  <c r="DW46" i="7"/>
  <c r="DV46" i="7"/>
  <c r="J51" i="8"/>
  <c r="K51" i="8" s="1"/>
  <c r="BH48" i="7"/>
  <c r="BG49" i="7"/>
  <c r="BU46" i="7"/>
  <c r="E52" i="9" s="1"/>
  <c r="BN47" i="7"/>
  <c r="F53" i="9" s="1"/>
  <c r="BP47" i="7"/>
  <c r="BM47" i="7"/>
  <c r="BK47" i="7"/>
  <c r="D53" i="9" s="1"/>
  <c r="BQ47" i="7"/>
  <c r="BJ47" i="7"/>
  <c r="C53" i="9" s="1"/>
  <c r="BO47" i="7"/>
  <c r="BR47" i="7"/>
  <c r="BT47" i="7"/>
  <c r="BS47" i="7"/>
  <c r="BL47" i="7"/>
  <c r="CM47" i="7"/>
  <c r="CK47" i="7"/>
  <c r="CG47" i="7"/>
  <c r="F53" i="10" s="1"/>
  <c r="CC47" i="7"/>
  <c r="C53" i="10" s="1"/>
  <c r="CL47" i="7"/>
  <c r="CF47" i="7"/>
  <c r="CH47" i="7"/>
  <c r="CD47" i="7"/>
  <c r="D53" i="10" s="1"/>
  <c r="CE47" i="7"/>
  <c r="CJ47" i="7"/>
  <c r="CI47" i="7"/>
  <c r="K52" i="10" l="1"/>
  <c r="J52" i="10"/>
  <c r="BU47" i="7"/>
  <c r="E53" i="9" s="1"/>
  <c r="L51" i="10"/>
  <c r="M51" i="10" s="1"/>
  <c r="N51" i="10" s="1"/>
  <c r="H53" i="8"/>
  <c r="J53" i="8" s="1"/>
  <c r="K53" i="8" s="1"/>
  <c r="CN47" i="7"/>
  <c r="E53" i="10" s="1"/>
  <c r="BH49" i="7"/>
  <c r="BG50" i="7"/>
  <c r="AI48" i="7"/>
  <c r="AE48" i="7"/>
  <c r="F54" i="8" s="1"/>
  <c r="AC48" i="7"/>
  <c r="D54" i="8" s="1"/>
  <c r="AH48" i="7"/>
  <c r="AB48" i="7"/>
  <c r="C54" i="8" s="1"/>
  <c r="AA48" i="7"/>
  <c r="B54" i="8" s="1"/>
  <c r="AL48" i="7"/>
  <c r="G54" i="8" s="1"/>
  <c r="AF48" i="7"/>
  <c r="I54" i="8" s="1"/>
  <c r="AG48" i="7"/>
  <c r="AD48" i="7"/>
  <c r="E54" i="8" s="1"/>
  <c r="CM48" i="7"/>
  <c r="CK48" i="7"/>
  <c r="CJ48" i="7"/>
  <c r="CE48" i="7"/>
  <c r="CH48" i="7"/>
  <c r="CG48" i="7"/>
  <c r="F54" i="10" s="1"/>
  <c r="CC48" i="7"/>
  <c r="C54" i="10" s="1"/>
  <c r="CL48" i="7"/>
  <c r="CI48" i="7"/>
  <c r="CD48" i="7"/>
  <c r="D54" i="10" s="1"/>
  <c r="CF48" i="7"/>
  <c r="CT48" i="7"/>
  <c r="CS49" i="7"/>
  <c r="H53" i="10"/>
  <c r="G53" i="10"/>
  <c r="I53" i="10" s="1"/>
  <c r="BN48" i="7"/>
  <c r="F54" i="9" s="1"/>
  <c r="BT48" i="7"/>
  <c r="BR48" i="7"/>
  <c r="BM48" i="7"/>
  <c r="BK48" i="7"/>
  <c r="D54" i="9" s="1"/>
  <c r="BO48" i="7"/>
  <c r="BJ48" i="7"/>
  <c r="C54" i="9" s="1"/>
  <c r="BP48" i="7"/>
  <c r="BQ48" i="7"/>
  <c r="BS48" i="7"/>
  <c r="BL48" i="7"/>
  <c r="Y49" i="7"/>
  <c r="X50" i="7"/>
  <c r="CA49" i="7"/>
  <c r="BZ50" i="7"/>
  <c r="DF47" i="7"/>
  <c r="CZ47" i="7"/>
  <c r="DD47" i="7"/>
  <c r="DA47" i="7"/>
  <c r="CX47" i="7"/>
  <c r="DB47" i="7"/>
  <c r="CW47" i="7"/>
  <c r="CV47" i="7"/>
  <c r="DE47" i="7"/>
  <c r="CY47" i="7"/>
  <c r="DC47" i="7"/>
  <c r="H53" i="9"/>
  <c r="G53" i="9"/>
  <c r="I53" i="9" s="1"/>
  <c r="DS47" i="7"/>
  <c r="F53" i="14" s="1"/>
  <c r="DW47" i="7"/>
  <c r="DO47" i="7"/>
  <c r="C53" i="14" s="1"/>
  <c r="DQ47" i="7"/>
  <c r="E53" i="14" s="1"/>
  <c r="DU47" i="7"/>
  <c r="DV47" i="7"/>
  <c r="DX47" i="7"/>
  <c r="DY47" i="7"/>
  <c r="J53" i="14" s="1"/>
  <c r="DT47" i="7"/>
  <c r="DR47" i="7"/>
  <c r="G53" i="14" s="1"/>
  <c r="DP47" i="7"/>
  <c r="D53" i="14" s="1"/>
  <c r="DN47" i="7"/>
  <c r="B53" i="14" s="1"/>
  <c r="J52" i="9"/>
  <c r="K52" i="9"/>
  <c r="H52" i="14"/>
  <c r="I52" i="14"/>
  <c r="DL48" i="7"/>
  <c r="DK49" i="7"/>
  <c r="J52" i="8"/>
  <c r="K52" i="8" s="1"/>
  <c r="L52" i="10" l="1"/>
  <c r="M52" i="10" s="1"/>
  <c r="N52" i="10" s="1"/>
  <c r="J53" i="9"/>
  <c r="K53" i="9"/>
  <c r="BU48" i="7"/>
  <c r="E54" i="9" s="1"/>
  <c r="H54" i="8"/>
  <c r="J54" i="8" s="1"/>
  <c r="K54" i="8" s="1"/>
  <c r="H53" i="14"/>
  <c r="I53" i="14"/>
  <c r="CH49" i="7"/>
  <c r="CK49" i="7"/>
  <c r="CD49" i="7"/>
  <c r="D55" i="10" s="1"/>
  <c r="CM49" i="7"/>
  <c r="CL49" i="7"/>
  <c r="CF49" i="7"/>
  <c r="CC49" i="7"/>
  <c r="C55" i="10" s="1"/>
  <c r="CI49" i="7"/>
  <c r="CG49" i="7"/>
  <c r="F55" i="10" s="1"/>
  <c r="CE49" i="7"/>
  <c r="CJ49" i="7"/>
  <c r="CT49" i="7"/>
  <c r="CS50" i="7"/>
  <c r="BN49" i="7"/>
  <c r="F55" i="9" s="1"/>
  <c r="BT49" i="7"/>
  <c r="BS49" i="7"/>
  <c r="BL49" i="7"/>
  <c r="BP49" i="7"/>
  <c r="BM49" i="7"/>
  <c r="BQ49" i="7"/>
  <c r="BJ49" i="7"/>
  <c r="C55" i="9" s="1"/>
  <c r="BO49" i="7"/>
  <c r="BR49" i="7"/>
  <c r="BK49" i="7"/>
  <c r="D55" i="9" s="1"/>
  <c r="X51" i="7"/>
  <c r="Y50" i="7"/>
  <c r="G54" i="9"/>
  <c r="I54" i="9" s="1"/>
  <c r="H54" i="9"/>
  <c r="DE48" i="7"/>
  <c r="CY48" i="7"/>
  <c r="DD48" i="7"/>
  <c r="DB48" i="7"/>
  <c r="DF48" i="7"/>
  <c r="CV48" i="7"/>
  <c r="CX48" i="7"/>
  <c r="DA48" i="7"/>
  <c r="DC48" i="7"/>
  <c r="CZ48" i="7"/>
  <c r="CW48" i="7"/>
  <c r="CN48" i="7"/>
  <c r="E54" i="10" s="1"/>
  <c r="DL49" i="7"/>
  <c r="DK50" i="7"/>
  <c r="AL49" i="7"/>
  <c r="G55" i="8" s="1"/>
  <c r="AC49" i="7"/>
  <c r="D55" i="8" s="1"/>
  <c r="AG49" i="7"/>
  <c r="AB49" i="7"/>
  <c r="C55" i="8" s="1"/>
  <c r="AD49" i="7"/>
  <c r="E55" i="8" s="1"/>
  <c r="AE49" i="7"/>
  <c r="F55" i="8" s="1"/>
  <c r="AI49" i="7"/>
  <c r="AF49" i="7"/>
  <c r="I55" i="8" s="1"/>
  <c r="AA49" i="7"/>
  <c r="B55" i="8" s="1"/>
  <c r="AH49" i="7"/>
  <c r="DS48" i="7"/>
  <c r="F54" i="14" s="1"/>
  <c r="DW48" i="7"/>
  <c r="DT48" i="7"/>
  <c r="DQ48" i="7"/>
  <c r="E54" i="14" s="1"/>
  <c r="DO48" i="7"/>
  <c r="C54" i="14" s="1"/>
  <c r="DR48" i="7"/>
  <c r="G54" i="14" s="1"/>
  <c r="DX48" i="7"/>
  <c r="DU48" i="7"/>
  <c r="DV48" i="7"/>
  <c r="DY48" i="7"/>
  <c r="J54" i="14" s="1"/>
  <c r="DP48" i="7"/>
  <c r="D54" i="14" s="1"/>
  <c r="DN48" i="7"/>
  <c r="B54" i="14" s="1"/>
  <c r="L52" i="9"/>
  <c r="M52" i="9" s="1"/>
  <c r="N52" i="9" s="1"/>
  <c r="CA50" i="7"/>
  <c r="BZ51" i="7"/>
  <c r="H54" i="10"/>
  <c r="G54" i="10"/>
  <c r="I54" i="10" s="1"/>
  <c r="BH50" i="7"/>
  <c r="BG51" i="7"/>
  <c r="J53" i="10"/>
  <c r="K53" i="10"/>
  <c r="L53" i="9" l="1"/>
  <c r="M53" i="9" s="1"/>
  <c r="N53" i="9" s="1"/>
  <c r="J54" i="9"/>
  <c r="K54" i="9"/>
  <c r="CN49" i="7"/>
  <c r="E55" i="10" s="1"/>
  <c r="L53" i="10"/>
  <c r="M53" i="10" s="1"/>
  <c r="N53" i="10" s="1"/>
  <c r="BN50" i="7"/>
  <c r="F56" i="9" s="1"/>
  <c r="BT50" i="7"/>
  <c r="BR50" i="7"/>
  <c r="BL50" i="7"/>
  <c r="BS50" i="7"/>
  <c r="BJ50" i="7"/>
  <c r="C56" i="9" s="1"/>
  <c r="BO50" i="7"/>
  <c r="BK50" i="7"/>
  <c r="D56" i="9" s="1"/>
  <c r="BQ50" i="7"/>
  <c r="BP50" i="7"/>
  <c r="BM50" i="7"/>
  <c r="I54" i="14"/>
  <c r="H54" i="14"/>
  <c r="H55" i="8"/>
  <c r="K54" i="10"/>
  <c r="J54" i="10"/>
  <c r="CA51" i="7"/>
  <c r="BZ52" i="7"/>
  <c r="CS51" i="7"/>
  <c r="CT50" i="7"/>
  <c r="G55" i="10"/>
  <c r="I55" i="10" s="1"/>
  <c r="H55" i="10"/>
  <c r="CC50" i="7"/>
  <c r="C56" i="10" s="1"/>
  <c r="CH50" i="7"/>
  <c r="CG50" i="7"/>
  <c r="F56" i="10" s="1"/>
  <c r="CM50" i="7"/>
  <c r="CK50" i="7"/>
  <c r="CF50" i="7"/>
  <c r="CI50" i="7"/>
  <c r="CL50" i="7"/>
  <c r="CD50" i="7"/>
  <c r="D56" i="10" s="1"/>
  <c r="CE50" i="7"/>
  <c r="CJ50" i="7"/>
  <c r="DL50" i="7"/>
  <c r="DK51" i="7"/>
  <c r="AG50" i="7"/>
  <c r="AA50" i="7"/>
  <c r="B56" i="8" s="1"/>
  <c r="AI50" i="7"/>
  <c r="AB50" i="7"/>
  <c r="C56" i="8" s="1"/>
  <c r="AC50" i="7"/>
  <c r="D56" i="8" s="1"/>
  <c r="AD50" i="7"/>
  <c r="E56" i="8" s="1"/>
  <c r="AE50" i="7"/>
  <c r="F56" i="8" s="1"/>
  <c r="AH50" i="7"/>
  <c r="AF50" i="7"/>
  <c r="I56" i="8" s="1"/>
  <c r="AL50" i="7"/>
  <c r="G56" i="8" s="1"/>
  <c r="G55" i="9"/>
  <c r="I55" i="9" s="1"/>
  <c r="H55" i="9"/>
  <c r="DE49" i="7"/>
  <c r="CV49" i="7"/>
  <c r="DC49" i="7"/>
  <c r="DF49" i="7"/>
  <c r="DA49" i="7"/>
  <c r="CW49" i="7"/>
  <c r="DB49" i="7"/>
  <c r="CZ49" i="7"/>
  <c r="CY49" i="7"/>
  <c r="DD49" i="7"/>
  <c r="CX49" i="7"/>
  <c r="BH51" i="7"/>
  <c r="BG52" i="7"/>
  <c r="DX49" i="7"/>
  <c r="DS49" i="7"/>
  <c r="F55" i="14" s="1"/>
  <c r="DW49" i="7"/>
  <c r="DO49" i="7"/>
  <c r="C55" i="14" s="1"/>
  <c r="DN49" i="7"/>
  <c r="B55" i="14" s="1"/>
  <c r="DU49" i="7"/>
  <c r="DT49" i="7"/>
  <c r="DY49" i="7"/>
  <c r="J55" i="14" s="1"/>
  <c r="DV49" i="7"/>
  <c r="DR49" i="7"/>
  <c r="G55" i="14" s="1"/>
  <c r="DP49" i="7"/>
  <c r="D55" i="14" s="1"/>
  <c r="DQ49" i="7"/>
  <c r="E55" i="14" s="1"/>
  <c r="Y51" i="7"/>
  <c r="X52" i="7"/>
  <c r="BU49" i="7"/>
  <c r="E55" i="9" s="1"/>
  <c r="CN50" i="7" l="1"/>
  <c r="E56" i="10" s="1"/>
  <c r="L54" i="9"/>
  <c r="M54" i="9" s="1"/>
  <c r="N54" i="9" s="1"/>
  <c r="J55" i="10"/>
  <c r="K55" i="10"/>
  <c r="L54" i="10"/>
  <c r="M54" i="10" s="1"/>
  <c r="N54" i="10" s="1"/>
  <c r="AG51" i="7"/>
  <c r="AL51" i="7"/>
  <c r="G57" i="8" s="1"/>
  <c r="AH51" i="7"/>
  <c r="AI51" i="7"/>
  <c r="AB51" i="7"/>
  <c r="C57" i="8" s="1"/>
  <c r="AF51" i="7"/>
  <c r="I57" i="8" s="1"/>
  <c r="AD51" i="7"/>
  <c r="E57" i="8" s="1"/>
  <c r="AC51" i="7"/>
  <c r="D57" i="8" s="1"/>
  <c r="AA51" i="7"/>
  <c r="B57" i="8" s="1"/>
  <c r="AE51" i="7"/>
  <c r="F57" i="8" s="1"/>
  <c r="H55" i="14"/>
  <c r="I55" i="14"/>
  <c r="DY50" i="7"/>
  <c r="J56" i="14" s="1"/>
  <c r="DS50" i="7"/>
  <c r="F56" i="14" s="1"/>
  <c r="DN50" i="7"/>
  <c r="B56" i="14" s="1"/>
  <c r="DQ50" i="7"/>
  <c r="E56" i="14" s="1"/>
  <c r="DX50" i="7"/>
  <c r="DW50" i="7"/>
  <c r="DT50" i="7"/>
  <c r="DU50" i="7"/>
  <c r="DV50" i="7"/>
  <c r="DP50" i="7"/>
  <c r="D56" i="14" s="1"/>
  <c r="DR50" i="7"/>
  <c r="G56" i="14" s="1"/>
  <c r="DO50" i="7"/>
  <c r="C56" i="14" s="1"/>
  <c r="CA52" i="7"/>
  <c r="BZ53" i="7"/>
  <c r="BU50" i="7"/>
  <c r="E56" i="9" s="1"/>
  <c r="H56" i="10"/>
  <c r="G56" i="10"/>
  <c r="I56" i="10" s="1"/>
  <c r="CC51" i="7"/>
  <c r="C57" i="10" s="1"/>
  <c r="CH51" i="7"/>
  <c r="CD51" i="7"/>
  <c r="D57" i="10" s="1"/>
  <c r="CM51" i="7"/>
  <c r="CI51" i="7"/>
  <c r="CJ51" i="7"/>
  <c r="CL51" i="7"/>
  <c r="CE51" i="7"/>
  <c r="CK51" i="7"/>
  <c r="CF51" i="7"/>
  <c r="CG51" i="7"/>
  <c r="F57" i="10" s="1"/>
  <c r="BH52" i="7"/>
  <c r="BG53" i="7"/>
  <c r="H56" i="8"/>
  <c r="J56" i="10"/>
  <c r="DB50" i="7"/>
  <c r="DE50" i="7"/>
  <c r="CV50" i="7"/>
  <c r="DA50" i="7"/>
  <c r="DF50" i="7"/>
  <c r="DD50" i="7"/>
  <c r="DC50" i="7"/>
  <c r="CZ50" i="7"/>
  <c r="CW50" i="7"/>
  <c r="CY50" i="7"/>
  <c r="CX50" i="7"/>
  <c r="J55" i="8"/>
  <c r="K55" i="8" s="1"/>
  <c r="K55" i="9"/>
  <c r="J55" i="9"/>
  <c r="X53" i="7"/>
  <c r="Y52" i="7"/>
  <c r="BN51" i="7"/>
  <c r="F57" i="9" s="1"/>
  <c r="BT51" i="7"/>
  <c r="BS51" i="7"/>
  <c r="BP51" i="7"/>
  <c r="BJ51" i="7"/>
  <c r="C57" i="9" s="1"/>
  <c r="BQ51" i="7"/>
  <c r="BM51" i="7"/>
  <c r="BO51" i="7"/>
  <c r="BR51" i="7"/>
  <c r="BK51" i="7"/>
  <c r="D57" i="9" s="1"/>
  <c r="BL51" i="7"/>
  <c r="DL51" i="7"/>
  <c r="DK52" i="7"/>
  <c r="CT51" i="7"/>
  <c r="CS52" i="7"/>
  <c r="G56" i="9"/>
  <c r="I56" i="9" s="1"/>
  <c r="H56" i="9"/>
  <c r="K56" i="10" l="1"/>
  <c r="L56" i="10" s="1"/>
  <c r="M56" i="10" s="1"/>
  <c r="N56" i="10" s="1"/>
  <c r="BU51" i="7"/>
  <c r="E57" i="9" s="1"/>
  <c r="L55" i="10"/>
  <c r="M55" i="10" s="1"/>
  <c r="N55" i="10" s="1"/>
  <c r="CN51" i="7"/>
  <c r="E57" i="10" s="1"/>
  <c r="L55" i="9"/>
  <c r="M55" i="9" s="1"/>
  <c r="N55" i="9" s="1"/>
  <c r="H57" i="8"/>
  <c r="J57" i="8" s="1"/>
  <c r="K57" i="8" s="1"/>
  <c r="DL52" i="7"/>
  <c r="DK53" i="7"/>
  <c r="G57" i="9"/>
  <c r="I57" i="9" s="1"/>
  <c r="H57" i="9"/>
  <c r="J56" i="8"/>
  <c r="K56" i="8" s="1"/>
  <c r="J56" i="9"/>
  <c r="K56" i="9"/>
  <c r="I56" i="14"/>
  <c r="H56" i="14"/>
  <c r="DS51" i="7"/>
  <c r="F57" i="14" s="1"/>
  <c r="DW51" i="7"/>
  <c r="DO51" i="7"/>
  <c r="C57" i="14" s="1"/>
  <c r="DQ51" i="7"/>
  <c r="E57" i="14" s="1"/>
  <c r="DU51" i="7"/>
  <c r="DT51" i="7"/>
  <c r="DX51" i="7"/>
  <c r="DY51" i="7"/>
  <c r="J57" i="14" s="1"/>
  <c r="DV51" i="7"/>
  <c r="DR51" i="7"/>
  <c r="G57" i="14" s="1"/>
  <c r="DP51" i="7"/>
  <c r="D57" i="14" s="1"/>
  <c r="DN51" i="7"/>
  <c r="B57" i="14" s="1"/>
  <c r="AI52" i="7"/>
  <c r="AG52" i="7"/>
  <c r="AD52" i="7"/>
  <c r="E58" i="8" s="1"/>
  <c r="AL52" i="7"/>
  <c r="G58" i="8" s="1"/>
  <c r="AA52" i="7"/>
  <c r="B58" i="8" s="1"/>
  <c r="AE52" i="7"/>
  <c r="F58" i="8" s="1"/>
  <c r="AH52" i="7"/>
  <c r="AC52" i="7"/>
  <c r="D58" i="8" s="1"/>
  <c r="AF52" i="7"/>
  <c r="I58" i="8" s="1"/>
  <c r="AB52" i="7"/>
  <c r="C58" i="8" s="1"/>
  <c r="BH53" i="7"/>
  <c r="BG54" i="7"/>
  <c r="CA53" i="7"/>
  <c r="BZ54" i="7"/>
  <c r="Y53" i="7"/>
  <c r="X54" i="7"/>
  <c r="BN52" i="7"/>
  <c r="F58" i="9" s="1"/>
  <c r="BT52" i="7"/>
  <c r="BR52" i="7"/>
  <c r="BK52" i="7"/>
  <c r="D58" i="9" s="1"/>
  <c r="BL52" i="7"/>
  <c r="BO52" i="7"/>
  <c r="BP52" i="7"/>
  <c r="BJ52" i="7"/>
  <c r="C58" i="9" s="1"/>
  <c r="BQ52" i="7"/>
  <c r="BS52" i="7"/>
  <c r="BM52" i="7"/>
  <c r="CK52" i="7"/>
  <c r="CJ52" i="7"/>
  <c r="CD52" i="7"/>
  <c r="D58" i="10" s="1"/>
  <c r="CM52" i="7"/>
  <c r="CH52" i="7"/>
  <c r="CG52" i="7"/>
  <c r="F58" i="10" s="1"/>
  <c r="CC52" i="7"/>
  <c r="C58" i="10" s="1"/>
  <c r="CL52" i="7"/>
  <c r="CE52" i="7"/>
  <c r="CI52" i="7"/>
  <c r="CF52" i="7"/>
  <c r="CT52" i="7"/>
  <c r="CS53" i="7"/>
  <c r="DE51" i="7"/>
  <c r="DC51" i="7"/>
  <c r="CX51" i="7"/>
  <c r="DB51" i="7"/>
  <c r="DF51" i="7"/>
  <c r="CW51" i="7"/>
  <c r="CZ51" i="7"/>
  <c r="DD51" i="7"/>
  <c r="CY51" i="7"/>
  <c r="CV51" i="7"/>
  <c r="DA51" i="7"/>
  <c r="H57" i="10"/>
  <c r="G57" i="10"/>
  <c r="I57" i="10" s="1"/>
  <c r="J57" i="9" l="1"/>
  <c r="J57" i="10"/>
  <c r="K57" i="10"/>
  <c r="K57" i="9"/>
  <c r="H58" i="8"/>
  <c r="J58" i="8" s="1"/>
  <c r="K58" i="8" s="1"/>
  <c r="L56" i="9"/>
  <c r="M56" i="9" s="1"/>
  <c r="N56" i="9" s="1"/>
  <c r="Y54" i="7"/>
  <c r="X55" i="7"/>
  <c r="BH54" i="7"/>
  <c r="BG55" i="7"/>
  <c r="H57" i="14"/>
  <c r="I57" i="14"/>
  <c r="H58" i="10"/>
  <c r="G58" i="10"/>
  <c r="I58" i="10" s="1"/>
  <c r="AI53" i="7"/>
  <c r="AB53" i="7"/>
  <c r="C59" i="8" s="1"/>
  <c r="AH53" i="7"/>
  <c r="AE53" i="7"/>
  <c r="F59" i="8" s="1"/>
  <c r="AG53" i="7"/>
  <c r="AC53" i="7"/>
  <c r="D59" i="8" s="1"/>
  <c r="AA53" i="7"/>
  <c r="B59" i="8" s="1"/>
  <c r="AF53" i="7"/>
  <c r="I59" i="8" s="1"/>
  <c r="AL53" i="7"/>
  <c r="G59" i="8" s="1"/>
  <c r="AD53" i="7"/>
  <c r="E59" i="8" s="1"/>
  <c r="BN53" i="7"/>
  <c r="F59" i="9" s="1"/>
  <c r="BT53" i="7"/>
  <c r="BS53" i="7"/>
  <c r="BL53" i="7"/>
  <c r="BP53" i="7"/>
  <c r="BM53" i="7"/>
  <c r="BJ53" i="7"/>
  <c r="C59" i="9" s="1"/>
  <c r="BQ53" i="7"/>
  <c r="BK53" i="7"/>
  <c r="D59" i="9" s="1"/>
  <c r="BO53" i="7"/>
  <c r="BR53" i="7"/>
  <c r="CS54" i="7"/>
  <c r="CT53" i="7"/>
  <c r="CN52" i="7"/>
  <c r="E58" i="10" s="1"/>
  <c r="CA54" i="7"/>
  <c r="BZ55" i="7"/>
  <c r="DL53" i="7"/>
  <c r="DK54" i="7"/>
  <c r="DE52" i="7"/>
  <c r="CX52" i="7"/>
  <c r="CW52" i="7"/>
  <c r="DF52" i="7"/>
  <c r="CV52" i="7"/>
  <c r="CY52" i="7"/>
  <c r="DB52" i="7"/>
  <c r="DA52" i="7"/>
  <c r="DD52" i="7"/>
  <c r="DC52" i="7"/>
  <c r="CZ52" i="7"/>
  <c r="BU52" i="7"/>
  <c r="E58" i="9" s="1"/>
  <c r="G58" i="9"/>
  <c r="I58" i="9" s="1"/>
  <c r="H58" i="9"/>
  <c r="CH53" i="7"/>
  <c r="CL53" i="7"/>
  <c r="CE53" i="7"/>
  <c r="CM53" i="7"/>
  <c r="CI53" i="7"/>
  <c r="CF53" i="7"/>
  <c r="CC53" i="7"/>
  <c r="C59" i="10" s="1"/>
  <c r="CJ53" i="7"/>
  <c r="CD53" i="7"/>
  <c r="D59" i="10" s="1"/>
  <c r="CK53" i="7"/>
  <c r="CG53" i="7"/>
  <c r="F59" i="10" s="1"/>
  <c r="DY52" i="7"/>
  <c r="J58" i="14" s="1"/>
  <c r="DX52" i="7"/>
  <c r="DS52" i="7"/>
  <c r="F58" i="14" s="1"/>
  <c r="DR52" i="7"/>
  <c r="G58" i="14" s="1"/>
  <c r="DO52" i="7"/>
  <c r="C58" i="14" s="1"/>
  <c r="DN52" i="7"/>
  <c r="B58" i="14" s="1"/>
  <c r="DW52" i="7"/>
  <c r="DV52" i="7"/>
  <c r="DU52" i="7"/>
  <c r="DT52" i="7"/>
  <c r="DP52" i="7"/>
  <c r="D58" i="14" s="1"/>
  <c r="DQ52" i="7"/>
  <c r="E58" i="14" s="1"/>
  <c r="L57" i="9" l="1"/>
  <c r="M57" i="9" s="1"/>
  <c r="N57" i="9" s="1"/>
  <c r="L57" i="10"/>
  <c r="M57" i="10" s="1"/>
  <c r="N57" i="10" s="1"/>
  <c r="BU53" i="7"/>
  <c r="E59" i="9" s="1"/>
  <c r="H59" i="8"/>
  <c r="J59" i="8" s="1"/>
  <c r="K59" i="8" s="1"/>
  <c r="G59" i="10"/>
  <c r="I59" i="10" s="1"/>
  <c r="H59" i="10"/>
  <c r="CN53" i="7"/>
  <c r="E59" i="10" s="1"/>
  <c r="CK54" i="7"/>
  <c r="CJ54" i="7"/>
  <c r="CH54" i="7"/>
  <c r="CG54" i="7"/>
  <c r="F60" i="10" s="1"/>
  <c r="CM54" i="7"/>
  <c r="CC54" i="7"/>
  <c r="C60" i="10" s="1"/>
  <c r="CL54" i="7"/>
  <c r="CF54" i="7"/>
  <c r="CI54" i="7"/>
  <c r="CD54" i="7"/>
  <c r="D60" i="10" s="1"/>
  <c r="CE54" i="7"/>
  <c r="BN54" i="7"/>
  <c r="F60" i="9" s="1"/>
  <c r="BT54" i="7"/>
  <c r="BR54" i="7"/>
  <c r="BJ54" i="7"/>
  <c r="C60" i="9" s="1"/>
  <c r="BK54" i="7"/>
  <c r="D60" i="9" s="1"/>
  <c r="BS54" i="7"/>
  <c r="BO54" i="7"/>
  <c r="BM54" i="7"/>
  <c r="BQ54" i="7"/>
  <c r="BP54" i="7"/>
  <c r="BL54" i="7"/>
  <c r="J58" i="9"/>
  <c r="K58" i="9"/>
  <c r="DK55" i="7"/>
  <c r="DL54" i="7"/>
  <c r="K58" i="10"/>
  <c r="J58" i="10"/>
  <c r="X56" i="7"/>
  <c r="Y55" i="7"/>
  <c r="I58" i="14"/>
  <c r="H58" i="14"/>
  <c r="DU53" i="7"/>
  <c r="DT53" i="7"/>
  <c r="DX53" i="7"/>
  <c r="DS53" i="7"/>
  <c r="F59" i="14" s="1"/>
  <c r="DY53" i="7"/>
  <c r="J59" i="14" s="1"/>
  <c r="DV53" i="7"/>
  <c r="DR53" i="7"/>
  <c r="G59" i="14" s="1"/>
  <c r="DP53" i="7"/>
  <c r="D59" i="14" s="1"/>
  <c r="DQ53" i="7"/>
  <c r="E59" i="14" s="1"/>
  <c r="DW53" i="7"/>
  <c r="DO53" i="7"/>
  <c r="C59" i="14" s="1"/>
  <c r="DN53" i="7"/>
  <c r="B59" i="14" s="1"/>
  <c r="DB53" i="7"/>
  <c r="DE53" i="7"/>
  <c r="CW53" i="7"/>
  <c r="CX53" i="7"/>
  <c r="DF53" i="7"/>
  <c r="DA53" i="7"/>
  <c r="CV53" i="7"/>
  <c r="DD53" i="7"/>
  <c r="DC53" i="7"/>
  <c r="CZ53" i="7"/>
  <c r="CY53" i="7"/>
  <c r="G59" i="9"/>
  <c r="I59" i="9" s="1"/>
  <c r="H59" i="9"/>
  <c r="AH54" i="7"/>
  <c r="AF54" i="7"/>
  <c r="I60" i="8" s="1"/>
  <c r="AB54" i="7"/>
  <c r="C60" i="8" s="1"/>
  <c r="AL54" i="7"/>
  <c r="G60" i="8" s="1"/>
  <c r="AA54" i="7"/>
  <c r="B60" i="8" s="1"/>
  <c r="AC54" i="7"/>
  <c r="D60" i="8" s="1"/>
  <c r="AD54" i="7"/>
  <c r="E60" i="8" s="1"/>
  <c r="AI54" i="7"/>
  <c r="AE54" i="7"/>
  <c r="F60" i="8" s="1"/>
  <c r="AG54" i="7"/>
  <c r="BZ56" i="7"/>
  <c r="CA55" i="7"/>
  <c r="CS55" i="7"/>
  <c r="CT54" i="7"/>
  <c r="BG56" i="7"/>
  <c r="BH55" i="7"/>
  <c r="K59" i="9" l="1"/>
  <c r="J59" i="9"/>
  <c r="L58" i="10"/>
  <c r="M58" i="10" s="1"/>
  <c r="N58" i="10" s="1"/>
  <c r="H60" i="8"/>
  <c r="J60" i="8" s="1"/>
  <c r="K60" i="8" s="1"/>
  <c r="DE54" i="7"/>
  <c r="DD54" i="7"/>
  <c r="DC54" i="7"/>
  <c r="DF54" i="7"/>
  <c r="CV54" i="7"/>
  <c r="CX54" i="7"/>
  <c r="CZ54" i="7"/>
  <c r="CW54" i="7"/>
  <c r="DB54" i="7"/>
  <c r="CY54" i="7"/>
  <c r="DA54" i="7"/>
  <c r="BN55" i="7"/>
  <c r="F61" i="9" s="1"/>
  <c r="BT55" i="7"/>
  <c r="BS55" i="7"/>
  <c r="BM55" i="7"/>
  <c r="BP55" i="7"/>
  <c r="BJ55" i="7"/>
  <c r="C61" i="9" s="1"/>
  <c r="BQ55" i="7"/>
  <c r="BO55" i="7"/>
  <c r="BR55" i="7"/>
  <c r="BK55" i="7"/>
  <c r="D61" i="9" s="1"/>
  <c r="BL55" i="7"/>
  <c r="CM55" i="7"/>
  <c r="CH55" i="7"/>
  <c r="CK55" i="7"/>
  <c r="CE55" i="7"/>
  <c r="CL55" i="7"/>
  <c r="CD55" i="7"/>
  <c r="D61" i="10" s="1"/>
  <c r="CC55" i="7"/>
  <c r="C61" i="10" s="1"/>
  <c r="CI55" i="7"/>
  <c r="CJ55" i="7"/>
  <c r="CF55" i="7"/>
  <c r="CG55" i="7"/>
  <c r="F61" i="10" s="1"/>
  <c r="Y56" i="7"/>
  <c r="X57" i="7"/>
  <c r="DK56" i="7"/>
  <c r="DL55" i="7"/>
  <c r="BH56" i="7"/>
  <c r="BG57" i="7"/>
  <c r="H59" i="14"/>
  <c r="I59" i="14"/>
  <c r="G60" i="9"/>
  <c r="I60" i="9" s="1"/>
  <c r="H60" i="9"/>
  <c r="H60" i="10"/>
  <c r="G60" i="10"/>
  <c r="I60" i="10" s="1"/>
  <c r="J59" i="10"/>
  <c r="K59" i="10"/>
  <c r="L58" i="9"/>
  <c r="M58" i="9" s="1"/>
  <c r="N58" i="9" s="1"/>
  <c r="CN54" i="7"/>
  <c r="E60" i="10" s="1"/>
  <c r="CA56" i="7"/>
  <c r="BZ57" i="7"/>
  <c r="CT55" i="7"/>
  <c r="CS56" i="7"/>
  <c r="AH55" i="7"/>
  <c r="AF55" i="7"/>
  <c r="I61" i="8" s="1"/>
  <c r="AE55" i="7"/>
  <c r="F61" i="8" s="1"/>
  <c r="AI55" i="7"/>
  <c r="AB55" i="7"/>
  <c r="C61" i="8" s="1"/>
  <c r="AC55" i="7"/>
  <c r="D61" i="8" s="1"/>
  <c r="AA55" i="7"/>
  <c r="B61" i="8" s="1"/>
  <c r="AL55" i="7"/>
  <c r="G61" i="8" s="1"/>
  <c r="AD55" i="7"/>
  <c r="E61" i="8" s="1"/>
  <c r="AG55" i="7"/>
  <c r="DX54" i="7"/>
  <c r="DY54" i="7"/>
  <c r="J60" i="14" s="1"/>
  <c r="DN54" i="7"/>
  <c r="B60" i="14" s="1"/>
  <c r="DO54" i="7"/>
  <c r="C60" i="14" s="1"/>
  <c r="DS54" i="7"/>
  <c r="F60" i="14" s="1"/>
  <c r="DW54" i="7"/>
  <c r="DV54" i="7"/>
  <c r="DP54" i="7"/>
  <c r="D60" i="14" s="1"/>
  <c r="DR54" i="7"/>
  <c r="G60" i="14" s="1"/>
  <c r="DQ54" i="7"/>
  <c r="E60" i="14" s="1"/>
  <c r="DU54" i="7"/>
  <c r="DT54" i="7"/>
  <c r="BU54" i="7"/>
  <c r="E60" i="9" s="1"/>
  <c r="L59" i="9" l="1"/>
  <c r="M59" i="9" s="1"/>
  <c r="N59" i="9" s="1"/>
  <c r="H61" i="8"/>
  <c r="J61" i="8" s="1"/>
  <c r="K61" i="8" s="1"/>
  <c r="L59" i="10"/>
  <c r="M59" i="10" s="1"/>
  <c r="N59" i="10" s="1"/>
  <c r="BU55" i="7"/>
  <c r="E61" i="9" s="1"/>
  <c r="I60" i="14"/>
  <c r="H60" i="14"/>
  <c r="CT56" i="7"/>
  <c r="CS57" i="7"/>
  <c r="BZ58" i="7"/>
  <c r="CA57" i="7"/>
  <c r="DL56" i="7"/>
  <c r="DK57" i="7"/>
  <c r="G61" i="9"/>
  <c r="I61" i="9" s="1"/>
  <c r="H61" i="9"/>
  <c r="J60" i="9"/>
  <c r="K60" i="9"/>
  <c r="DE55" i="7"/>
  <c r="CZ55" i="7"/>
  <c r="CW55" i="7"/>
  <c r="DB55" i="7"/>
  <c r="DF55" i="7"/>
  <c r="CV55" i="7"/>
  <c r="CX55" i="7"/>
  <c r="DC55" i="7"/>
  <c r="DD55" i="7"/>
  <c r="DA55" i="7"/>
  <c r="CY55" i="7"/>
  <c r="CC56" i="7"/>
  <c r="C62" i="10" s="1"/>
  <c r="CH56" i="7"/>
  <c r="CF56" i="7"/>
  <c r="CM56" i="7"/>
  <c r="CK56" i="7"/>
  <c r="CD56" i="7"/>
  <c r="D62" i="10" s="1"/>
  <c r="CE56" i="7"/>
  <c r="CI56" i="7"/>
  <c r="CL56" i="7"/>
  <c r="CJ56" i="7"/>
  <c r="CG56" i="7"/>
  <c r="F62" i="10" s="1"/>
  <c r="BH57" i="7"/>
  <c r="BG58" i="7"/>
  <c r="X58" i="7"/>
  <c r="Y57" i="7"/>
  <c r="J60" i="10"/>
  <c r="K60" i="10"/>
  <c r="BN56" i="7"/>
  <c r="F62" i="9" s="1"/>
  <c r="BP56" i="7"/>
  <c r="BM56" i="7"/>
  <c r="BQ56" i="7"/>
  <c r="BS56" i="7"/>
  <c r="BL56" i="7"/>
  <c r="BR56" i="7"/>
  <c r="BK56" i="7"/>
  <c r="D62" i="9" s="1"/>
  <c r="BJ56" i="7"/>
  <c r="C62" i="9" s="1"/>
  <c r="BT56" i="7"/>
  <c r="BO56" i="7"/>
  <c r="AL56" i="7"/>
  <c r="G62" i="8" s="1"/>
  <c r="AE56" i="7"/>
  <c r="F62" i="8" s="1"/>
  <c r="AF56" i="7"/>
  <c r="I62" i="8" s="1"/>
  <c r="AH56" i="7"/>
  <c r="AC56" i="7"/>
  <c r="D62" i="8" s="1"/>
  <c r="AB56" i="7"/>
  <c r="C62" i="8" s="1"/>
  <c r="AD56" i="7"/>
  <c r="E62" i="8" s="1"/>
  <c r="AG56" i="7"/>
  <c r="AA56" i="7"/>
  <c r="B62" i="8" s="1"/>
  <c r="AI56" i="7"/>
  <c r="CN55" i="7"/>
  <c r="E61" i="10" s="1"/>
  <c r="DX55" i="7"/>
  <c r="DO55" i="7"/>
  <c r="C61" i="14" s="1"/>
  <c r="DQ55" i="7"/>
  <c r="E61" i="14" s="1"/>
  <c r="DS55" i="7"/>
  <c r="F61" i="14" s="1"/>
  <c r="DW55" i="7"/>
  <c r="DU55" i="7"/>
  <c r="DT55" i="7"/>
  <c r="DR55" i="7"/>
  <c r="G61" i="14" s="1"/>
  <c r="DP55" i="7"/>
  <c r="D61" i="14" s="1"/>
  <c r="DN55" i="7"/>
  <c r="B61" i="14" s="1"/>
  <c r="DY55" i="7"/>
  <c r="J61" i="14" s="1"/>
  <c r="DV55" i="7"/>
  <c r="H61" i="10"/>
  <c r="G61" i="10"/>
  <c r="I61" i="10" s="1"/>
  <c r="CN56" i="7" l="1"/>
  <c r="E62" i="10" s="1"/>
  <c r="K61" i="9"/>
  <c r="J61" i="9"/>
  <c r="L60" i="9"/>
  <c r="M60" i="9" s="1"/>
  <c r="N60" i="9" s="1"/>
  <c r="BU56" i="7"/>
  <c r="E62" i="9" s="1"/>
  <c r="H62" i="8"/>
  <c r="J62" i="8" s="1"/>
  <c r="K62" i="8" s="1"/>
  <c r="H61" i="14"/>
  <c r="I61" i="14"/>
  <c r="J61" i="10"/>
  <c r="K61" i="10"/>
  <c r="BH58" i="7"/>
  <c r="BG59" i="7"/>
  <c r="DL57" i="7"/>
  <c r="DK58" i="7"/>
  <c r="CS58" i="7"/>
  <c r="CT57" i="7"/>
  <c r="H62" i="9"/>
  <c r="G62" i="9"/>
  <c r="I62" i="9" s="1"/>
  <c r="BN57" i="7"/>
  <c r="F63" i="9" s="1"/>
  <c r="BT57" i="7"/>
  <c r="BO57" i="7"/>
  <c r="BR57" i="7"/>
  <c r="BK57" i="7"/>
  <c r="D63" i="9" s="1"/>
  <c r="BS57" i="7"/>
  <c r="BM57" i="7"/>
  <c r="BP57" i="7"/>
  <c r="BJ57" i="7"/>
  <c r="C63" i="9" s="1"/>
  <c r="BL57" i="7"/>
  <c r="BQ57" i="7"/>
  <c r="DY56" i="7"/>
  <c r="J62" i="14" s="1"/>
  <c r="DP56" i="7"/>
  <c r="D62" i="14" s="1"/>
  <c r="DN56" i="7"/>
  <c r="B62" i="14" s="1"/>
  <c r="DS56" i="7"/>
  <c r="F62" i="14" s="1"/>
  <c r="DW56" i="7"/>
  <c r="DV56" i="7"/>
  <c r="DR56" i="7"/>
  <c r="G62" i="14" s="1"/>
  <c r="DO56" i="7"/>
  <c r="C62" i="14" s="1"/>
  <c r="DQ56" i="7"/>
  <c r="E62" i="14" s="1"/>
  <c r="DX56" i="7"/>
  <c r="DU56" i="7"/>
  <c r="DT56" i="7"/>
  <c r="CV56" i="7"/>
  <c r="DA56" i="7"/>
  <c r="DB56" i="7"/>
  <c r="DC56" i="7"/>
  <c r="CZ56" i="7"/>
  <c r="DE56" i="7"/>
  <c r="DD56" i="7"/>
  <c r="CX56" i="7"/>
  <c r="DF56" i="7"/>
  <c r="CW56" i="7"/>
  <c r="CY56" i="7"/>
  <c r="AI57" i="7"/>
  <c r="AD57" i="7"/>
  <c r="E63" i="8" s="1"/>
  <c r="AH57" i="7"/>
  <c r="AC57" i="7"/>
  <c r="D63" i="8" s="1"/>
  <c r="AE57" i="7"/>
  <c r="F63" i="8" s="1"/>
  <c r="AG57" i="7"/>
  <c r="AB57" i="7"/>
  <c r="C63" i="8" s="1"/>
  <c r="AA57" i="7"/>
  <c r="B63" i="8" s="1"/>
  <c r="AL57" i="7"/>
  <c r="G63" i="8" s="1"/>
  <c r="AF57" i="7"/>
  <c r="I63" i="8" s="1"/>
  <c r="G62" i="10"/>
  <c r="I62" i="10" s="1"/>
  <c r="H62" i="10"/>
  <c r="CM57" i="7"/>
  <c r="CI57" i="7"/>
  <c r="CG57" i="7"/>
  <c r="F63" i="10" s="1"/>
  <c r="CJ57" i="7"/>
  <c r="CL57" i="7"/>
  <c r="CK57" i="7"/>
  <c r="CE57" i="7"/>
  <c r="CC57" i="7"/>
  <c r="C63" i="10" s="1"/>
  <c r="CH57" i="7"/>
  <c r="CF57" i="7"/>
  <c r="CD57" i="7"/>
  <c r="D63" i="10" s="1"/>
  <c r="L60" i="10"/>
  <c r="M60" i="10" s="1"/>
  <c r="N60" i="10" s="1"/>
  <c r="Y58" i="7"/>
  <c r="X59" i="7"/>
  <c r="CA58" i="7"/>
  <c r="BZ59" i="7"/>
  <c r="J62" i="9" l="1"/>
  <c r="J62" i="10"/>
  <c r="K62" i="10"/>
  <c r="L61" i="9"/>
  <c r="M61" i="9" s="1"/>
  <c r="N61" i="9" s="1"/>
  <c r="K62" i="9"/>
  <c r="CN57" i="7"/>
  <c r="E63" i="10" s="1"/>
  <c r="BU57" i="7"/>
  <c r="E63" i="9" s="1"/>
  <c r="L61" i="10"/>
  <c r="M61" i="10" s="1"/>
  <c r="N61" i="10" s="1"/>
  <c r="CL58" i="7"/>
  <c r="CF58" i="7"/>
  <c r="CM58" i="7"/>
  <c r="CC58" i="7"/>
  <c r="C64" i="10" s="1"/>
  <c r="CI58" i="7"/>
  <c r="CD58" i="7"/>
  <c r="D64" i="10" s="1"/>
  <c r="CK58" i="7"/>
  <c r="CJ58" i="7"/>
  <c r="CE58" i="7"/>
  <c r="CH58" i="7"/>
  <c r="CG58" i="7"/>
  <c r="F64" i="10" s="1"/>
  <c r="I62" i="14"/>
  <c r="H62" i="14"/>
  <c r="DB57" i="7"/>
  <c r="DD57" i="7"/>
  <c r="CY57" i="7"/>
  <c r="DE57" i="7"/>
  <c r="CZ57" i="7"/>
  <c r="DC57" i="7"/>
  <c r="DF57" i="7"/>
  <c r="CX57" i="7"/>
  <c r="CV57" i="7"/>
  <c r="DA57" i="7"/>
  <c r="CW57" i="7"/>
  <c r="BG60" i="7"/>
  <c r="BH59" i="7"/>
  <c r="G63" i="9"/>
  <c r="I63" i="9" s="1"/>
  <c r="H63" i="9"/>
  <c r="CT58" i="7"/>
  <c r="CS59" i="7"/>
  <c r="BN58" i="7"/>
  <c r="F64" i="9" s="1"/>
  <c r="BQ58" i="7"/>
  <c r="BP58" i="7"/>
  <c r="BM58" i="7"/>
  <c r="BR58" i="7"/>
  <c r="BJ58" i="7"/>
  <c r="C64" i="9" s="1"/>
  <c r="BL58" i="7"/>
  <c r="BS58" i="7"/>
  <c r="BT58" i="7"/>
  <c r="BO58" i="7"/>
  <c r="BK58" i="7"/>
  <c r="D64" i="9" s="1"/>
  <c r="H63" i="10"/>
  <c r="G63" i="10"/>
  <c r="I63" i="10" s="1"/>
  <c r="AH58" i="7"/>
  <c r="AA58" i="7"/>
  <c r="B64" i="8" s="1"/>
  <c r="AL58" i="7"/>
  <c r="G64" i="8" s="1"/>
  <c r="AC58" i="7"/>
  <c r="D64" i="8" s="1"/>
  <c r="AI58" i="7"/>
  <c r="AD58" i="7"/>
  <c r="E64" i="8" s="1"/>
  <c r="AE58" i="7"/>
  <c r="F64" i="8" s="1"/>
  <c r="AG58" i="7"/>
  <c r="AB58" i="7"/>
  <c r="C64" i="8" s="1"/>
  <c r="AF58" i="7"/>
  <c r="I64" i="8" s="1"/>
  <c r="H63" i="8"/>
  <c r="DL58" i="7"/>
  <c r="DK59" i="7"/>
  <c r="X60" i="7"/>
  <c r="Y59" i="7"/>
  <c r="BZ60" i="7"/>
  <c r="CA59" i="7"/>
  <c r="DS57" i="7"/>
  <c r="F63" i="14" s="1"/>
  <c r="DU57" i="7"/>
  <c r="DT57" i="7"/>
  <c r="DX57" i="7"/>
  <c r="DY57" i="7"/>
  <c r="J63" i="14" s="1"/>
  <c r="DV57" i="7"/>
  <c r="DO57" i="7"/>
  <c r="C63" i="14" s="1"/>
  <c r="DN57" i="7"/>
  <c r="B63" i="14" s="1"/>
  <c r="DW57" i="7"/>
  <c r="DR57" i="7"/>
  <c r="G63" i="14" s="1"/>
  <c r="DP57" i="7"/>
  <c r="D63" i="14" s="1"/>
  <c r="DQ57" i="7"/>
  <c r="E63" i="14" s="1"/>
  <c r="L62" i="9" l="1"/>
  <c r="M62" i="9" s="1"/>
  <c r="N62" i="9" s="1"/>
  <c r="K63" i="10"/>
  <c r="L62" i="10"/>
  <c r="M62" i="10" s="1"/>
  <c r="N62" i="10" s="1"/>
  <c r="J63" i="10"/>
  <c r="K63" i="9"/>
  <c r="J63" i="9"/>
  <c r="BU58" i="7"/>
  <c r="E64" i="9" s="1"/>
  <c r="CN58" i="7"/>
  <c r="E64" i="10" s="1"/>
  <c r="I63" i="14"/>
  <c r="H63" i="14"/>
  <c r="CL59" i="7"/>
  <c r="CF59" i="7"/>
  <c r="CI59" i="7"/>
  <c r="CG59" i="7"/>
  <c r="F65" i="10" s="1"/>
  <c r="CC59" i="7"/>
  <c r="C65" i="10" s="1"/>
  <c r="CJ59" i="7"/>
  <c r="CD59" i="7"/>
  <c r="D65" i="10" s="1"/>
  <c r="CM59" i="7"/>
  <c r="CH59" i="7"/>
  <c r="CK59" i="7"/>
  <c r="CE59" i="7"/>
  <c r="DK60" i="7"/>
  <c r="DL59" i="7"/>
  <c r="BN59" i="7"/>
  <c r="F65" i="9" s="1"/>
  <c r="BO59" i="7"/>
  <c r="BR59" i="7"/>
  <c r="BJ59" i="7"/>
  <c r="C65" i="9" s="1"/>
  <c r="BK59" i="7"/>
  <c r="D65" i="9" s="1"/>
  <c r="BS59" i="7"/>
  <c r="BP59" i="7"/>
  <c r="BM59" i="7"/>
  <c r="BT59" i="7"/>
  <c r="BQ59" i="7"/>
  <c r="BL59" i="7"/>
  <c r="BZ61" i="7"/>
  <c r="CA60" i="7"/>
  <c r="DU58" i="7"/>
  <c r="DT58" i="7"/>
  <c r="DP58" i="7"/>
  <c r="D64" i="14" s="1"/>
  <c r="DR58" i="7"/>
  <c r="G64" i="14" s="1"/>
  <c r="DO58" i="7"/>
  <c r="C64" i="14" s="1"/>
  <c r="DS58" i="7"/>
  <c r="F64" i="14" s="1"/>
  <c r="DY58" i="7"/>
  <c r="J64" i="14" s="1"/>
  <c r="DX58" i="7"/>
  <c r="DN58" i="7"/>
  <c r="B64" i="14" s="1"/>
  <c r="DQ58" i="7"/>
  <c r="E64" i="14" s="1"/>
  <c r="DW58" i="7"/>
  <c r="DV58" i="7"/>
  <c r="H64" i="8"/>
  <c r="H64" i="9"/>
  <c r="G64" i="9"/>
  <c r="I64" i="9" s="1"/>
  <c r="BH60" i="7"/>
  <c r="BG61" i="7"/>
  <c r="G64" i="10"/>
  <c r="I64" i="10" s="1"/>
  <c r="H64" i="10"/>
  <c r="AH59" i="7"/>
  <c r="AB59" i="7"/>
  <c r="C65" i="8" s="1"/>
  <c r="AA59" i="7"/>
  <c r="B65" i="8" s="1"/>
  <c r="AI59" i="7"/>
  <c r="AD59" i="7"/>
  <c r="E65" i="8" s="1"/>
  <c r="AF59" i="7"/>
  <c r="I65" i="8" s="1"/>
  <c r="AL59" i="7"/>
  <c r="G65" i="8" s="1"/>
  <c r="AC59" i="7"/>
  <c r="D65" i="8" s="1"/>
  <c r="AG59" i="7"/>
  <c r="AE59" i="7"/>
  <c r="F65" i="8" s="1"/>
  <c r="J63" i="8"/>
  <c r="K63" i="8" s="1"/>
  <c r="CT59" i="7"/>
  <c r="CS60" i="7"/>
  <c r="Y60" i="7"/>
  <c r="X61" i="7"/>
  <c r="CW58" i="7"/>
  <c r="DA58" i="7"/>
  <c r="DE58" i="7"/>
  <c r="CX58" i="7"/>
  <c r="CZ58" i="7"/>
  <c r="DB58" i="7"/>
  <c r="DF58" i="7"/>
  <c r="CV58" i="7"/>
  <c r="CY58" i="7"/>
  <c r="DC58" i="7"/>
  <c r="DD58" i="7"/>
  <c r="L63" i="10" l="1"/>
  <c r="M63" i="10" s="1"/>
  <c r="N63" i="10" s="1"/>
  <c r="J64" i="10"/>
  <c r="K64" i="10"/>
  <c r="L63" i="9"/>
  <c r="M63" i="9" s="1"/>
  <c r="N63" i="9" s="1"/>
  <c r="J64" i="9"/>
  <c r="K64" i="9"/>
  <c r="CN59" i="7"/>
  <c r="E65" i="10" s="1"/>
  <c r="X62" i="7"/>
  <c r="Y61" i="7"/>
  <c r="H65" i="8"/>
  <c r="CA61" i="7"/>
  <c r="BZ62" i="7"/>
  <c r="DX59" i="7"/>
  <c r="DS59" i="7"/>
  <c r="F65" i="14" s="1"/>
  <c r="DW59" i="7"/>
  <c r="DO59" i="7"/>
  <c r="C65" i="14" s="1"/>
  <c r="DQ59" i="7"/>
  <c r="E65" i="14" s="1"/>
  <c r="DU59" i="7"/>
  <c r="DT59" i="7"/>
  <c r="DY59" i="7"/>
  <c r="J65" i="14" s="1"/>
  <c r="DV59" i="7"/>
  <c r="DR59" i="7"/>
  <c r="G65" i="14" s="1"/>
  <c r="DP59" i="7"/>
  <c r="D65" i="14" s="1"/>
  <c r="DN59" i="7"/>
  <c r="B65" i="14" s="1"/>
  <c r="AH60" i="7"/>
  <c r="AL60" i="7"/>
  <c r="G66" i="8" s="1"/>
  <c r="AD60" i="7"/>
  <c r="E66" i="8" s="1"/>
  <c r="AC60" i="7"/>
  <c r="D66" i="8" s="1"/>
  <c r="AI60" i="7"/>
  <c r="AE60" i="7"/>
  <c r="F66" i="8" s="1"/>
  <c r="AF60" i="7"/>
  <c r="I66" i="8" s="1"/>
  <c r="AB60" i="7"/>
  <c r="C66" i="8" s="1"/>
  <c r="AA60" i="7"/>
  <c r="B66" i="8" s="1"/>
  <c r="AG60" i="7"/>
  <c r="BU59" i="7"/>
  <c r="E65" i="9" s="1"/>
  <c r="DL60" i="7"/>
  <c r="DK61" i="7"/>
  <c r="G65" i="10"/>
  <c r="I65" i="10" s="1"/>
  <c r="H65" i="10"/>
  <c r="CT60" i="7"/>
  <c r="CS61" i="7"/>
  <c r="BH61" i="7"/>
  <c r="BG62" i="7"/>
  <c r="J64" i="8"/>
  <c r="K64" i="8" s="1"/>
  <c r="H64" i="14"/>
  <c r="I64" i="14"/>
  <c r="CW59" i="7"/>
  <c r="CY59" i="7"/>
  <c r="DE59" i="7"/>
  <c r="DC59" i="7"/>
  <c r="DA59" i="7"/>
  <c r="DB59" i="7"/>
  <c r="DF59" i="7"/>
  <c r="CX59" i="7"/>
  <c r="DD59" i="7"/>
  <c r="CV59" i="7"/>
  <c r="CZ59" i="7"/>
  <c r="BN60" i="7"/>
  <c r="F66" i="9" s="1"/>
  <c r="BR60" i="7"/>
  <c r="BJ60" i="7"/>
  <c r="C66" i="9" s="1"/>
  <c r="BK60" i="7"/>
  <c r="D66" i="9" s="1"/>
  <c r="BO60" i="7"/>
  <c r="BP60" i="7"/>
  <c r="BL60" i="7"/>
  <c r="BT60" i="7"/>
  <c r="BQ60" i="7"/>
  <c r="BS60" i="7"/>
  <c r="BM60" i="7"/>
  <c r="CI60" i="7"/>
  <c r="CH60" i="7"/>
  <c r="CF60" i="7"/>
  <c r="CJ60" i="7"/>
  <c r="CD60" i="7"/>
  <c r="D66" i="10" s="1"/>
  <c r="CK60" i="7"/>
  <c r="CG60" i="7"/>
  <c r="F66" i="10" s="1"/>
  <c r="CM60" i="7"/>
  <c r="CC60" i="7"/>
  <c r="C66" i="10" s="1"/>
  <c r="CL60" i="7"/>
  <c r="CE60" i="7"/>
  <c r="H65" i="9"/>
  <c r="G65" i="9"/>
  <c r="I65" i="9" s="1"/>
  <c r="CN60" i="7" l="1"/>
  <c r="E66" i="10" s="1"/>
  <c r="K65" i="10"/>
  <c r="L64" i="10"/>
  <c r="M64" i="10" s="1"/>
  <c r="N64" i="10" s="1"/>
  <c r="L64" i="9"/>
  <c r="M64" i="9" s="1"/>
  <c r="N64" i="9" s="1"/>
  <c r="J65" i="10"/>
  <c r="H66" i="8"/>
  <c r="J66" i="8" s="1"/>
  <c r="K66" i="8" s="1"/>
  <c r="BU60" i="7"/>
  <c r="E66" i="9" s="1"/>
  <c r="G66" i="9"/>
  <c r="I66" i="9" s="1"/>
  <c r="H66" i="9"/>
  <c r="BP61" i="7"/>
  <c r="BL61" i="7"/>
  <c r="BT61" i="7"/>
  <c r="BQ61" i="7"/>
  <c r="BK61" i="7"/>
  <c r="D67" i="9" s="1"/>
  <c r="BN61" i="7"/>
  <c r="F67" i="9" s="1"/>
  <c r="BR61" i="7"/>
  <c r="BJ61" i="7"/>
  <c r="C67" i="9" s="1"/>
  <c r="BO61" i="7"/>
  <c r="BS61" i="7"/>
  <c r="BM61" i="7"/>
  <c r="CJ61" i="7"/>
  <c r="CI61" i="7"/>
  <c r="CF61" i="7"/>
  <c r="CK61" i="7"/>
  <c r="CE61" i="7"/>
  <c r="CM61" i="7"/>
  <c r="CL61" i="7"/>
  <c r="CD61" i="7"/>
  <c r="D67" i="10" s="1"/>
  <c r="CC61" i="7"/>
  <c r="C67" i="10" s="1"/>
  <c r="CH61" i="7"/>
  <c r="CG61" i="7"/>
  <c r="F67" i="10" s="1"/>
  <c r="CS62" i="7"/>
  <c r="CT61" i="7"/>
  <c r="DL61" i="7"/>
  <c r="DK62" i="7"/>
  <c r="J65" i="8"/>
  <c r="K65" i="8" s="1"/>
  <c r="DE60" i="7"/>
  <c r="DD60" i="7"/>
  <c r="DC60" i="7"/>
  <c r="DF60" i="7"/>
  <c r="CY60" i="7"/>
  <c r="DA60" i="7"/>
  <c r="DB60" i="7"/>
  <c r="CW60" i="7"/>
  <c r="CV60" i="7"/>
  <c r="CZ60" i="7"/>
  <c r="CX60" i="7"/>
  <c r="DS60" i="7"/>
  <c r="F66" i="14" s="1"/>
  <c r="DU60" i="7"/>
  <c r="DT60" i="7"/>
  <c r="DP60" i="7"/>
  <c r="D66" i="14" s="1"/>
  <c r="DN60" i="7"/>
  <c r="B66" i="14" s="1"/>
  <c r="DY60" i="7"/>
  <c r="J66" i="14" s="1"/>
  <c r="DQ60" i="7"/>
  <c r="E66" i="14" s="1"/>
  <c r="DO60" i="7"/>
  <c r="C66" i="14" s="1"/>
  <c r="DR60" i="7"/>
  <c r="G66" i="14" s="1"/>
  <c r="DX60" i="7"/>
  <c r="DW60" i="7"/>
  <c r="DV60" i="7"/>
  <c r="AI61" i="7"/>
  <c r="AL61" i="7"/>
  <c r="G67" i="8" s="1"/>
  <c r="AH61" i="7"/>
  <c r="AG61" i="7"/>
  <c r="AE61" i="7"/>
  <c r="F67" i="8" s="1"/>
  <c r="AD61" i="7"/>
  <c r="E67" i="8" s="1"/>
  <c r="AC61" i="7"/>
  <c r="D67" i="8" s="1"/>
  <c r="AF61" i="7"/>
  <c r="I67" i="8" s="1"/>
  <c r="AB61" i="7"/>
  <c r="C67" i="8" s="1"/>
  <c r="AA61" i="7"/>
  <c r="B67" i="8" s="1"/>
  <c r="G66" i="10"/>
  <c r="I66" i="10" s="1"/>
  <c r="H66" i="10"/>
  <c r="BG63" i="7"/>
  <c r="BH62" i="7"/>
  <c r="K65" i="9"/>
  <c r="J65" i="9"/>
  <c r="H65" i="14"/>
  <c r="I65" i="14"/>
  <c r="BZ63" i="7"/>
  <c r="CA62" i="7"/>
  <c r="Y62" i="7"/>
  <c r="X63" i="7"/>
  <c r="J66" i="10" l="1"/>
  <c r="K66" i="10"/>
  <c r="L65" i="10"/>
  <c r="M65" i="10" s="1"/>
  <c r="N65" i="10" s="1"/>
  <c r="J66" i="9"/>
  <c r="K66" i="9"/>
  <c r="CN61" i="7"/>
  <c r="E67" i="10" s="1"/>
  <c r="CA63" i="7"/>
  <c r="BZ64" i="7"/>
  <c r="AD62" i="7"/>
  <c r="E78" i="8" s="1"/>
  <c r="AA62" i="7"/>
  <c r="B78" i="8" s="1"/>
  <c r="AC62" i="7"/>
  <c r="D78" i="8" s="1"/>
  <c r="AH62" i="7"/>
  <c r="AB62" i="7"/>
  <c r="C78" i="8" s="1"/>
  <c r="AE62" i="7"/>
  <c r="F78" i="8" s="1"/>
  <c r="AF62" i="7"/>
  <c r="I78" i="8" s="1"/>
  <c r="AG62" i="7"/>
  <c r="AL62" i="7"/>
  <c r="G78" i="8" s="1"/>
  <c r="AI62" i="7"/>
  <c r="BH63" i="7"/>
  <c r="BG64" i="7"/>
  <c r="H67" i="8"/>
  <c r="H66" i="14"/>
  <c r="I66" i="14"/>
  <c r="DE61" i="7"/>
  <c r="CY61" i="7"/>
  <c r="CV61" i="7"/>
  <c r="DF61" i="7"/>
  <c r="CX61" i="7"/>
  <c r="DD61" i="7"/>
  <c r="DC61" i="7"/>
  <c r="CZ61" i="7"/>
  <c r="DB61" i="7"/>
  <c r="CW61" i="7"/>
  <c r="DA61" i="7"/>
  <c r="G67" i="10"/>
  <c r="I67" i="10" s="1"/>
  <c r="H67" i="10"/>
  <c r="H67" i="9"/>
  <c r="G67" i="9"/>
  <c r="I67" i="9" s="1"/>
  <c r="BU61" i="7"/>
  <c r="E67" i="9" s="1"/>
  <c r="CK62" i="7"/>
  <c r="CJ62" i="7"/>
  <c r="CG62" i="7"/>
  <c r="F78" i="10" s="1"/>
  <c r="CH62" i="7"/>
  <c r="CE62" i="7"/>
  <c r="CL62" i="7"/>
  <c r="CD62" i="7"/>
  <c r="D78" i="10" s="1"/>
  <c r="CM62" i="7"/>
  <c r="CC62" i="7"/>
  <c r="C78" i="10" s="1"/>
  <c r="CI62" i="7"/>
  <c r="CF62" i="7"/>
  <c r="L65" i="9"/>
  <c r="M65" i="9" s="1"/>
  <c r="N65" i="9" s="1"/>
  <c r="CT62" i="7"/>
  <c r="CS63" i="7"/>
  <c r="DK63" i="7"/>
  <c r="DL62" i="7"/>
  <c r="X64" i="7"/>
  <c r="Y63" i="7"/>
  <c r="BS62" i="7"/>
  <c r="BL62" i="7"/>
  <c r="BP62" i="7"/>
  <c r="BM62" i="7"/>
  <c r="BN62" i="7"/>
  <c r="F78" i="9" s="1"/>
  <c r="BT62" i="7"/>
  <c r="BQ62" i="7"/>
  <c r="BJ62" i="7"/>
  <c r="C78" i="9" s="1"/>
  <c r="BO62" i="7"/>
  <c r="BR62" i="7"/>
  <c r="BK62" i="7"/>
  <c r="D78" i="9" s="1"/>
  <c r="DS61" i="7"/>
  <c r="F67" i="14" s="1"/>
  <c r="DU61" i="7"/>
  <c r="DX61" i="7"/>
  <c r="DW61" i="7"/>
  <c r="DV61" i="7"/>
  <c r="DN61" i="7"/>
  <c r="B67" i="14" s="1"/>
  <c r="DO61" i="7"/>
  <c r="C67" i="14" s="1"/>
  <c r="DR61" i="7"/>
  <c r="G67" i="14" s="1"/>
  <c r="DT61" i="7"/>
  <c r="DY61" i="7"/>
  <c r="J67" i="14" s="1"/>
  <c r="DP61" i="7"/>
  <c r="D67" i="14" s="1"/>
  <c r="DQ61" i="7"/>
  <c r="E67" i="14" s="1"/>
  <c r="L66" i="10" l="1"/>
  <c r="M66" i="10" s="1"/>
  <c r="N66" i="10" s="1"/>
  <c r="L66" i="9"/>
  <c r="M66" i="9" s="1"/>
  <c r="N66" i="9" s="1"/>
  <c r="K67" i="10"/>
  <c r="J67" i="10"/>
  <c r="X65" i="7"/>
  <c r="Y64" i="7"/>
  <c r="DL63" i="7"/>
  <c r="DK64" i="7"/>
  <c r="H78" i="10"/>
  <c r="G78" i="10"/>
  <c r="I78" i="10" s="1"/>
  <c r="BU62" i="7"/>
  <c r="E78" i="9" s="1"/>
  <c r="CS64" i="7"/>
  <c r="CT63" i="7"/>
  <c r="J67" i="8"/>
  <c r="K67" i="8" s="1"/>
  <c r="H67" i="14"/>
  <c r="I67" i="14"/>
  <c r="G78" i="9"/>
  <c r="I78" i="9" s="1"/>
  <c r="H78" i="9"/>
  <c r="DE62" i="7"/>
  <c r="DC62" i="7"/>
  <c r="DA62" i="7"/>
  <c r="DF62" i="7"/>
  <c r="DD62" i="7"/>
  <c r="CV62" i="7"/>
  <c r="DB62" i="7"/>
  <c r="CW62" i="7"/>
  <c r="CY62" i="7"/>
  <c r="CX62" i="7"/>
  <c r="CZ62" i="7"/>
  <c r="CN62" i="7"/>
  <c r="E78" i="10" s="1"/>
  <c r="BG65" i="7"/>
  <c r="BH64" i="7"/>
  <c r="CA64" i="7"/>
  <c r="BZ65" i="7"/>
  <c r="AG63" i="7"/>
  <c r="AI63" i="7"/>
  <c r="AB63" i="7"/>
  <c r="C79" i="8" s="1"/>
  <c r="AA63" i="7"/>
  <c r="B79" i="8" s="1"/>
  <c r="AE63" i="7"/>
  <c r="F79" i="8" s="1"/>
  <c r="AL63" i="7"/>
  <c r="G79" i="8" s="1"/>
  <c r="AF63" i="7"/>
  <c r="I79" i="8" s="1"/>
  <c r="AH63" i="7"/>
  <c r="AC63" i="7"/>
  <c r="D79" i="8" s="1"/>
  <c r="AD63" i="7"/>
  <c r="E79" i="8" s="1"/>
  <c r="DT62" i="7"/>
  <c r="DY62" i="7"/>
  <c r="J78" i="14" s="1"/>
  <c r="DV62" i="7"/>
  <c r="DP62" i="7"/>
  <c r="D78" i="14" s="1"/>
  <c r="DO62" i="7"/>
  <c r="C78" i="14" s="1"/>
  <c r="DN62" i="7"/>
  <c r="B78" i="14" s="1"/>
  <c r="DS62" i="7"/>
  <c r="F78" i="14" s="1"/>
  <c r="DU62" i="7"/>
  <c r="DX62" i="7"/>
  <c r="DW62" i="7"/>
  <c r="DR62" i="7"/>
  <c r="G78" i="14" s="1"/>
  <c r="DQ62" i="7"/>
  <c r="E78" i="14" s="1"/>
  <c r="J67" i="9"/>
  <c r="K67" i="9"/>
  <c r="BN63" i="7"/>
  <c r="F79" i="9" s="1"/>
  <c r="BT63" i="7"/>
  <c r="BP63" i="7"/>
  <c r="BQ63" i="7"/>
  <c r="BS63" i="7"/>
  <c r="BL63" i="7"/>
  <c r="BR63" i="7"/>
  <c r="BM63" i="7"/>
  <c r="BK63" i="7"/>
  <c r="D79" i="9" s="1"/>
  <c r="BO63" i="7"/>
  <c r="BJ63" i="7"/>
  <c r="C79" i="9" s="1"/>
  <c r="H78" i="8"/>
  <c r="CC63" i="7"/>
  <c r="C79" i="10" s="1"/>
  <c r="CI63" i="7"/>
  <c r="CG63" i="7"/>
  <c r="F79" i="10" s="1"/>
  <c r="CM63" i="7"/>
  <c r="CJ63" i="7"/>
  <c r="CD63" i="7"/>
  <c r="D79" i="10" s="1"/>
  <c r="CH63" i="7"/>
  <c r="CK63" i="7"/>
  <c r="CE63" i="7"/>
  <c r="CL63" i="7"/>
  <c r="CF63" i="7"/>
  <c r="H79" i="8" l="1"/>
  <c r="J79" i="8" s="1"/>
  <c r="K79" i="8" s="1"/>
  <c r="L67" i="10"/>
  <c r="M67" i="10" s="1"/>
  <c r="N67" i="10" s="1"/>
  <c r="L67" i="9"/>
  <c r="M67" i="9" s="1"/>
  <c r="N67" i="9" s="1"/>
  <c r="H79" i="9"/>
  <c r="G79" i="9"/>
  <c r="I79" i="9" s="1"/>
  <c r="BH65" i="7"/>
  <c r="BG66" i="7"/>
  <c r="CT64" i="7"/>
  <c r="CS65" i="7"/>
  <c r="DL64" i="7"/>
  <c r="DK65" i="7"/>
  <c r="CN63" i="7"/>
  <c r="E79" i="10" s="1"/>
  <c r="J78" i="8"/>
  <c r="K78" i="8" s="1"/>
  <c r="H78" i="14"/>
  <c r="I78" i="14"/>
  <c r="BZ66" i="7"/>
  <c r="CA65" i="7"/>
  <c r="K78" i="10"/>
  <c r="J78" i="10"/>
  <c r="J78" i="9"/>
  <c r="K78" i="9"/>
  <c r="DX63" i="7"/>
  <c r="DV63" i="7"/>
  <c r="DY63" i="7"/>
  <c r="J79" i="14" s="1"/>
  <c r="DT63" i="7"/>
  <c r="DO63" i="7"/>
  <c r="C79" i="14" s="1"/>
  <c r="DQ63" i="7"/>
  <c r="E79" i="14" s="1"/>
  <c r="DR63" i="7"/>
  <c r="DU63" i="7"/>
  <c r="DS63" i="7"/>
  <c r="F79" i="14" s="1"/>
  <c r="DW63" i="7"/>
  <c r="DN63" i="7"/>
  <c r="B79" i="14" s="1"/>
  <c r="DP63" i="7"/>
  <c r="D79" i="14" s="1"/>
  <c r="CJ64" i="7"/>
  <c r="CF64" i="7"/>
  <c r="CC64" i="7"/>
  <c r="C80" i="10" s="1"/>
  <c r="CH64" i="7"/>
  <c r="CE64" i="7"/>
  <c r="CM64" i="7"/>
  <c r="CK64" i="7"/>
  <c r="CG64" i="7"/>
  <c r="F80" i="10" s="1"/>
  <c r="CD64" i="7"/>
  <c r="D80" i="10" s="1"/>
  <c r="CI64" i="7"/>
  <c r="CL64" i="7"/>
  <c r="AG64" i="7"/>
  <c r="AB64" i="7"/>
  <c r="C80" i="8" s="1"/>
  <c r="AA64" i="7"/>
  <c r="B80" i="8" s="1"/>
  <c r="AE64" i="7"/>
  <c r="F80" i="8" s="1"/>
  <c r="AL64" i="7"/>
  <c r="G80" i="8" s="1"/>
  <c r="AI64" i="7"/>
  <c r="AD64" i="7"/>
  <c r="E80" i="8" s="1"/>
  <c r="AC64" i="7"/>
  <c r="D80" i="8" s="1"/>
  <c r="AF64" i="7"/>
  <c r="I80" i="8" s="1"/>
  <c r="AH64" i="7"/>
  <c r="H79" i="10"/>
  <c r="G79" i="10"/>
  <c r="I79" i="10" s="1"/>
  <c r="BU63" i="7"/>
  <c r="E79" i="9" s="1"/>
  <c r="BT64" i="7"/>
  <c r="BP64" i="7"/>
  <c r="BK64" i="7"/>
  <c r="D80" i="9" s="1"/>
  <c r="BL64" i="7"/>
  <c r="BN64" i="7"/>
  <c r="F80" i="9" s="1"/>
  <c r="BQ64" i="7"/>
  <c r="BO64" i="7"/>
  <c r="BR64" i="7"/>
  <c r="BJ64" i="7"/>
  <c r="C80" i="9" s="1"/>
  <c r="BS64" i="7"/>
  <c r="BM64" i="7"/>
  <c r="DB63" i="7"/>
  <c r="CX63" i="7"/>
  <c r="CY63" i="7"/>
  <c r="CW63" i="7"/>
  <c r="CZ63" i="7"/>
  <c r="DE63" i="7"/>
  <c r="DD63" i="7"/>
  <c r="DA63" i="7"/>
  <c r="DF63" i="7"/>
  <c r="DC63" i="7"/>
  <c r="CV63" i="7"/>
  <c r="Y65" i="7"/>
  <c r="X66" i="7"/>
  <c r="H80" i="8" l="1"/>
  <c r="J80" i="8" s="1"/>
  <c r="K80" i="8" s="1"/>
  <c r="L78" i="9"/>
  <c r="M78" i="9" s="1"/>
  <c r="N78" i="9" s="1"/>
  <c r="L78" i="10"/>
  <c r="M78" i="10" s="1"/>
  <c r="N78" i="10" s="1"/>
  <c r="BU64" i="7"/>
  <c r="E80" i="9" s="1"/>
  <c r="K79" i="9"/>
  <c r="J79" i="9"/>
  <c r="G80" i="10"/>
  <c r="I80" i="10" s="1"/>
  <c r="H80" i="10"/>
  <c r="CM65" i="7"/>
  <c r="CC65" i="7"/>
  <c r="C81" i="10" s="1"/>
  <c r="CH65" i="7"/>
  <c r="CG65" i="7"/>
  <c r="F81" i="10" s="1"/>
  <c r="CI65" i="7"/>
  <c r="CJ65" i="7"/>
  <c r="CL65" i="7"/>
  <c r="CE65" i="7"/>
  <c r="CK65" i="7"/>
  <c r="CF65" i="7"/>
  <c r="CD65" i="7"/>
  <c r="D81" i="10" s="1"/>
  <c r="DW64" i="7"/>
  <c r="DP64" i="7"/>
  <c r="D80" i="14" s="1"/>
  <c r="DS64" i="7"/>
  <c r="F80" i="14" s="1"/>
  <c r="DY64" i="7"/>
  <c r="J80" i="14" s="1"/>
  <c r="DN64" i="7"/>
  <c r="B80" i="14" s="1"/>
  <c r="DX64" i="7"/>
  <c r="DT64" i="7"/>
  <c r="DR64" i="7"/>
  <c r="DV64" i="7"/>
  <c r="DU64" i="7"/>
  <c r="DO64" i="7"/>
  <c r="C80" i="14" s="1"/>
  <c r="DQ64" i="7"/>
  <c r="E80" i="14" s="1"/>
  <c r="X67" i="7"/>
  <c r="Y66" i="7"/>
  <c r="H79" i="14"/>
  <c r="I79" i="14"/>
  <c r="CA66" i="7"/>
  <c r="BZ67" i="7"/>
  <c r="CS66" i="7"/>
  <c r="CT65" i="7"/>
  <c r="J79" i="10"/>
  <c r="K79" i="10"/>
  <c r="DF64" i="7"/>
  <c r="CY64" i="7"/>
  <c r="DA64" i="7"/>
  <c r="DB64" i="7"/>
  <c r="CX64" i="7"/>
  <c r="DC64" i="7"/>
  <c r="CW64" i="7"/>
  <c r="CZ64" i="7"/>
  <c r="DE64" i="7"/>
  <c r="CV64" i="7"/>
  <c r="DD64" i="7"/>
  <c r="BH66" i="7"/>
  <c r="BG67" i="7"/>
  <c r="AA65" i="7"/>
  <c r="B81" i="8" s="1"/>
  <c r="AD65" i="7"/>
  <c r="E81" i="8" s="1"/>
  <c r="AB65" i="7"/>
  <c r="C81" i="8" s="1"/>
  <c r="AG65" i="7"/>
  <c r="AC65" i="7"/>
  <c r="D81" i="8" s="1"/>
  <c r="AF65" i="7"/>
  <c r="I81" i="8" s="1"/>
  <c r="AE65" i="7"/>
  <c r="F81" i="8" s="1"/>
  <c r="AI65" i="7"/>
  <c r="AL65" i="7"/>
  <c r="G81" i="8" s="1"/>
  <c r="AH65" i="7"/>
  <c r="G80" i="9"/>
  <c r="I80" i="9" s="1"/>
  <c r="H80" i="9"/>
  <c r="CN64" i="7"/>
  <c r="E80" i="10" s="1"/>
  <c r="DL65" i="7"/>
  <c r="DK66" i="7"/>
  <c r="BP65" i="7"/>
  <c r="BJ65" i="7"/>
  <c r="C81" i="9" s="1"/>
  <c r="BN65" i="7"/>
  <c r="F81" i="9" s="1"/>
  <c r="BT65" i="7"/>
  <c r="BQ65" i="7"/>
  <c r="BO65" i="7"/>
  <c r="BM65" i="7"/>
  <c r="BR65" i="7"/>
  <c r="BK65" i="7"/>
  <c r="D81" i="9" s="1"/>
  <c r="BL65" i="7"/>
  <c r="BS65" i="7"/>
  <c r="L79" i="10" l="1"/>
  <c r="M79" i="10" s="1"/>
  <c r="N79" i="10" s="1"/>
  <c r="H81" i="8"/>
  <c r="J81" i="8" s="1"/>
  <c r="K81" i="8" s="1"/>
  <c r="L79" i="9"/>
  <c r="M79" i="9" s="1"/>
  <c r="N79" i="9" s="1"/>
  <c r="DT65" i="7"/>
  <c r="DW65" i="7"/>
  <c r="DQ65" i="7"/>
  <c r="E81" i="14" s="1"/>
  <c r="DN65" i="7"/>
  <c r="B81" i="14" s="1"/>
  <c r="DS65" i="7"/>
  <c r="F81" i="14" s="1"/>
  <c r="DY65" i="7"/>
  <c r="J81" i="14" s="1"/>
  <c r="DX65" i="7"/>
  <c r="DP65" i="7"/>
  <c r="D81" i="14" s="1"/>
  <c r="DO65" i="7"/>
  <c r="C81" i="14" s="1"/>
  <c r="DV65" i="7"/>
  <c r="DU65" i="7"/>
  <c r="DR65" i="7"/>
  <c r="BH67" i="7"/>
  <c r="BG68" i="7"/>
  <c r="DD65" i="7"/>
  <c r="CX65" i="7"/>
  <c r="CY65" i="7"/>
  <c r="DA65" i="7"/>
  <c r="DE65" i="7"/>
  <c r="CZ65" i="7"/>
  <c r="DC65" i="7"/>
  <c r="DB65" i="7"/>
  <c r="DF65" i="7"/>
  <c r="CV65" i="7"/>
  <c r="CW65" i="7"/>
  <c r="AG66" i="7"/>
  <c r="AL66" i="7"/>
  <c r="G82" i="8" s="1"/>
  <c r="AI66" i="7"/>
  <c r="AH66" i="7"/>
  <c r="AF66" i="7"/>
  <c r="I82" i="8" s="1"/>
  <c r="AB66" i="7"/>
  <c r="C82" i="8" s="1"/>
  <c r="AA66" i="7"/>
  <c r="B82" i="8" s="1"/>
  <c r="AD66" i="7"/>
  <c r="E82" i="8" s="1"/>
  <c r="AC66" i="7"/>
  <c r="D82" i="8" s="1"/>
  <c r="AE66" i="7"/>
  <c r="F82" i="8" s="1"/>
  <c r="DL66" i="7"/>
  <c r="DK67" i="7"/>
  <c r="BT66" i="7"/>
  <c r="BS66" i="7"/>
  <c r="BN66" i="7"/>
  <c r="F82" i="9" s="1"/>
  <c r="BP66" i="7"/>
  <c r="BL66" i="7"/>
  <c r="BQ66" i="7"/>
  <c r="BM66" i="7"/>
  <c r="BO66" i="7"/>
  <c r="BR66" i="7"/>
  <c r="BJ66" i="7"/>
  <c r="C82" i="9" s="1"/>
  <c r="BK66" i="7"/>
  <c r="D82" i="9" s="1"/>
  <c r="CT66" i="7"/>
  <c r="CS67" i="7"/>
  <c r="Y67" i="7"/>
  <c r="X68" i="7"/>
  <c r="CA67" i="7"/>
  <c r="BZ68" i="7"/>
  <c r="H80" i="14"/>
  <c r="I80" i="14"/>
  <c r="CN65" i="7"/>
  <c r="E81" i="10" s="1"/>
  <c r="H81" i="10"/>
  <c r="G81" i="10"/>
  <c r="I81" i="10" s="1"/>
  <c r="K80" i="9"/>
  <c r="J80" i="9"/>
  <c r="H81" i="9"/>
  <c r="G81" i="9"/>
  <c r="I81" i="9" s="1"/>
  <c r="BU65" i="7"/>
  <c r="E81" i="9" s="1"/>
  <c r="K80" i="10"/>
  <c r="J80" i="10"/>
  <c r="CC66" i="7"/>
  <c r="C82" i="10" s="1"/>
  <c r="CL66" i="7"/>
  <c r="CF66" i="7"/>
  <c r="CI66" i="7"/>
  <c r="CE66" i="7"/>
  <c r="CM66" i="7"/>
  <c r="CK66" i="7"/>
  <c r="CJ66" i="7"/>
  <c r="CG66" i="7"/>
  <c r="F82" i="10" s="1"/>
  <c r="CD66" i="7"/>
  <c r="D82" i="10" s="1"/>
  <c r="CH66" i="7"/>
  <c r="BU66" i="7" l="1"/>
  <c r="E82" i="9" s="1"/>
  <c r="L80" i="9"/>
  <c r="M80" i="9" s="1"/>
  <c r="N80" i="9" s="1"/>
  <c r="L80" i="10"/>
  <c r="M80" i="10" s="1"/>
  <c r="N80" i="10" s="1"/>
  <c r="H82" i="10"/>
  <c r="G82" i="10"/>
  <c r="I82" i="10" s="1"/>
  <c r="J81" i="9"/>
  <c r="K81" i="9"/>
  <c r="X69" i="7"/>
  <c r="Y68" i="7"/>
  <c r="G82" i="9"/>
  <c r="I82" i="9" s="1"/>
  <c r="H82" i="9"/>
  <c r="DU66" i="7"/>
  <c r="DP66" i="7"/>
  <c r="D82" i="14" s="1"/>
  <c r="DW66" i="7"/>
  <c r="DO66" i="7"/>
  <c r="C82" i="14" s="1"/>
  <c r="DS66" i="7"/>
  <c r="F82" i="14" s="1"/>
  <c r="DT66" i="7"/>
  <c r="DY66" i="7"/>
  <c r="J82" i="14" s="1"/>
  <c r="DR66" i="7"/>
  <c r="DX66" i="7"/>
  <c r="DV66" i="7"/>
  <c r="DQ66" i="7"/>
  <c r="E82" i="14" s="1"/>
  <c r="DN66" i="7"/>
  <c r="B82" i="14" s="1"/>
  <c r="AG67" i="7"/>
  <c r="AC67" i="7"/>
  <c r="D83" i="8" s="1"/>
  <c r="AA67" i="7"/>
  <c r="B83" i="8" s="1"/>
  <c r="AB67" i="7"/>
  <c r="C83" i="8" s="1"/>
  <c r="AE67" i="7"/>
  <c r="F83" i="8" s="1"/>
  <c r="AD67" i="7"/>
  <c r="E83" i="8" s="1"/>
  <c r="AF67" i="7"/>
  <c r="I83" i="8" s="1"/>
  <c r="AH67" i="7"/>
  <c r="AL67" i="7"/>
  <c r="G83" i="8" s="1"/>
  <c r="AI67" i="7"/>
  <c r="BG69" i="7"/>
  <c r="BH68" i="7"/>
  <c r="CA68" i="7"/>
  <c r="BZ69" i="7"/>
  <c r="CS68" i="7"/>
  <c r="CT67" i="7"/>
  <c r="H82" i="8"/>
  <c r="BQ67" i="7"/>
  <c r="BS67" i="7"/>
  <c r="BL67" i="7"/>
  <c r="BJ67" i="7"/>
  <c r="C83" i="9" s="1"/>
  <c r="BT67" i="7"/>
  <c r="BR67" i="7"/>
  <c r="BM67" i="7"/>
  <c r="BN67" i="7"/>
  <c r="F83" i="9" s="1"/>
  <c r="BO67" i="7"/>
  <c r="BK67" i="7"/>
  <c r="D83" i="9" s="1"/>
  <c r="BP67" i="7"/>
  <c r="CN66" i="7"/>
  <c r="E82" i="10" s="1"/>
  <c r="K81" i="10"/>
  <c r="J81" i="10"/>
  <c r="CJ67" i="7"/>
  <c r="CG67" i="7"/>
  <c r="F83" i="10" s="1"/>
  <c r="CH67" i="7"/>
  <c r="CK67" i="7"/>
  <c r="CF67" i="7"/>
  <c r="CM67" i="7"/>
  <c r="CL67" i="7"/>
  <c r="CD67" i="7"/>
  <c r="D83" i="10" s="1"/>
  <c r="CE67" i="7"/>
  <c r="CC67" i="7"/>
  <c r="C83" i="10" s="1"/>
  <c r="CI67" i="7"/>
  <c r="DE66" i="7"/>
  <c r="DC66" i="7"/>
  <c r="CZ66" i="7"/>
  <c r="DB66" i="7"/>
  <c r="DF66" i="7"/>
  <c r="DA66" i="7"/>
  <c r="CX66" i="7"/>
  <c r="CY66" i="7"/>
  <c r="CV66" i="7"/>
  <c r="DD66" i="7"/>
  <c r="CW66" i="7"/>
  <c r="DL67" i="7"/>
  <c r="DK68" i="7"/>
  <c r="H81" i="14"/>
  <c r="I81" i="14"/>
  <c r="CN67" i="7" l="1"/>
  <c r="E83" i="10" s="1"/>
  <c r="K82" i="9"/>
  <c r="J82" i="9"/>
  <c r="L81" i="10"/>
  <c r="M81" i="10" s="1"/>
  <c r="N81" i="10" s="1"/>
  <c r="H83" i="8"/>
  <c r="J83" i="8" s="1"/>
  <c r="K83" i="8" s="1"/>
  <c r="G83" i="10"/>
  <c r="I83" i="10" s="1"/>
  <c r="H83" i="10"/>
  <c r="J82" i="10"/>
  <c r="K82" i="10"/>
  <c r="H83" i="9"/>
  <c r="G83" i="9"/>
  <c r="I83" i="9" s="1"/>
  <c r="J82" i="8"/>
  <c r="K82" i="8" s="1"/>
  <c r="CT68" i="7"/>
  <c r="CS69" i="7"/>
  <c r="BG70" i="7"/>
  <c r="BH69" i="7"/>
  <c r="L81" i="9"/>
  <c r="M81" i="9" s="1"/>
  <c r="N81" i="9" s="1"/>
  <c r="DL68" i="7"/>
  <c r="DK69" i="7"/>
  <c r="BU67" i="7"/>
  <c r="E83" i="9" s="1"/>
  <c r="CA69" i="7"/>
  <c r="BZ70" i="7"/>
  <c r="AG68" i="7"/>
  <c r="AL68" i="7"/>
  <c r="G84" i="8" s="1"/>
  <c r="AI68" i="7"/>
  <c r="AF68" i="7"/>
  <c r="I84" i="8" s="1"/>
  <c r="AC68" i="7"/>
  <c r="D84" i="8" s="1"/>
  <c r="AH68" i="7"/>
  <c r="AA68" i="7"/>
  <c r="B84" i="8" s="1"/>
  <c r="AE68" i="7"/>
  <c r="F84" i="8" s="1"/>
  <c r="AB68" i="7"/>
  <c r="C84" i="8" s="1"/>
  <c r="AD68" i="7"/>
  <c r="E84" i="8" s="1"/>
  <c r="CL68" i="7"/>
  <c r="CF68" i="7"/>
  <c r="CI68" i="7"/>
  <c r="CH68" i="7"/>
  <c r="CD68" i="7"/>
  <c r="D84" i="10" s="1"/>
  <c r="CE68" i="7"/>
  <c r="CM68" i="7"/>
  <c r="CJ68" i="7"/>
  <c r="CC68" i="7"/>
  <c r="C84" i="10" s="1"/>
  <c r="CK68" i="7"/>
  <c r="CG68" i="7"/>
  <c r="F84" i="10" s="1"/>
  <c r="Y69" i="7"/>
  <c r="X70" i="7"/>
  <c r="DV67" i="7"/>
  <c r="DY67" i="7"/>
  <c r="J83" i="14" s="1"/>
  <c r="DR67" i="7"/>
  <c r="DS67" i="7"/>
  <c r="F83" i="14" s="1"/>
  <c r="DT67" i="7"/>
  <c r="DQ67" i="7"/>
  <c r="E83" i="14" s="1"/>
  <c r="DN67" i="7"/>
  <c r="B83" i="14" s="1"/>
  <c r="DX67" i="7"/>
  <c r="DU67" i="7"/>
  <c r="DO67" i="7"/>
  <c r="C83" i="14" s="1"/>
  <c r="DW67" i="7"/>
  <c r="DP67" i="7"/>
  <c r="D83" i="14" s="1"/>
  <c r="DB67" i="7"/>
  <c r="DA67" i="7"/>
  <c r="DC67" i="7"/>
  <c r="DE67" i="7"/>
  <c r="CZ67" i="7"/>
  <c r="CY67" i="7"/>
  <c r="DF67" i="7"/>
  <c r="CV67" i="7"/>
  <c r="DD67" i="7"/>
  <c r="CW67" i="7"/>
  <c r="CX67" i="7"/>
  <c r="BO68" i="7"/>
  <c r="BR68" i="7"/>
  <c r="BL68" i="7"/>
  <c r="BN68" i="7"/>
  <c r="F84" i="9" s="1"/>
  <c r="BT68" i="7"/>
  <c r="BS68" i="7"/>
  <c r="BM68" i="7"/>
  <c r="BP68" i="7"/>
  <c r="BJ68" i="7"/>
  <c r="C84" i="9" s="1"/>
  <c r="BK68" i="7"/>
  <c r="D84" i="9" s="1"/>
  <c r="BQ68" i="7"/>
  <c r="I82" i="14"/>
  <c r="H82" i="14"/>
  <c r="CN68" i="7" l="1"/>
  <c r="E84" i="10" s="1"/>
  <c r="J83" i="10"/>
  <c r="K83" i="10"/>
  <c r="L82" i="9"/>
  <c r="M82" i="9" s="1"/>
  <c r="N82" i="9" s="1"/>
  <c r="BU68" i="7"/>
  <c r="E84" i="9" s="1"/>
  <c r="CT69" i="7"/>
  <c r="CS70" i="7"/>
  <c r="CA70" i="7"/>
  <c r="BZ71" i="7"/>
  <c r="DA68" i="7"/>
  <c r="CY68" i="7"/>
  <c r="DB68" i="7"/>
  <c r="DE68" i="7"/>
  <c r="DC68" i="7"/>
  <c r="CX68" i="7"/>
  <c r="DF68" i="7"/>
  <c r="DD68" i="7"/>
  <c r="CW68" i="7"/>
  <c r="CV68" i="7"/>
  <c r="CZ68" i="7"/>
  <c r="X71" i="7"/>
  <c r="Y70" i="7"/>
  <c r="CC69" i="7"/>
  <c r="C85" i="10" s="1"/>
  <c r="CL69" i="7"/>
  <c r="CD69" i="7"/>
  <c r="D85" i="10" s="1"/>
  <c r="CH69" i="7"/>
  <c r="CF69" i="7"/>
  <c r="CM69" i="7"/>
  <c r="CJ69" i="7"/>
  <c r="CI69" i="7"/>
  <c r="CE69" i="7"/>
  <c r="CK69" i="7"/>
  <c r="CG69" i="7"/>
  <c r="F85" i="10" s="1"/>
  <c r="DL69" i="7"/>
  <c r="DK70" i="7"/>
  <c r="BN69" i="7"/>
  <c r="F85" i="9" s="1"/>
  <c r="BT69" i="7"/>
  <c r="BR69" i="7"/>
  <c r="BM69" i="7"/>
  <c r="BJ69" i="7"/>
  <c r="C85" i="9" s="1"/>
  <c r="BS69" i="7"/>
  <c r="BK69" i="7"/>
  <c r="D85" i="9" s="1"/>
  <c r="BO69" i="7"/>
  <c r="BQ69" i="7"/>
  <c r="BP69" i="7"/>
  <c r="BL69" i="7"/>
  <c r="G84" i="9"/>
  <c r="I84" i="9" s="1"/>
  <c r="H84" i="9"/>
  <c r="I83" i="14"/>
  <c r="H83" i="14"/>
  <c r="AE69" i="7"/>
  <c r="F85" i="8" s="1"/>
  <c r="AF69" i="7"/>
  <c r="I85" i="8" s="1"/>
  <c r="AC69" i="7"/>
  <c r="D85" i="8" s="1"/>
  <c r="AG69" i="7"/>
  <c r="AD69" i="7"/>
  <c r="E85" i="8" s="1"/>
  <c r="AA69" i="7"/>
  <c r="B85" i="8" s="1"/>
  <c r="AB69" i="7"/>
  <c r="C85" i="8" s="1"/>
  <c r="AI69" i="7"/>
  <c r="AH69" i="7"/>
  <c r="AL69" i="7"/>
  <c r="G85" i="8" s="1"/>
  <c r="G84" i="10"/>
  <c r="I84" i="10" s="1"/>
  <c r="K84" i="10" s="1"/>
  <c r="H84" i="10"/>
  <c r="H84" i="8"/>
  <c r="J83" i="9"/>
  <c r="K83" i="9"/>
  <c r="DY68" i="7"/>
  <c r="J84" i="14" s="1"/>
  <c r="DR68" i="7"/>
  <c r="DT68" i="7"/>
  <c r="DO68" i="7"/>
  <c r="C84" i="14" s="1"/>
  <c r="DQ68" i="7"/>
  <c r="E84" i="14" s="1"/>
  <c r="DS68" i="7"/>
  <c r="F84" i="14" s="1"/>
  <c r="DV68" i="7"/>
  <c r="DU68" i="7"/>
  <c r="DP68" i="7"/>
  <c r="D84" i="14" s="1"/>
  <c r="DX68" i="7"/>
  <c r="DW68" i="7"/>
  <c r="DN68" i="7"/>
  <c r="B84" i="14" s="1"/>
  <c r="BH70" i="7"/>
  <c r="BG71" i="7"/>
  <c r="L82" i="10"/>
  <c r="M82" i="10" s="1"/>
  <c r="N82" i="10" s="1"/>
  <c r="J84" i="10" l="1"/>
  <c r="L84" i="10" s="1"/>
  <c r="M84" i="10" s="1"/>
  <c r="N84" i="10" s="1"/>
  <c r="CN69" i="7"/>
  <c r="E85" i="10" s="1"/>
  <c r="L83" i="10"/>
  <c r="M83" i="10" s="1"/>
  <c r="N83" i="10" s="1"/>
  <c r="H85" i="8"/>
  <c r="J85" i="8" s="1"/>
  <c r="K85" i="8" s="1"/>
  <c r="H84" i="14"/>
  <c r="I84" i="14"/>
  <c r="BH71" i="7"/>
  <c r="BG72" i="7"/>
  <c r="J84" i="8"/>
  <c r="K84" i="8" s="1"/>
  <c r="DL70" i="7"/>
  <c r="DK71" i="7"/>
  <c r="CS71" i="7"/>
  <c r="CT70" i="7"/>
  <c r="BQ70" i="7"/>
  <c r="BM70" i="7"/>
  <c r="BO70" i="7"/>
  <c r="BR70" i="7"/>
  <c r="BJ70" i="7"/>
  <c r="C86" i="9" s="1"/>
  <c r="BT70" i="7"/>
  <c r="BS70" i="7"/>
  <c r="BN70" i="7"/>
  <c r="F86" i="9" s="1"/>
  <c r="BP70" i="7"/>
  <c r="BL70" i="7"/>
  <c r="BK70" i="7"/>
  <c r="D86" i="9" s="1"/>
  <c r="BU69" i="7"/>
  <c r="E85" i="9" s="1"/>
  <c r="DQ69" i="7"/>
  <c r="E85" i="14" s="1"/>
  <c r="DN69" i="7"/>
  <c r="B85" i="14" s="1"/>
  <c r="DV69" i="7"/>
  <c r="DU69" i="7"/>
  <c r="DS69" i="7"/>
  <c r="F85" i="14" s="1"/>
  <c r="DT69" i="7"/>
  <c r="DW69" i="7"/>
  <c r="DP69" i="7"/>
  <c r="D85" i="14" s="1"/>
  <c r="DO69" i="7"/>
  <c r="C85" i="14" s="1"/>
  <c r="DX69" i="7"/>
  <c r="DY69" i="7"/>
  <c r="J85" i="14" s="1"/>
  <c r="DR69" i="7"/>
  <c r="AG70" i="7"/>
  <c r="AB70" i="7"/>
  <c r="C86" i="8" s="1"/>
  <c r="AE70" i="7"/>
  <c r="F86" i="8" s="1"/>
  <c r="AF70" i="7"/>
  <c r="I86" i="8" s="1"/>
  <c r="AL70" i="7"/>
  <c r="G86" i="8" s="1"/>
  <c r="AI70" i="7"/>
  <c r="AA70" i="7"/>
  <c r="B86" i="8" s="1"/>
  <c r="AC70" i="7"/>
  <c r="D86" i="8" s="1"/>
  <c r="AD70" i="7"/>
  <c r="E86" i="8" s="1"/>
  <c r="AH70" i="7"/>
  <c r="DE69" i="7"/>
  <c r="CV69" i="7"/>
  <c r="CZ69" i="7"/>
  <c r="DB69" i="7"/>
  <c r="DF69" i="7"/>
  <c r="CX69" i="7"/>
  <c r="DD69" i="7"/>
  <c r="CY69" i="7"/>
  <c r="DC69" i="7"/>
  <c r="DA69" i="7"/>
  <c r="CW69" i="7"/>
  <c r="K84" i="9"/>
  <c r="J84" i="9"/>
  <c r="G85" i="10"/>
  <c r="I85" i="10" s="1"/>
  <c r="H85" i="10"/>
  <c r="Y71" i="7"/>
  <c r="X72" i="7"/>
  <c r="CA71" i="7"/>
  <c r="BZ72" i="7"/>
  <c r="L83" i="9"/>
  <c r="M83" i="9" s="1"/>
  <c r="N83" i="9" s="1"/>
  <c r="G85" i="9"/>
  <c r="I85" i="9" s="1"/>
  <c r="H85" i="9"/>
  <c r="CC70" i="7"/>
  <c r="C86" i="10" s="1"/>
  <c r="CL70" i="7"/>
  <c r="CI70" i="7"/>
  <c r="CE70" i="7"/>
  <c r="CM70" i="7"/>
  <c r="CK70" i="7"/>
  <c r="CJ70" i="7"/>
  <c r="CF70" i="7"/>
  <c r="CD70" i="7"/>
  <c r="D86" i="10" s="1"/>
  <c r="CH70" i="7"/>
  <c r="CG70" i="7"/>
  <c r="F86" i="10" s="1"/>
  <c r="K85" i="10" l="1"/>
  <c r="J85" i="10"/>
  <c r="H86" i="8"/>
  <c r="J86" i="8" s="1"/>
  <c r="K86" i="8" s="1"/>
  <c r="BU70" i="7"/>
  <c r="E86" i="9" s="1"/>
  <c r="L84" i="9"/>
  <c r="M84" i="9" s="1"/>
  <c r="N84" i="9" s="1"/>
  <c r="CN70" i="7"/>
  <c r="E86" i="10" s="1"/>
  <c r="AE71" i="7"/>
  <c r="F87" i="8" s="1"/>
  <c r="AA71" i="7"/>
  <c r="B87" i="8" s="1"/>
  <c r="AC71" i="7"/>
  <c r="D87" i="8" s="1"/>
  <c r="AG71" i="7"/>
  <c r="AD71" i="7"/>
  <c r="E87" i="8" s="1"/>
  <c r="AF71" i="7"/>
  <c r="I87" i="8" s="1"/>
  <c r="AB71" i="7"/>
  <c r="C87" i="8" s="1"/>
  <c r="AI71" i="7"/>
  <c r="AL71" i="7"/>
  <c r="G87" i="8" s="1"/>
  <c r="AH71" i="7"/>
  <c r="J85" i="9"/>
  <c r="K85" i="9"/>
  <c r="G86" i="9"/>
  <c r="I86" i="9" s="1"/>
  <c r="H86" i="9"/>
  <c r="CW70" i="7"/>
  <c r="DD70" i="7"/>
  <c r="CZ70" i="7"/>
  <c r="DA70" i="7"/>
  <c r="DE70" i="7"/>
  <c r="CV70" i="7"/>
  <c r="CX70" i="7"/>
  <c r="DB70" i="7"/>
  <c r="DF70" i="7"/>
  <c r="DC70" i="7"/>
  <c r="CY70" i="7"/>
  <c r="DK72" i="7"/>
  <c r="DL71" i="7"/>
  <c r="BG73" i="7"/>
  <c r="BH72" i="7"/>
  <c r="BZ73" i="7"/>
  <c r="CA72" i="7"/>
  <c r="CT71" i="7"/>
  <c r="CS72" i="7"/>
  <c r="DT70" i="7"/>
  <c r="DY70" i="7"/>
  <c r="J86" i="14" s="1"/>
  <c r="DP70" i="7"/>
  <c r="D86" i="14" s="1"/>
  <c r="DR70" i="7"/>
  <c r="DS70" i="7"/>
  <c r="F86" i="14" s="1"/>
  <c r="DV70" i="7"/>
  <c r="DQ70" i="7"/>
  <c r="E86" i="14" s="1"/>
  <c r="DX70" i="7"/>
  <c r="DU70" i="7"/>
  <c r="DO70" i="7"/>
  <c r="C86" i="14" s="1"/>
  <c r="DW70" i="7"/>
  <c r="DN70" i="7"/>
  <c r="B86" i="14" s="1"/>
  <c r="BO71" i="7"/>
  <c r="BM71" i="7"/>
  <c r="BT71" i="7"/>
  <c r="BP71" i="7"/>
  <c r="BJ71" i="7"/>
  <c r="C87" i="9" s="1"/>
  <c r="BN71" i="7"/>
  <c r="F87" i="9" s="1"/>
  <c r="BQ71" i="7"/>
  <c r="BS71" i="7"/>
  <c r="BR71" i="7"/>
  <c r="BL71" i="7"/>
  <c r="BK71" i="7"/>
  <c r="D87" i="9" s="1"/>
  <c r="CL71" i="7"/>
  <c r="CG71" i="7"/>
  <c r="F87" i="10" s="1"/>
  <c r="CC71" i="7"/>
  <c r="C87" i="10" s="1"/>
  <c r="CI71" i="7"/>
  <c r="CD71" i="7"/>
  <c r="D87" i="10" s="1"/>
  <c r="CM71" i="7"/>
  <c r="CJ71" i="7"/>
  <c r="CE71" i="7"/>
  <c r="CH71" i="7"/>
  <c r="CK71" i="7"/>
  <c r="CF71" i="7"/>
  <c r="H85" i="14"/>
  <c r="I85" i="14"/>
  <c r="H86" i="10"/>
  <c r="G86" i="10"/>
  <c r="I86" i="10" s="1"/>
  <c r="X73" i="7"/>
  <c r="Y72" i="7"/>
  <c r="L85" i="10" l="1"/>
  <c r="M85" i="10" s="1"/>
  <c r="N85" i="10" s="1"/>
  <c r="J86" i="9"/>
  <c r="K86" i="9"/>
  <c r="H87" i="8"/>
  <c r="J87" i="8" s="1"/>
  <c r="K87" i="8" s="1"/>
  <c r="J86" i="10"/>
  <c r="K86" i="10"/>
  <c r="BU71" i="7"/>
  <c r="E87" i="9" s="1"/>
  <c r="CN71" i="7"/>
  <c r="E87" i="10" s="1"/>
  <c r="BZ74" i="7"/>
  <c r="CA73" i="7"/>
  <c r="DL72" i="7"/>
  <c r="DK73" i="7"/>
  <c r="AL72" i="7"/>
  <c r="G88" i="8" s="1"/>
  <c r="AI72" i="7"/>
  <c r="AG72" i="7"/>
  <c r="AC72" i="7"/>
  <c r="D88" i="8" s="1"/>
  <c r="AB72" i="7"/>
  <c r="C88" i="8" s="1"/>
  <c r="AD72" i="7"/>
  <c r="E88" i="8" s="1"/>
  <c r="AE72" i="7"/>
  <c r="F88" i="8" s="1"/>
  <c r="AH72" i="7"/>
  <c r="AA72" i="7"/>
  <c r="B88" i="8" s="1"/>
  <c r="AF72" i="7"/>
  <c r="I88" i="8" s="1"/>
  <c r="H86" i="14"/>
  <c r="I86" i="14"/>
  <c r="CS73" i="7"/>
  <c r="CT72" i="7"/>
  <c r="BO72" i="7"/>
  <c r="BR72" i="7"/>
  <c r="BM72" i="7"/>
  <c r="BN72" i="7"/>
  <c r="F88" i="9" s="1"/>
  <c r="BT72" i="7"/>
  <c r="BS72" i="7"/>
  <c r="BJ72" i="7"/>
  <c r="C88" i="9" s="1"/>
  <c r="BK72" i="7"/>
  <c r="D88" i="9" s="1"/>
  <c r="BP72" i="7"/>
  <c r="BQ72" i="7"/>
  <c r="BL72" i="7"/>
  <c r="H87" i="10"/>
  <c r="G87" i="10"/>
  <c r="I87" i="10" s="1"/>
  <c r="DF71" i="7"/>
  <c r="CX71" i="7"/>
  <c r="CZ71" i="7"/>
  <c r="CV71" i="7"/>
  <c r="DA71" i="7"/>
  <c r="DB71" i="7"/>
  <c r="CY71" i="7"/>
  <c r="CW71" i="7"/>
  <c r="DE71" i="7"/>
  <c r="DC71" i="7"/>
  <c r="DD71" i="7"/>
  <c r="BH73" i="7"/>
  <c r="BG74" i="7"/>
  <c r="Y73" i="7"/>
  <c r="X74" i="7"/>
  <c r="H87" i="9"/>
  <c r="G87" i="9"/>
  <c r="I87" i="9" s="1"/>
  <c r="CM72" i="7"/>
  <c r="CK72" i="7"/>
  <c r="CE72" i="7"/>
  <c r="CI72" i="7"/>
  <c r="CL72" i="7"/>
  <c r="CF72" i="7"/>
  <c r="CJ72" i="7"/>
  <c r="CG72" i="7"/>
  <c r="F88" i="10" s="1"/>
  <c r="CC72" i="7"/>
  <c r="C88" i="10" s="1"/>
  <c r="CH72" i="7"/>
  <c r="CD72" i="7"/>
  <c r="D88" i="10" s="1"/>
  <c r="DX71" i="7"/>
  <c r="DU71" i="7"/>
  <c r="DN71" i="7"/>
  <c r="B87" i="14" s="1"/>
  <c r="DP71" i="7"/>
  <c r="D87" i="14" s="1"/>
  <c r="DW71" i="7"/>
  <c r="DV71" i="7"/>
  <c r="DY71" i="7"/>
  <c r="J87" i="14" s="1"/>
  <c r="DO71" i="7"/>
  <c r="C87" i="14" s="1"/>
  <c r="DQ71" i="7"/>
  <c r="E87" i="14" s="1"/>
  <c r="DR71" i="7"/>
  <c r="DS71" i="7"/>
  <c r="F87" i="14" s="1"/>
  <c r="DT71" i="7"/>
  <c r="L85" i="9"/>
  <c r="M85" i="9" s="1"/>
  <c r="N85" i="9" s="1"/>
  <c r="BU72" i="7" l="1"/>
  <c r="E88" i="9" s="1"/>
  <c r="L86" i="9"/>
  <c r="M86" i="9" s="1"/>
  <c r="N86" i="9" s="1"/>
  <c r="K87" i="9"/>
  <c r="L86" i="10"/>
  <c r="M86" i="10" s="1"/>
  <c r="N86" i="10" s="1"/>
  <c r="J87" i="9"/>
  <c r="H88" i="8"/>
  <c r="J88" i="8" s="1"/>
  <c r="K88" i="8" s="1"/>
  <c r="I87" i="14"/>
  <c r="H87" i="14"/>
  <c r="BH74" i="7"/>
  <c r="BG75" i="7"/>
  <c r="G88" i="9"/>
  <c r="I88" i="9" s="1"/>
  <c r="H88" i="9"/>
  <c r="CV72" i="7"/>
  <c r="DA72" i="7"/>
  <c r="DE72" i="7"/>
  <c r="DC72" i="7"/>
  <c r="CZ72" i="7"/>
  <c r="DF72" i="7"/>
  <c r="CW72" i="7"/>
  <c r="CX72" i="7"/>
  <c r="DB72" i="7"/>
  <c r="CY72" i="7"/>
  <c r="DD72" i="7"/>
  <c r="CI73" i="7"/>
  <c r="CG73" i="7"/>
  <c r="F89" i="10" s="1"/>
  <c r="CJ73" i="7"/>
  <c r="CL73" i="7"/>
  <c r="CF73" i="7"/>
  <c r="CK73" i="7"/>
  <c r="CD73" i="7"/>
  <c r="D89" i="10" s="1"/>
  <c r="CE73" i="7"/>
  <c r="CM73" i="7"/>
  <c r="CC73" i="7"/>
  <c r="C89" i="10" s="1"/>
  <c r="CH73" i="7"/>
  <c r="BN73" i="7"/>
  <c r="F89" i="9" s="1"/>
  <c r="BS73" i="7"/>
  <c r="BK73" i="7"/>
  <c r="D89" i="9" s="1"/>
  <c r="BO73" i="7"/>
  <c r="BQ73" i="7"/>
  <c r="BP73" i="7"/>
  <c r="BL73" i="7"/>
  <c r="BT73" i="7"/>
  <c r="BR73" i="7"/>
  <c r="BM73" i="7"/>
  <c r="BJ73" i="7"/>
  <c r="C89" i="9" s="1"/>
  <c r="CS74" i="7"/>
  <c r="CT73" i="7"/>
  <c r="BZ75" i="7"/>
  <c r="CA74" i="7"/>
  <c r="X75" i="7"/>
  <c r="Y74" i="7"/>
  <c r="DK74" i="7"/>
  <c r="DL73" i="7"/>
  <c r="K87" i="10"/>
  <c r="J87" i="10"/>
  <c r="G88" i="10"/>
  <c r="I88" i="10" s="1"/>
  <c r="H88" i="10"/>
  <c r="CN72" i="7"/>
  <c r="E88" i="10" s="1"/>
  <c r="AG73" i="7"/>
  <c r="AB73" i="7"/>
  <c r="C89" i="8" s="1"/>
  <c r="AF73" i="7"/>
  <c r="I89" i="8" s="1"/>
  <c r="AD73" i="7"/>
  <c r="E89" i="8" s="1"/>
  <c r="AA73" i="7"/>
  <c r="B89" i="8" s="1"/>
  <c r="AE73" i="7"/>
  <c r="F89" i="8" s="1"/>
  <c r="AC73" i="7"/>
  <c r="D89" i="8" s="1"/>
  <c r="AH73" i="7"/>
  <c r="AL73" i="7"/>
  <c r="G89" i="8" s="1"/>
  <c r="AI73" i="7"/>
  <c r="DV72" i="7"/>
  <c r="DU72" i="7"/>
  <c r="DR72" i="7"/>
  <c r="DW72" i="7"/>
  <c r="DO72" i="7"/>
  <c r="C88" i="14" s="1"/>
  <c r="DQ72" i="7"/>
  <c r="E88" i="14" s="1"/>
  <c r="DS72" i="7"/>
  <c r="F88" i="14" s="1"/>
  <c r="DY72" i="7"/>
  <c r="J88" i="14" s="1"/>
  <c r="DP72" i="7"/>
  <c r="D88" i="14" s="1"/>
  <c r="DX72" i="7"/>
  <c r="DT72" i="7"/>
  <c r="DN72" i="7"/>
  <c r="B88" i="14" s="1"/>
  <c r="J88" i="9" l="1"/>
  <c r="K88" i="9"/>
  <c r="L87" i="9"/>
  <c r="M87" i="9" s="1"/>
  <c r="N87" i="9" s="1"/>
  <c r="CN73" i="7"/>
  <c r="E89" i="10" s="1"/>
  <c r="L87" i="10"/>
  <c r="M87" i="10" s="1"/>
  <c r="N87" i="10" s="1"/>
  <c r="H89" i="8"/>
  <c r="DR73" i="7"/>
  <c r="DV73" i="7"/>
  <c r="DU73" i="7"/>
  <c r="DO73" i="7"/>
  <c r="C89" i="14" s="1"/>
  <c r="DN73" i="7"/>
  <c r="B89" i="14" s="1"/>
  <c r="DS73" i="7"/>
  <c r="F89" i="14" s="1"/>
  <c r="DT73" i="7"/>
  <c r="DW73" i="7"/>
  <c r="DX73" i="7"/>
  <c r="DY73" i="7"/>
  <c r="J89" i="14" s="1"/>
  <c r="DP73" i="7"/>
  <c r="D89" i="14" s="1"/>
  <c r="DQ73" i="7"/>
  <c r="E89" i="14" s="1"/>
  <c r="AG74" i="7"/>
  <c r="AF74" i="7"/>
  <c r="I90" i="8" s="1"/>
  <c r="AE74" i="7"/>
  <c r="F90" i="8" s="1"/>
  <c r="AA74" i="7"/>
  <c r="B90" i="8" s="1"/>
  <c r="AL74" i="7"/>
  <c r="G90" i="8" s="1"/>
  <c r="AI74" i="7"/>
  <c r="AD74" i="7"/>
  <c r="E90" i="8" s="1"/>
  <c r="AC74" i="7"/>
  <c r="D90" i="8" s="1"/>
  <c r="AB74" i="7"/>
  <c r="C90" i="8" s="1"/>
  <c r="AH74" i="7"/>
  <c r="DB73" i="7"/>
  <c r="DF73" i="7"/>
  <c r="DC73" i="7"/>
  <c r="CW73" i="7"/>
  <c r="CZ73" i="7"/>
  <c r="CX73" i="7"/>
  <c r="CY73" i="7"/>
  <c r="CV73" i="7"/>
  <c r="DE73" i="7"/>
  <c r="DA73" i="7"/>
  <c r="DD73" i="7"/>
  <c r="BU73" i="7"/>
  <c r="E89" i="9" s="1"/>
  <c r="G89" i="10"/>
  <c r="I89" i="10" s="1"/>
  <c r="H89" i="10"/>
  <c r="BP74" i="7"/>
  <c r="BK74" i="7"/>
  <c r="D90" i="9" s="1"/>
  <c r="BQ74" i="7"/>
  <c r="BL74" i="7"/>
  <c r="BO74" i="7"/>
  <c r="BR74" i="7"/>
  <c r="BM74" i="7"/>
  <c r="BN74" i="7"/>
  <c r="F90" i="9" s="1"/>
  <c r="BT74" i="7"/>
  <c r="BS74" i="7"/>
  <c r="BJ74" i="7"/>
  <c r="C90" i="9" s="1"/>
  <c r="H88" i="14"/>
  <c r="I88" i="14"/>
  <c r="DL74" i="7"/>
  <c r="DK75" i="7"/>
  <c r="Y75" i="7"/>
  <c r="X76" i="7"/>
  <c r="CT74" i="7"/>
  <c r="CS75" i="7"/>
  <c r="CI74" i="7"/>
  <c r="CE74" i="7"/>
  <c r="CK74" i="7"/>
  <c r="CJ74" i="7"/>
  <c r="CF74" i="7"/>
  <c r="CH74" i="7"/>
  <c r="CD74" i="7"/>
  <c r="D90" i="10" s="1"/>
  <c r="CM74" i="7"/>
  <c r="CC74" i="7"/>
  <c r="C90" i="10" s="1"/>
  <c r="CL74" i="7"/>
  <c r="CG74" i="7"/>
  <c r="F90" i="10" s="1"/>
  <c r="G89" i="9"/>
  <c r="I89" i="9" s="1"/>
  <c r="H89" i="9"/>
  <c r="K88" i="10"/>
  <c r="J88" i="10"/>
  <c r="BZ76" i="7"/>
  <c r="CA75" i="7"/>
  <c r="BH75" i="7"/>
  <c r="BG76" i="7"/>
  <c r="L88" i="9" l="1"/>
  <c r="M88" i="9" s="1"/>
  <c r="N88" i="9" s="1"/>
  <c r="J89" i="10"/>
  <c r="K89" i="10"/>
  <c r="L88" i="10"/>
  <c r="M88" i="10" s="1"/>
  <c r="N88" i="10" s="1"/>
  <c r="BU74" i="7"/>
  <c r="E90" i="9" s="1"/>
  <c r="H90" i="8"/>
  <c r="J90" i="8" s="1"/>
  <c r="K90" i="8" s="1"/>
  <c r="BP75" i="7"/>
  <c r="BM75" i="7"/>
  <c r="BQ75" i="7"/>
  <c r="BS75" i="7"/>
  <c r="BJ75" i="7"/>
  <c r="C91" i="9" s="1"/>
  <c r="BN75" i="7"/>
  <c r="F91" i="9" s="1"/>
  <c r="BT75" i="7"/>
  <c r="BR75" i="7"/>
  <c r="BK75" i="7"/>
  <c r="D91" i="9" s="1"/>
  <c r="BO75" i="7"/>
  <c r="BL75" i="7"/>
  <c r="CS76" i="7"/>
  <c r="CT75" i="7"/>
  <c r="DL75" i="7"/>
  <c r="DK76" i="7"/>
  <c r="CM75" i="7"/>
  <c r="CC75" i="7"/>
  <c r="C91" i="10" s="1"/>
  <c r="CI75" i="7"/>
  <c r="CG75" i="7"/>
  <c r="F91" i="10" s="1"/>
  <c r="CJ75" i="7"/>
  <c r="CH75" i="7"/>
  <c r="CK75" i="7"/>
  <c r="CF75" i="7"/>
  <c r="CD75" i="7"/>
  <c r="D91" i="10" s="1"/>
  <c r="CL75" i="7"/>
  <c r="CE75" i="7"/>
  <c r="G90" i="10"/>
  <c r="I90" i="10" s="1"/>
  <c r="H90" i="10"/>
  <c r="DF74" i="7"/>
  <c r="CY74" i="7"/>
  <c r="DA74" i="7"/>
  <c r="DD74" i="7"/>
  <c r="DC74" i="7"/>
  <c r="DB74" i="7"/>
  <c r="CZ74" i="7"/>
  <c r="CX74" i="7"/>
  <c r="DE74" i="7"/>
  <c r="CW74" i="7"/>
  <c r="CV74" i="7"/>
  <c r="DS74" i="7"/>
  <c r="F90" i="14" s="1"/>
  <c r="DV74" i="7"/>
  <c r="DR74" i="7"/>
  <c r="DX74" i="7"/>
  <c r="DU74" i="7"/>
  <c r="DQ74" i="7"/>
  <c r="E90" i="14" s="1"/>
  <c r="DN74" i="7"/>
  <c r="B90" i="14" s="1"/>
  <c r="DW74" i="7"/>
  <c r="DP74" i="7"/>
  <c r="D90" i="14" s="1"/>
  <c r="DT74" i="7"/>
  <c r="DY74" i="7"/>
  <c r="J90" i="14" s="1"/>
  <c r="DO74" i="7"/>
  <c r="C90" i="14" s="1"/>
  <c r="K89" i="9"/>
  <c r="J89" i="9"/>
  <c r="CA76" i="7"/>
  <c r="BZ77" i="7"/>
  <c r="CN74" i="7"/>
  <c r="E90" i="10" s="1"/>
  <c r="X77" i="7"/>
  <c r="Y76" i="7"/>
  <c r="H89" i="14"/>
  <c r="I89" i="14"/>
  <c r="BH76" i="7"/>
  <c r="BG77" i="7"/>
  <c r="AG75" i="7"/>
  <c r="AB75" i="7"/>
  <c r="C91" i="8" s="1"/>
  <c r="AI75" i="7"/>
  <c r="AA75" i="7"/>
  <c r="B91" i="8" s="1"/>
  <c r="AF75" i="7"/>
  <c r="I91" i="8" s="1"/>
  <c r="AD75" i="7"/>
  <c r="E91" i="8" s="1"/>
  <c r="AL75" i="7"/>
  <c r="G91" i="8" s="1"/>
  <c r="AE75" i="7"/>
  <c r="F91" i="8" s="1"/>
  <c r="AH75" i="7"/>
  <c r="AC75" i="7"/>
  <c r="D91" i="8" s="1"/>
  <c r="G90" i="9"/>
  <c r="I90" i="9" s="1"/>
  <c r="H90" i="9"/>
  <c r="J89" i="8"/>
  <c r="K89" i="8" s="1"/>
  <c r="L89" i="10" l="1"/>
  <c r="M89" i="10" s="1"/>
  <c r="N89" i="10" s="1"/>
  <c r="J90" i="9"/>
  <c r="K90" i="9"/>
  <c r="BU75" i="7"/>
  <c r="E91" i="9" s="1"/>
  <c r="CS77" i="7"/>
  <c r="CT76" i="7"/>
  <c r="BH77" i="7"/>
  <c r="BG78" i="7"/>
  <c r="AG76" i="7"/>
  <c r="AA76" i="7"/>
  <c r="B92" i="8" s="1"/>
  <c r="AD76" i="7"/>
  <c r="E92" i="8" s="1"/>
  <c r="AE76" i="7"/>
  <c r="F92" i="8" s="1"/>
  <c r="AL76" i="7"/>
  <c r="G92" i="8" s="1"/>
  <c r="AI76" i="7"/>
  <c r="AB76" i="7"/>
  <c r="C92" i="8" s="1"/>
  <c r="AF76" i="7"/>
  <c r="I92" i="8" s="1"/>
  <c r="AC76" i="7"/>
  <c r="D92" i="8" s="1"/>
  <c r="AH76" i="7"/>
  <c r="BZ78" i="7"/>
  <c r="CA77" i="7"/>
  <c r="H91" i="10"/>
  <c r="G91" i="10"/>
  <c r="I91" i="10" s="1"/>
  <c r="DK77" i="7"/>
  <c r="DL76" i="7"/>
  <c r="BT76" i="7"/>
  <c r="BN76" i="7"/>
  <c r="F92" i="9" s="1"/>
  <c r="BQ76" i="7"/>
  <c r="BL76" i="7"/>
  <c r="BO76" i="7"/>
  <c r="BR76" i="7"/>
  <c r="BJ76" i="7"/>
  <c r="C92" i="9" s="1"/>
  <c r="BK76" i="7"/>
  <c r="D92" i="9" s="1"/>
  <c r="BS76" i="7"/>
  <c r="BP76" i="7"/>
  <c r="BM76" i="7"/>
  <c r="Y77" i="7"/>
  <c r="X78" i="7"/>
  <c r="CM76" i="7"/>
  <c r="CC76" i="7"/>
  <c r="C92" i="10" s="1"/>
  <c r="CK76" i="7"/>
  <c r="CF76" i="7"/>
  <c r="CL76" i="7"/>
  <c r="CG76" i="7"/>
  <c r="F92" i="10" s="1"/>
  <c r="CE76" i="7"/>
  <c r="CI76" i="7"/>
  <c r="CH76" i="7"/>
  <c r="CJ76" i="7"/>
  <c r="CD76" i="7"/>
  <c r="D92" i="10" s="1"/>
  <c r="H90" i="14"/>
  <c r="I90" i="14"/>
  <c r="CN75" i="7"/>
  <c r="E91" i="10" s="1"/>
  <c r="DS75" i="7"/>
  <c r="F91" i="14" s="1"/>
  <c r="DT75" i="7"/>
  <c r="DP75" i="7"/>
  <c r="D91" i="14" s="1"/>
  <c r="DX75" i="7"/>
  <c r="DU75" i="7"/>
  <c r="DN75" i="7"/>
  <c r="B91" i="14" s="1"/>
  <c r="DW75" i="7"/>
  <c r="DQ75" i="7"/>
  <c r="E91" i="14" s="1"/>
  <c r="DV75" i="7"/>
  <c r="DY75" i="7"/>
  <c r="J91" i="14" s="1"/>
  <c r="DO75" i="7"/>
  <c r="C91" i="14" s="1"/>
  <c r="DR75" i="7"/>
  <c r="G91" i="9"/>
  <c r="I91" i="9" s="1"/>
  <c r="K91" i="9" s="1"/>
  <c r="H91" i="9"/>
  <c r="H91" i="8"/>
  <c r="K90" i="10"/>
  <c r="J90" i="10"/>
  <c r="L89" i="9"/>
  <c r="M89" i="9" s="1"/>
  <c r="N89" i="9" s="1"/>
  <c r="CY75" i="7"/>
  <c r="CZ75" i="7"/>
  <c r="DC75" i="7"/>
  <c r="CX75" i="7"/>
  <c r="DE75" i="7"/>
  <c r="CW75" i="7"/>
  <c r="CV75" i="7"/>
  <c r="DB75" i="7"/>
  <c r="DF75" i="7"/>
  <c r="DA75" i="7"/>
  <c r="DD75" i="7"/>
  <c r="L90" i="9" l="1"/>
  <c r="M90" i="9" s="1"/>
  <c r="N90" i="9" s="1"/>
  <c r="L90" i="10"/>
  <c r="M90" i="10" s="1"/>
  <c r="N90" i="10" s="1"/>
  <c r="CN76" i="7"/>
  <c r="E92" i="10" s="1"/>
  <c r="J91" i="9"/>
  <c r="L91" i="9" s="1"/>
  <c r="M91" i="9" s="1"/>
  <c r="N91" i="9" s="1"/>
  <c r="H92" i="8"/>
  <c r="J92" i="8" s="1"/>
  <c r="K92" i="8" s="1"/>
  <c r="J91" i="8"/>
  <c r="K91" i="8" s="1"/>
  <c r="H92" i="9"/>
  <c r="G92" i="9"/>
  <c r="I92" i="9" s="1"/>
  <c r="DX76" i="7"/>
  <c r="DW76" i="7"/>
  <c r="DY76" i="7"/>
  <c r="J92" i="14" s="1"/>
  <c r="DT76" i="7"/>
  <c r="DS76" i="7"/>
  <c r="F92" i="14" s="1"/>
  <c r="DV76" i="7"/>
  <c r="DU76" i="7"/>
  <c r="DR76" i="7"/>
  <c r="G79" i="14" s="1"/>
  <c r="DN76" i="7"/>
  <c r="B92" i="14" s="1"/>
  <c r="DP76" i="7"/>
  <c r="D92" i="14" s="1"/>
  <c r="DO76" i="7"/>
  <c r="C92" i="14" s="1"/>
  <c r="DQ76" i="7"/>
  <c r="E92" i="14" s="1"/>
  <c r="CM77" i="7"/>
  <c r="CC77" i="7"/>
  <c r="C93" i="10" s="1"/>
  <c r="CL77" i="7"/>
  <c r="CE77" i="7"/>
  <c r="CH77" i="7"/>
  <c r="CD77" i="7"/>
  <c r="D93" i="10" s="1"/>
  <c r="CJ77" i="7"/>
  <c r="CI77" i="7"/>
  <c r="CK77" i="7"/>
  <c r="CF77" i="7"/>
  <c r="CG77" i="7"/>
  <c r="F93" i="10" s="1"/>
  <c r="BH78" i="7"/>
  <c r="BG79" i="7"/>
  <c r="H91" i="14"/>
  <c r="I91" i="14"/>
  <c r="X79" i="7"/>
  <c r="Y78" i="7"/>
  <c r="DL77" i="7"/>
  <c r="DK78" i="7"/>
  <c r="BZ79" i="7"/>
  <c r="CA78" i="7"/>
  <c r="BT77" i="7"/>
  <c r="BO77" i="7"/>
  <c r="BK77" i="7"/>
  <c r="D93" i="9" s="1"/>
  <c r="BN77" i="7"/>
  <c r="F93" i="9" s="1"/>
  <c r="BQ77" i="7"/>
  <c r="BP77" i="7"/>
  <c r="BJ77" i="7"/>
  <c r="C93" i="9" s="1"/>
  <c r="BR77" i="7"/>
  <c r="BL77" i="7"/>
  <c r="BS77" i="7"/>
  <c r="BM77" i="7"/>
  <c r="AG77" i="7"/>
  <c r="AE77" i="7"/>
  <c r="F93" i="8" s="1"/>
  <c r="AB77" i="7"/>
  <c r="C93" i="8" s="1"/>
  <c r="AI77" i="7"/>
  <c r="AD77" i="7"/>
  <c r="E93" i="8" s="1"/>
  <c r="AF77" i="7"/>
  <c r="I93" i="8" s="1"/>
  <c r="AL77" i="7"/>
  <c r="G93" i="8" s="1"/>
  <c r="AA77" i="7"/>
  <c r="B93" i="8" s="1"/>
  <c r="AH77" i="7"/>
  <c r="AC77" i="7"/>
  <c r="D93" i="8" s="1"/>
  <c r="BU76" i="7"/>
  <c r="E92" i="9" s="1"/>
  <c r="DB76" i="7"/>
  <c r="DD76" i="7"/>
  <c r="CY76" i="7"/>
  <c r="CV76" i="7"/>
  <c r="CX76" i="7"/>
  <c r="DE76" i="7"/>
  <c r="CZ76" i="7"/>
  <c r="CW76" i="7"/>
  <c r="DF76" i="7"/>
  <c r="DA76" i="7"/>
  <c r="DC76" i="7"/>
  <c r="K91" i="10"/>
  <c r="J91" i="10"/>
  <c r="H92" i="10"/>
  <c r="G92" i="10"/>
  <c r="I92" i="10" s="1"/>
  <c r="CS78" i="7"/>
  <c r="CT77" i="7"/>
  <c r="H93" i="8" l="1"/>
  <c r="K92" i="10"/>
  <c r="J92" i="10"/>
  <c r="CN77" i="7"/>
  <c r="E93" i="10" s="1"/>
  <c r="CZ77" i="7"/>
  <c r="DD77" i="7"/>
  <c r="CY77" i="7"/>
  <c r="DC77" i="7"/>
  <c r="DE77" i="7"/>
  <c r="CX77" i="7"/>
  <c r="CW77" i="7"/>
  <c r="DB77" i="7"/>
  <c r="DF77" i="7"/>
  <c r="CV77" i="7"/>
  <c r="DA77" i="7"/>
  <c r="DL78" i="7"/>
  <c r="DK79" i="7"/>
  <c r="G93" i="10"/>
  <c r="I93" i="10" s="1"/>
  <c r="H93" i="10"/>
  <c r="CT78" i="7"/>
  <c r="CS79" i="7"/>
  <c r="L91" i="10"/>
  <c r="M91" i="10" s="1"/>
  <c r="N91" i="10" s="1"/>
  <c r="BU77" i="7"/>
  <c r="E93" i="9" s="1"/>
  <c r="DS77" i="7"/>
  <c r="F93" i="14" s="1"/>
  <c r="DY77" i="7"/>
  <c r="J93" i="14" s="1"/>
  <c r="DR77" i="7"/>
  <c r="G80" i="14" s="1"/>
  <c r="DP77" i="7"/>
  <c r="D93" i="14" s="1"/>
  <c r="DO77" i="7"/>
  <c r="C93" i="14" s="1"/>
  <c r="DX77" i="7"/>
  <c r="DV77" i="7"/>
  <c r="DU77" i="7"/>
  <c r="DQ77" i="7"/>
  <c r="E93" i="14" s="1"/>
  <c r="DN77" i="7"/>
  <c r="B93" i="14" s="1"/>
  <c r="DT77" i="7"/>
  <c r="DW77" i="7"/>
  <c r="K92" i="9"/>
  <c r="J92" i="9"/>
  <c r="G93" i="9"/>
  <c r="I93" i="9" s="1"/>
  <c r="H93" i="9"/>
  <c r="CC78" i="7"/>
  <c r="C94" i="10" s="1"/>
  <c r="CL78" i="7"/>
  <c r="CF78" i="7"/>
  <c r="CI78" i="7"/>
  <c r="CE78" i="7"/>
  <c r="CK78" i="7"/>
  <c r="CJ78" i="7"/>
  <c r="CG78" i="7"/>
  <c r="F94" i="10" s="1"/>
  <c r="CM78" i="7"/>
  <c r="CH78" i="7"/>
  <c r="CD78" i="7"/>
  <c r="D94" i="10" s="1"/>
  <c r="AL78" i="7"/>
  <c r="G94" i="8" s="1"/>
  <c r="AI78" i="7"/>
  <c r="AD78" i="7"/>
  <c r="E94" i="8" s="1"/>
  <c r="AE78" i="7"/>
  <c r="F94" i="8" s="1"/>
  <c r="AB78" i="7"/>
  <c r="C94" i="8" s="1"/>
  <c r="AG78" i="7"/>
  <c r="AF78" i="7"/>
  <c r="I94" i="8" s="1"/>
  <c r="AC78" i="7"/>
  <c r="D94" i="8" s="1"/>
  <c r="AA78" i="7"/>
  <c r="B94" i="8" s="1"/>
  <c r="AH78" i="7"/>
  <c r="BH79" i="7"/>
  <c r="BG80" i="7"/>
  <c r="H92" i="14"/>
  <c r="I92" i="14"/>
  <c r="J93" i="8"/>
  <c r="K93" i="8" s="1"/>
  <c r="BZ80" i="7"/>
  <c r="CA79" i="7"/>
  <c r="Y79" i="7"/>
  <c r="X80" i="7"/>
  <c r="BT78" i="7"/>
  <c r="BS78" i="7"/>
  <c r="BL78" i="7"/>
  <c r="BN78" i="7"/>
  <c r="F94" i="9" s="1"/>
  <c r="BP78" i="7"/>
  <c r="BM78" i="7"/>
  <c r="BK78" i="7"/>
  <c r="D94" i="9" s="1"/>
  <c r="BQ78" i="7"/>
  <c r="BJ78" i="7"/>
  <c r="C94" i="9" s="1"/>
  <c r="BO78" i="7"/>
  <c r="BR78" i="7"/>
  <c r="H94" i="8" l="1"/>
  <c r="J94" i="8" s="1"/>
  <c r="K94" i="8" s="1"/>
  <c r="L92" i="10"/>
  <c r="M92" i="10" s="1"/>
  <c r="N92" i="10" s="1"/>
  <c r="J93" i="10"/>
  <c r="CN78" i="7"/>
  <c r="E94" i="10" s="1"/>
  <c r="K93" i="10"/>
  <c r="BU78" i="7"/>
  <c r="E94" i="9" s="1"/>
  <c r="CA80" i="7"/>
  <c r="BZ81" i="7"/>
  <c r="H94" i="10"/>
  <c r="G94" i="10"/>
  <c r="I94" i="10" s="1"/>
  <c r="J93" i="9"/>
  <c r="K93" i="9"/>
  <c r="H94" i="9"/>
  <c r="G94" i="9"/>
  <c r="I94" i="9" s="1"/>
  <c r="X81" i="7"/>
  <c r="Y80" i="7"/>
  <c r="BG81" i="7"/>
  <c r="BH80" i="7"/>
  <c r="AG79" i="7"/>
  <c r="AF79" i="7"/>
  <c r="I95" i="8" s="1"/>
  <c r="AD79" i="7"/>
  <c r="E95" i="8" s="1"/>
  <c r="AA79" i="7"/>
  <c r="B95" i="8" s="1"/>
  <c r="AB79" i="7"/>
  <c r="C95" i="8" s="1"/>
  <c r="AE79" i="7"/>
  <c r="F95" i="8" s="1"/>
  <c r="AC79" i="7"/>
  <c r="D95" i="8" s="1"/>
  <c r="AL79" i="7"/>
  <c r="G95" i="8" s="1"/>
  <c r="AH79" i="7"/>
  <c r="AI79" i="7"/>
  <c r="BQ79" i="7"/>
  <c r="BS79" i="7"/>
  <c r="BK79" i="7"/>
  <c r="D95" i="9" s="1"/>
  <c r="BN79" i="7"/>
  <c r="F95" i="9" s="1"/>
  <c r="BT79" i="7"/>
  <c r="BR79" i="7"/>
  <c r="BO79" i="7"/>
  <c r="BL79" i="7"/>
  <c r="BP79" i="7"/>
  <c r="BM79" i="7"/>
  <c r="BJ79" i="7"/>
  <c r="C95" i="9" s="1"/>
  <c r="L92" i="9"/>
  <c r="M92" i="9" s="1"/>
  <c r="N92" i="9" s="1"/>
  <c r="H93" i="14"/>
  <c r="I93" i="14"/>
  <c r="CS80" i="7"/>
  <c r="CT79" i="7"/>
  <c r="DL79" i="7"/>
  <c r="DK80" i="7"/>
  <c r="CJ79" i="7"/>
  <c r="CF79" i="7"/>
  <c r="CH79" i="7"/>
  <c r="CK79" i="7"/>
  <c r="CE79" i="7"/>
  <c r="CG79" i="7"/>
  <c r="F95" i="10" s="1"/>
  <c r="CL79" i="7"/>
  <c r="CD79" i="7"/>
  <c r="D95" i="10" s="1"/>
  <c r="CM79" i="7"/>
  <c r="CC79" i="7"/>
  <c r="C95" i="10" s="1"/>
  <c r="CI79" i="7"/>
  <c r="DE78" i="7"/>
  <c r="DA78" i="7"/>
  <c r="CZ78" i="7"/>
  <c r="DF78" i="7"/>
  <c r="CV78" i="7"/>
  <c r="DC78" i="7"/>
  <c r="DB78" i="7"/>
  <c r="CX78" i="7"/>
  <c r="CY78" i="7"/>
  <c r="CW78" i="7"/>
  <c r="DD78" i="7"/>
  <c r="DU78" i="7"/>
  <c r="DS78" i="7"/>
  <c r="F94" i="14" s="1"/>
  <c r="DW78" i="7"/>
  <c r="DR78" i="7"/>
  <c r="G81" i="14" s="1"/>
  <c r="DQ78" i="7"/>
  <c r="E94" i="14" s="1"/>
  <c r="DX78" i="7"/>
  <c r="DT78" i="7"/>
  <c r="DY78" i="7"/>
  <c r="J94" i="14" s="1"/>
  <c r="DV78" i="7"/>
  <c r="DP78" i="7"/>
  <c r="D94" i="14" s="1"/>
  <c r="DO78" i="7"/>
  <c r="C94" i="14" s="1"/>
  <c r="DN78" i="7"/>
  <c r="B94" i="14" s="1"/>
  <c r="K94" i="9" l="1"/>
  <c r="J94" i="10"/>
  <c r="L93" i="10"/>
  <c r="M93" i="10" s="1"/>
  <c r="N93" i="10" s="1"/>
  <c r="K94" i="10"/>
  <c r="J94" i="9"/>
  <c r="H95" i="8"/>
  <c r="J95" i="8" s="1"/>
  <c r="K95" i="8" s="1"/>
  <c r="CN79" i="7"/>
  <c r="E95" i="10" s="1"/>
  <c r="I94" i="14"/>
  <c r="H94" i="14"/>
  <c r="DV79" i="7"/>
  <c r="DY79" i="7"/>
  <c r="J95" i="14" s="1"/>
  <c r="DO79" i="7"/>
  <c r="C95" i="14" s="1"/>
  <c r="DQ79" i="7"/>
  <c r="E95" i="14" s="1"/>
  <c r="DR79" i="7"/>
  <c r="G82" i="14" s="1"/>
  <c r="DS79" i="7"/>
  <c r="F95" i="14" s="1"/>
  <c r="DT79" i="7"/>
  <c r="DX79" i="7"/>
  <c r="DU79" i="7"/>
  <c r="DN79" i="7"/>
  <c r="B95" i="14" s="1"/>
  <c r="DP79" i="7"/>
  <c r="D95" i="14" s="1"/>
  <c r="DW79" i="7"/>
  <c r="BH81" i="7"/>
  <c r="BG82" i="7"/>
  <c r="G95" i="10"/>
  <c r="I95" i="10" s="1"/>
  <c r="H95" i="10"/>
  <c r="DB79" i="7"/>
  <c r="DA79" i="7"/>
  <c r="CX79" i="7"/>
  <c r="DE79" i="7"/>
  <c r="CZ79" i="7"/>
  <c r="DD79" i="7"/>
  <c r="DF79" i="7"/>
  <c r="DC79" i="7"/>
  <c r="CY79" i="7"/>
  <c r="CW79" i="7"/>
  <c r="CV79" i="7"/>
  <c r="BU79" i="7"/>
  <c r="E95" i="9" s="1"/>
  <c r="H95" i="9"/>
  <c r="G95" i="9"/>
  <c r="I95" i="9" s="1"/>
  <c r="AL80" i="7"/>
  <c r="G96" i="8" s="1"/>
  <c r="AI80" i="7"/>
  <c r="AG80" i="7"/>
  <c r="AC80" i="7"/>
  <c r="D96" i="8" s="1"/>
  <c r="AD80" i="7"/>
  <c r="E96" i="8" s="1"/>
  <c r="AA80" i="7"/>
  <c r="B96" i="8" s="1"/>
  <c r="AE80" i="7"/>
  <c r="F96" i="8" s="1"/>
  <c r="AF80" i="7"/>
  <c r="I96" i="8" s="1"/>
  <c r="AH80" i="7"/>
  <c r="AB80" i="7"/>
  <c r="C96" i="8" s="1"/>
  <c r="CA81" i="7"/>
  <c r="BZ82" i="7"/>
  <c r="CT80" i="7"/>
  <c r="CS81" i="7"/>
  <c r="Y81" i="7"/>
  <c r="X82" i="7"/>
  <c r="L93" i="9"/>
  <c r="M93" i="9" s="1"/>
  <c r="N93" i="9" s="1"/>
  <c r="CI80" i="7"/>
  <c r="CL80" i="7"/>
  <c r="CG80" i="7"/>
  <c r="F96" i="10" s="1"/>
  <c r="CM80" i="7"/>
  <c r="CJ80" i="7"/>
  <c r="CF80" i="7"/>
  <c r="CC80" i="7"/>
  <c r="C96" i="10" s="1"/>
  <c r="CH80" i="7"/>
  <c r="CD80" i="7"/>
  <c r="D96" i="10" s="1"/>
  <c r="CE80" i="7"/>
  <c r="CK80" i="7"/>
  <c r="DL80" i="7"/>
  <c r="DK81" i="7"/>
  <c r="BT80" i="7"/>
  <c r="BS80" i="7"/>
  <c r="BN80" i="7"/>
  <c r="F96" i="9" s="1"/>
  <c r="BP80" i="7"/>
  <c r="BL80" i="7"/>
  <c r="BQ80" i="7"/>
  <c r="BM80" i="7"/>
  <c r="BK80" i="7"/>
  <c r="D96" i="9" s="1"/>
  <c r="BO80" i="7"/>
  <c r="BR80" i="7"/>
  <c r="BJ80" i="7"/>
  <c r="C96" i="9" s="1"/>
  <c r="L94" i="9" l="1"/>
  <c r="M94" i="9" s="1"/>
  <c r="N94" i="9" s="1"/>
  <c r="L94" i="10"/>
  <c r="M94" i="10" s="1"/>
  <c r="N94" i="10" s="1"/>
  <c r="CN80" i="7"/>
  <c r="E96" i="10" s="1"/>
  <c r="J95" i="10"/>
  <c r="K95" i="10"/>
  <c r="H96" i="8"/>
  <c r="J96" i="8" s="1"/>
  <c r="K96" i="8" s="1"/>
  <c r="BU80" i="7"/>
  <c r="E96" i="9" s="1"/>
  <c r="H96" i="10"/>
  <c r="G96" i="10"/>
  <c r="I96" i="10" s="1"/>
  <c r="X83" i="7"/>
  <c r="Y82" i="7"/>
  <c r="K95" i="9"/>
  <c r="J95" i="9"/>
  <c r="H95" i="14"/>
  <c r="I95" i="14"/>
  <c r="AG81" i="7"/>
  <c r="AH81" i="7"/>
  <c r="AE81" i="7"/>
  <c r="F97" i="8" s="1"/>
  <c r="AL81" i="7"/>
  <c r="G97" i="8" s="1"/>
  <c r="AB81" i="7"/>
  <c r="C97" i="8" s="1"/>
  <c r="AC81" i="7"/>
  <c r="D97" i="8" s="1"/>
  <c r="AI81" i="7"/>
  <c r="AD81" i="7"/>
  <c r="E97" i="8" s="1"/>
  <c r="AF81" i="7"/>
  <c r="I97" i="8" s="1"/>
  <c r="AA81" i="7"/>
  <c r="B97" i="8" s="1"/>
  <c r="H96" i="9"/>
  <c r="G96" i="9"/>
  <c r="I96" i="9" s="1"/>
  <c r="CS82" i="7"/>
  <c r="CT81" i="7"/>
  <c r="CA82" i="7"/>
  <c r="BZ83" i="7"/>
  <c r="BH82" i="7"/>
  <c r="BG83" i="7"/>
  <c r="DL81" i="7"/>
  <c r="DK82" i="7"/>
  <c r="DY80" i="7"/>
  <c r="J96" i="14" s="1"/>
  <c r="DT80" i="7"/>
  <c r="DR80" i="7"/>
  <c r="G83" i="14" s="1"/>
  <c r="DN80" i="7"/>
  <c r="B96" i="14" s="1"/>
  <c r="DS80" i="7"/>
  <c r="F96" i="14" s="1"/>
  <c r="DV80" i="7"/>
  <c r="DU80" i="7"/>
  <c r="DX80" i="7"/>
  <c r="DW80" i="7"/>
  <c r="DP80" i="7"/>
  <c r="D96" i="14" s="1"/>
  <c r="DO80" i="7"/>
  <c r="C96" i="14" s="1"/>
  <c r="DQ80" i="7"/>
  <c r="E96" i="14" s="1"/>
  <c r="DE80" i="7"/>
  <c r="CZ80" i="7"/>
  <c r="CY80" i="7"/>
  <c r="DF80" i="7"/>
  <c r="CV80" i="7"/>
  <c r="DC80" i="7"/>
  <c r="DB80" i="7"/>
  <c r="CW80" i="7"/>
  <c r="DD80" i="7"/>
  <c r="DA80" i="7"/>
  <c r="CX80" i="7"/>
  <c r="CJ81" i="7"/>
  <c r="CL81" i="7"/>
  <c r="CM81" i="7"/>
  <c r="CK81" i="7"/>
  <c r="CF81" i="7"/>
  <c r="CG81" i="7"/>
  <c r="F97" i="10" s="1"/>
  <c r="CC81" i="7"/>
  <c r="C97" i="10" s="1"/>
  <c r="CH81" i="7"/>
  <c r="CE81" i="7"/>
  <c r="CI81" i="7"/>
  <c r="CD81" i="7"/>
  <c r="D97" i="10" s="1"/>
  <c r="BT81" i="7"/>
  <c r="BR81" i="7"/>
  <c r="BK81" i="7"/>
  <c r="D97" i="9" s="1"/>
  <c r="BL81" i="7"/>
  <c r="BN81" i="7"/>
  <c r="F97" i="9" s="1"/>
  <c r="BS81" i="7"/>
  <c r="BO81" i="7"/>
  <c r="BJ81" i="7"/>
  <c r="C97" i="9" s="1"/>
  <c r="BQ81" i="7"/>
  <c r="BP81" i="7"/>
  <c r="BM81" i="7"/>
  <c r="K96" i="9" l="1"/>
  <c r="CN81" i="7"/>
  <c r="E97" i="10" s="1"/>
  <c r="J96" i="9"/>
  <c r="J96" i="10"/>
  <c r="K96" i="10"/>
  <c r="L95" i="9"/>
  <c r="M95" i="9" s="1"/>
  <c r="N95" i="9" s="1"/>
  <c r="L95" i="10"/>
  <c r="M95" i="10" s="1"/>
  <c r="N95" i="10" s="1"/>
  <c r="BU81" i="7"/>
  <c r="E97" i="9" s="1"/>
  <c r="H97" i="8"/>
  <c r="BH83" i="7"/>
  <c r="BG84" i="7"/>
  <c r="BZ84" i="7"/>
  <c r="CA83" i="7"/>
  <c r="AL82" i="7"/>
  <c r="G98" i="8" s="1"/>
  <c r="AI82" i="7"/>
  <c r="AG82" i="7"/>
  <c r="AD82" i="7"/>
  <c r="E98" i="8" s="1"/>
  <c r="AF82" i="7"/>
  <c r="I98" i="8" s="1"/>
  <c r="AA82" i="7"/>
  <c r="B98" i="8" s="1"/>
  <c r="AE82" i="7"/>
  <c r="F98" i="8" s="1"/>
  <c r="AB82" i="7"/>
  <c r="C98" i="8" s="1"/>
  <c r="AH82" i="7"/>
  <c r="AC82" i="7"/>
  <c r="D98" i="8" s="1"/>
  <c r="H97" i="10"/>
  <c r="G97" i="10"/>
  <c r="I97" i="10" s="1"/>
  <c r="BO82" i="7"/>
  <c r="BR82" i="7"/>
  <c r="BM82" i="7"/>
  <c r="BK82" i="7"/>
  <c r="D98" i="9" s="1"/>
  <c r="BN82" i="7"/>
  <c r="F98" i="9" s="1"/>
  <c r="BT82" i="7"/>
  <c r="BS82" i="7"/>
  <c r="BJ82" i="7"/>
  <c r="C98" i="9" s="1"/>
  <c r="BP82" i="7"/>
  <c r="BQ82" i="7"/>
  <c r="BL82" i="7"/>
  <c r="CI82" i="7"/>
  <c r="CM82" i="7"/>
  <c r="CK82" i="7"/>
  <c r="CJ82" i="7"/>
  <c r="CF82" i="7"/>
  <c r="CG82" i="7"/>
  <c r="F98" i="10" s="1"/>
  <c r="CH82" i="7"/>
  <c r="CE82" i="7"/>
  <c r="CC82" i="7"/>
  <c r="C98" i="10" s="1"/>
  <c r="CL82" i="7"/>
  <c r="CD82" i="7"/>
  <c r="D98" i="10" s="1"/>
  <c r="Y83" i="7"/>
  <c r="X84" i="7"/>
  <c r="H96" i="14"/>
  <c r="I96" i="14"/>
  <c r="DL82" i="7"/>
  <c r="DK83" i="7"/>
  <c r="DB81" i="7"/>
  <c r="DE81" i="7"/>
  <c r="CV81" i="7"/>
  <c r="CY81" i="7"/>
  <c r="DF81" i="7"/>
  <c r="CX81" i="7"/>
  <c r="DC81" i="7"/>
  <c r="CW81" i="7"/>
  <c r="DD81" i="7"/>
  <c r="CZ81" i="7"/>
  <c r="DA81" i="7"/>
  <c r="J97" i="8"/>
  <c r="K97" i="8" s="1"/>
  <c r="H97" i="9"/>
  <c r="G97" i="9"/>
  <c r="I97" i="9" s="1"/>
  <c r="DV81" i="7"/>
  <c r="DU81" i="7"/>
  <c r="DO81" i="7"/>
  <c r="C97" i="14" s="1"/>
  <c r="DN81" i="7"/>
  <c r="B97" i="14" s="1"/>
  <c r="DS81" i="7"/>
  <c r="F97" i="14" s="1"/>
  <c r="DT81" i="7"/>
  <c r="DW81" i="7"/>
  <c r="DX81" i="7"/>
  <c r="DY81" i="7"/>
  <c r="J97" i="14" s="1"/>
  <c r="DR81" i="7"/>
  <c r="G84" i="14" s="1"/>
  <c r="DP81" i="7"/>
  <c r="D97" i="14" s="1"/>
  <c r="DQ81" i="7"/>
  <c r="E97" i="14" s="1"/>
  <c r="CT82" i="7"/>
  <c r="CS83" i="7"/>
  <c r="L96" i="9" l="1"/>
  <c r="M96" i="9" s="1"/>
  <c r="N96" i="9" s="1"/>
  <c r="J97" i="9"/>
  <c r="J97" i="10"/>
  <c r="K97" i="10"/>
  <c r="L96" i="10"/>
  <c r="M96" i="10" s="1"/>
  <c r="N96" i="10" s="1"/>
  <c r="BU82" i="7"/>
  <c r="E98" i="9" s="1"/>
  <c r="K97" i="9"/>
  <c r="CN82" i="7"/>
  <c r="E98" i="10" s="1"/>
  <c r="H98" i="8"/>
  <c r="J98" i="8" s="1"/>
  <c r="K98" i="8" s="1"/>
  <c r="I97" i="14"/>
  <c r="H97" i="14"/>
  <c r="G98" i="10"/>
  <c r="I98" i="10" s="1"/>
  <c r="H98" i="10"/>
  <c r="H98" i="9"/>
  <c r="G98" i="9"/>
  <c r="I98" i="9" s="1"/>
  <c r="BQ83" i="7"/>
  <c r="BS83" i="7"/>
  <c r="BK83" i="7"/>
  <c r="D99" i="9" s="1"/>
  <c r="BN83" i="7"/>
  <c r="F99" i="9" s="1"/>
  <c r="BT83" i="7"/>
  <c r="BR83" i="7"/>
  <c r="BM83" i="7"/>
  <c r="BO83" i="7"/>
  <c r="BJ83" i="7"/>
  <c r="C99" i="9" s="1"/>
  <c r="BL83" i="7"/>
  <c r="BP83" i="7"/>
  <c r="CV82" i="7"/>
  <c r="CW82" i="7"/>
  <c r="DE82" i="7"/>
  <c r="DD82" i="7"/>
  <c r="CZ82" i="7"/>
  <c r="DB82" i="7"/>
  <c r="DF82" i="7"/>
  <c r="CY82" i="7"/>
  <c r="DA82" i="7"/>
  <c r="DC82" i="7"/>
  <c r="CX82" i="7"/>
  <c r="DL83" i="7"/>
  <c r="DK84" i="7"/>
  <c r="X85" i="7"/>
  <c r="Y84" i="7"/>
  <c r="CJ83" i="7"/>
  <c r="CF83" i="7"/>
  <c r="CH83" i="7"/>
  <c r="CK83" i="7"/>
  <c r="CD83" i="7"/>
  <c r="D99" i="10" s="1"/>
  <c r="CL83" i="7"/>
  <c r="CM83" i="7"/>
  <c r="CC83" i="7"/>
  <c r="C99" i="10" s="1"/>
  <c r="CI83" i="7"/>
  <c r="CE83" i="7"/>
  <c r="CG83" i="7"/>
  <c r="F99" i="10" s="1"/>
  <c r="DT82" i="7"/>
  <c r="DY82" i="7"/>
  <c r="J98" i="14" s="1"/>
  <c r="DR82" i="7"/>
  <c r="G85" i="14" s="1"/>
  <c r="DQ82" i="7"/>
  <c r="E98" i="14" s="1"/>
  <c r="DS82" i="7"/>
  <c r="F98" i="14" s="1"/>
  <c r="DV82" i="7"/>
  <c r="DX82" i="7"/>
  <c r="DU82" i="7"/>
  <c r="DP82" i="7"/>
  <c r="D98" i="14" s="1"/>
  <c r="DO82" i="7"/>
  <c r="C98" i="14" s="1"/>
  <c r="DN82" i="7"/>
  <c r="B98" i="14" s="1"/>
  <c r="DW82" i="7"/>
  <c r="AG83" i="7"/>
  <c r="AE83" i="7"/>
  <c r="F99" i="8" s="1"/>
  <c r="AC83" i="7"/>
  <c r="D99" i="8" s="1"/>
  <c r="AI83" i="7"/>
  <c r="AA83" i="7"/>
  <c r="B99" i="8" s="1"/>
  <c r="AH83" i="7"/>
  <c r="AF83" i="7"/>
  <c r="I99" i="8" s="1"/>
  <c r="AB83" i="7"/>
  <c r="C99" i="8" s="1"/>
  <c r="AL83" i="7"/>
  <c r="G99" i="8" s="1"/>
  <c r="AD83" i="7"/>
  <c r="E99" i="8" s="1"/>
  <c r="CA84" i="7"/>
  <c r="BZ85" i="7"/>
  <c r="CS84" i="7"/>
  <c r="CT83" i="7"/>
  <c r="BG85" i="7"/>
  <c r="BH84" i="7"/>
  <c r="CN83" i="7" l="1"/>
  <c r="E99" i="10" s="1"/>
  <c r="L97" i="10"/>
  <c r="M97" i="10" s="1"/>
  <c r="N97" i="10" s="1"/>
  <c r="L97" i="9"/>
  <c r="M97" i="9" s="1"/>
  <c r="N97" i="9" s="1"/>
  <c r="J98" i="9"/>
  <c r="K98" i="9"/>
  <c r="J98" i="10"/>
  <c r="K98" i="10"/>
  <c r="BU83" i="7"/>
  <c r="E99" i="9" s="1"/>
  <c r="BH85" i="7"/>
  <c r="BG86" i="7"/>
  <c r="CL84" i="7"/>
  <c r="CE84" i="7"/>
  <c r="CG84" i="7"/>
  <c r="F100" i="10" s="1"/>
  <c r="CM84" i="7"/>
  <c r="CI84" i="7"/>
  <c r="CH84" i="7"/>
  <c r="CF84" i="7"/>
  <c r="CJ84" i="7"/>
  <c r="CD84" i="7"/>
  <c r="D100" i="10" s="1"/>
  <c r="CC84" i="7"/>
  <c r="C100" i="10" s="1"/>
  <c r="CK84" i="7"/>
  <c r="H99" i="8"/>
  <c r="I98" i="14"/>
  <c r="H98" i="14"/>
  <c r="G99" i="10"/>
  <c r="I99" i="10" s="1"/>
  <c r="K99" i="10" s="1"/>
  <c r="H99" i="10"/>
  <c r="Y85" i="7"/>
  <c r="X86" i="7"/>
  <c r="BO84" i="7"/>
  <c r="BR84" i="7"/>
  <c r="BJ84" i="7"/>
  <c r="C100" i="9" s="1"/>
  <c r="BN84" i="7"/>
  <c r="F100" i="9" s="1"/>
  <c r="BT84" i="7"/>
  <c r="BS84" i="7"/>
  <c r="BP84" i="7"/>
  <c r="BL84" i="7"/>
  <c r="BQ84" i="7"/>
  <c r="BM84" i="7"/>
  <c r="BK84" i="7"/>
  <c r="D100" i="9" s="1"/>
  <c r="DB83" i="7"/>
  <c r="DC83" i="7"/>
  <c r="CX83" i="7"/>
  <c r="DE83" i="7"/>
  <c r="DA83" i="7"/>
  <c r="CV83" i="7"/>
  <c r="DF83" i="7"/>
  <c r="DD83" i="7"/>
  <c r="CW83" i="7"/>
  <c r="CZ83" i="7"/>
  <c r="CY83" i="7"/>
  <c r="DL84" i="7"/>
  <c r="DK85" i="7"/>
  <c r="H99" i="9"/>
  <c r="G99" i="9"/>
  <c r="I99" i="9" s="1"/>
  <c r="DW83" i="7"/>
  <c r="DV83" i="7"/>
  <c r="DY83" i="7"/>
  <c r="J99" i="14" s="1"/>
  <c r="DO83" i="7"/>
  <c r="C99" i="14" s="1"/>
  <c r="DQ83" i="7"/>
  <c r="E99" i="14" s="1"/>
  <c r="DR83" i="7"/>
  <c r="G86" i="14" s="1"/>
  <c r="DS83" i="7"/>
  <c r="F99" i="14" s="1"/>
  <c r="DT83" i="7"/>
  <c r="DX83" i="7"/>
  <c r="DU83" i="7"/>
  <c r="DN83" i="7"/>
  <c r="B99" i="14" s="1"/>
  <c r="DP83" i="7"/>
  <c r="D99" i="14" s="1"/>
  <c r="CT84" i="7"/>
  <c r="CS85" i="7"/>
  <c r="CA85" i="7"/>
  <c r="BZ86" i="7"/>
  <c r="AL84" i="7"/>
  <c r="G100" i="8" s="1"/>
  <c r="AI84" i="7"/>
  <c r="AG84" i="7"/>
  <c r="AC84" i="7"/>
  <c r="D100" i="8" s="1"/>
  <c r="AD84" i="7"/>
  <c r="E100" i="8" s="1"/>
  <c r="AA84" i="7"/>
  <c r="B100" i="8" s="1"/>
  <c r="AE84" i="7"/>
  <c r="F100" i="8" s="1"/>
  <c r="AF84" i="7"/>
  <c r="I100" i="8" s="1"/>
  <c r="AH84" i="7"/>
  <c r="AB84" i="7"/>
  <c r="C100" i="8" s="1"/>
  <c r="J99" i="10" l="1"/>
  <c r="L99" i="10" s="1"/>
  <c r="M99" i="10" s="1"/>
  <c r="N99" i="10" s="1"/>
  <c r="L98" i="9"/>
  <c r="M98" i="9" s="1"/>
  <c r="N98" i="9" s="1"/>
  <c r="J99" i="9"/>
  <c r="K99" i="9"/>
  <c r="L98" i="10"/>
  <c r="M98" i="10" s="1"/>
  <c r="N98" i="10" s="1"/>
  <c r="H100" i="8"/>
  <c r="J100" i="8" s="1"/>
  <c r="K100" i="8" s="1"/>
  <c r="CJ85" i="7"/>
  <c r="CI85" i="7"/>
  <c r="CD85" i="7"/>
  <c r="D101" i="10" s="1"/>
  <c r="CK85" i="7"/>
  <c r="CF85" i="7"/>
  <c r="CM85" i="7"/>
  <c r="CC85" i="7"/>
  <c r="C101" i="10" s="1"/>
  <c r="CL85" i="7"/>
  <c r="CE85" i="7"/>
  <c r="CH85" i="7"/>
  <c r="CG85" i="7"/>
  <c r="F101" i="10" s="1"/>
  <c r="I99" i="14"/>
  <c r="H99" i="14"/>
  <c r="AG85" i="7"/>
  <c r="AF85" i="7"/>
  <c r="I101" i="8" s="1"/>
  <c r="AA85" i="7"/>
  <c r="B101" i="8" s="1"/>
  <c r="AC85" i="7"/>
  <c r="D101" i="8" s="1"/>
  <c r="AD85" i="7"/>
  <c r="E101" i="8" s="1"/>
  <c r="AB85" i="7"/>
  <c r="C101" i="8" s="1"/>
  <c r="AE85" i="7"/>
  <c r="F101" i="8" s="1"/>
  <c r="AL85" i="7"/>
  <c r="G101" i="8" s="1"/>
  <c r="AH85" i="7"/>
  <c r="AI85" i="7"/>
  <c r="CN84" i="7"/>
  <c r="E100" i="10" s="1"/>
  <c r="CT85" i="7"/>
  <c r="CS86" i="7"/>
  <c r="DL85" i="7"/>
  <c r="DK86" i="7"/>
  <c r="J99" i="8"/>
  <c r="K99" i="8" s="1"/>
  <c r="DC84" i="7"/>
  <c r="CW84" i="7"/>
  <c r="DE84" i="7"/>
  <c r="CV84" i="7"/>
  <c r="DD84" i="7"/>
  <c r="DB84" i="7"/>
  <c r="DF84" i="7"/>
  <c r="CY84" i="7"/>
  <c r="CZ84" i="7"/>
  <c r="CX84" i="7"/>
  <c r="DA84" i="7"/>
  <c r="DY84" i="7"/>
  <c r="J100" i="14" s="1"/>
  <c r="DR84" i="7"/>
  <c r="G87" i="14" s="1"/>
  <c r="DN84" i="7"/>
  <c r="B100" i="14" s="1"/>
  <c r="DT84" i="7"/>
  <c r="DS84" i="7"/>
  <c r="F100" i="14" s="1"/>
  <c r="DV84" i="7"/>
  <c r="DU84" i="7"/>
  <c r="DP84" i="7"/>
  <c r="D100" i="14" s="1"/>
  <c r="DQ84" i="7"/>
  <c r="E100" i="14" s="1"/>
  <c r="DO84" i="7"/>
  <c r="C100" i="14" s="1"/>
  <c r="DX84" i="7"/>
  <c r="DW84" i="7"/>
  <c r="BH86" i="7"/>
  <c r="BG87" i="7"/>
  <c r="BZ87" i="7"/>
  <c r="CA86" i="7"/>
  <c r="BU84" i="7"/>
  <c r="E100" i="9" s="1"/>
  <c r="H100" i="9"/>
  <c r="G100" i="9"/>
  <c r="I100" i="9" s="1"/>
  <c r="X87" i="7"/>
  <c r="Y86" i="7"/>
  <c r="H100" i="10"/>
  <c r="G100" i="10"/>
  <c r="I100" i="10" s="1"/>
  <c r="BT85" i="7"/>
  <c r="BR85" i="7"/>
  <c r="BK85" i="7"/>
  <c r="D101" i="9" s="1"/>
  <c r="BN85" i="7"/>
  <c r="F101" i="9" s="1"/>
  <c r="BS85" i="7"/>
  <c r="BO85" i="7"/>
  <c r="BM85" i="7"/>
  <c r="BJ85" i="7"/>
  <c r="C101" i="9" s="1"/>
  <c r="BQ85" i="7"/>
  <c r="BP85" i="7"/>
  <c r="BL85" i="7"/>
  <c r="BU85" i="7" l="1"/>
  <c r="E101" i="9" s="1"/>
  <c r="CN85" i="7"/>
  <c r="E101" i="10" s="1"/>
  <c r="L99" i="9"/>
  <c r="M99" i="9" s="1"/>
  <c r="N99" i="9" s="1"/>
  <c r="H101" i="8"/>
  <c r="J101" i="8" s="1"/>
  <c r="K101" i="8" s="1"/>
  <c r="H101" i="9"/>
  <c r="J101" i="9" s="1"/>
  <c r="G101" i="9"/>
  <c r="I101" i="9" s="1"/>
  <c r="AG86" i="7"/>
  <c r="AL86" i="7"/>
  <c r="G102" i="8" s="1"/>
  <c r="AI86" i="7"/>
  <c r="AA86" i="7"/>
  <c r="B102" i="8" s="1"/>
  <c r="AH86" i="7"/>
  <c r="AE86" i="7"/>
  <c r="F102" i="8" s="1"/>
  <c r="AD86" i="7"/>
  <c r="E102" i="8" s="1"/>
  <c r="AB86" i="7"/>
  <c r="C102" i="8" s="1"/>
  <c r="AF86" i="7"/>
  <c r="I102" i="8" s="1"/>
  <c r="AC86" i="7"/>
  <c r="D102" i="8" s="1"/>
  <c r="K100" i="9"/>
  <c r="J100" i="9"/>
  <c r="H100" i="14"/>
  <c r="I100" i="14"/>
  <c r="DL86" i="7"/>
  <c r="DK87" i="7"/>
  <c r="K100" i="10"/>
  <c r="J100" i="10"/>
  <c r="Y87" i="7"/>
  <c r="X88" i="7"/>
  <c r="CM86" i="7"/>
  <c r="CK86" i="7"/>
  <c r="CJ86" i="7"/>
  <c r="CE86" i="7"/>
  <c r="CH86" i="7"/>
  <c r="CG86" i="7"/>
  <c r="F102" i="10" s="1"/>
  <c r="CC86" i="7"/>
  <c r="C102" i="10" s="1"/>
  <c r="CL86" i="7"/>
  <c r="CI86" i="7"/>
  <c r="CD86" i="7"/>
  <c r="D102" i="10" s="1"/>
  <c r="CF86" i="7"/>
  <c r="BH87" i="7"/>
  <c r="BG88" i="7"/>
  <c r="DQ85" i="7"/>
  <c r="E101" i="14" s="1"/>
  <c r="DN85" i="7"/>
  <c r="B101" i="14" s="1"/>
  <c r="DV85" i="7"/>
  <c r="DU85" i="7"/>
  <c r="DS85" i="7"/>
  <c r="F101" i="14" s="1"/>
  <c r="DT85" i="7"/>
  <c r="DW85" i="7"/>
  <c r="DR85" i="7"/>
  <c r="G88" i="14" s="1"/>
  <c r="DP85" i="7"/>
  <c r="D101" i="14" s="1"/>
  <c r="DO85" i="7"/>
  <c r="C101" i="14" s="1"/>
  <c r="DX85" i="7"/>
  <c r="DY85" i="7"/>
  <c r="J101" i="14" s="1"/>
  <c r="H101" i="10"/>
  <c r="G101" i="10"/>
  <c r="I101" i="10" s="1"/>
  <c r="BZ88" i="7"/>
  <c r="CA87" i="7"/>
  <c r="BT86" i="7"/>
  <c r="BS86" i="7"/>
  <c r="BM86" i="7"/>
  <c r="BJ86" i="7"/>
  <c r="C102" i="9" s="1"/>
  <c r="BN86" i="7"/>
  <c r="F102" i="9" s="1"/>
  <c r="BP86" i="7"/>
  <c r="BK86" i="7"/>
  <c r="D102" i="9" s="1"/>
  <c r="BR86" i="7"/>
  <c r="BO86" i="7"/>
  <c r="BQ86" i="7"/>
  <c r="BL86" i="7"/>
  <c r="CT86" i="7"/>
  <c r="CS87" i="7"/>
  <c r="DE85" i="7"/>
  <c r="DC85" i="7"/>
  <c r="CX85" i="7"/>
  <c r="DB85" i="7"/>
  <c r="DF85" i="7"/>
  <c r="DD85" i="7"/>
  <c r="CW85" i="7"/>
  <c r="CY85" i="7"/>
  <c r="CZ85" i="7"/>
  <c r="DA85" i="7"/>
  <c r="CV85" i="7"/>
  <c r="BU86" i="7" l="1"/>
  <c r="E102" i="9" s="1"/>
  <c r="J101" i="10"/>
  <c r="K101" i="10"/>
  <c r="K101" i="9"/>
  <c r="L101" i="9" s="1"/>
  <c r="M101" i="9" s="1"/>
  <c r="N101" i="9" s="1"/>
  <c r="H102" i="8"/>
  <c r="J102" i="8" s="1"/>
  <c r="K102" i="8" s="1"/>
  <c r="L100" i="9"/>
  <c r="M100" i="9" s="1"/>
  <c r="N100" i="9" s="1"/>
  <c r="CN86" i="7"/>
  <c r="E102" i="10" s="1"/>
  <c r="CS88" i="7"/>
  <c r="CT87" i="7"/>
  <c r="H102" i="9"/>
  <c r="G102" i="9"/>
  <c r="I102" i="9" s="1"/>
  <c r="G102" i="10"/>
  <c r="I102" i="10" s="1"/>
  <c r="H102" i="10"/>
  <c r="L100" i="10"/>
  <c r="M100" i="10" s="1"/>
  <c r="N100" i="10" s="1"/>
  <c r="DE86" i="7"/>
  <c r="CY86" i="7"/>
  <c r="CV86" i="7"/>
  <c r="DB86" i="7"/>
  <c r="DF86" i="7"/>
  <c r="CX86" i="7"/>
  <c r="DA86" i="7"/>
  <c r="CW86" i="7"/>
  <c r="CZ86" i="7"/>
  <c r="DC86" i="7"/>
  <c r="DD86" i="7"/>
  <c r="CJ87" i="7"/>
  <c r="CF87" i="7"/>
  <c r="CH87" i="7"/>
  <c r="CK87" i="7"/>
  <c r="CE87" i="7"/>
  <c r="CL87" i="7"/>
  <c r="CD87" i="7"/>
  <c r="D103" i="10" s="1"/>
  <c r="CM87" i="7"/>
  <c r="CC87" i="7"/>
  <c r="C103" i="10" s="1"/>
  <c r="CI87" i="7"/>
  <c r="CG87" i="7"/>
  <c r="F103" i="10" s="1"/>
  <c r="BH88" i="7"/>
  <c r="BG89" i="7"/>
  <c r="BZ89" i="7"/>
  <c r="CA88" i="7"/>
  <c r="BQ87" i="7"/>
  <c r="BS87" i="7"/>
  <c r="BL87" i="7"/>
  <c r="BN87" i="7"/>
  <c r="F103" i="9" s="1"/>
  <c r="BT87" i="7"/>
  <c r="BR87" i="7"/>
  <c r="BM87" i="7"/>
  <c r="BK87" i="7"/>
  <c r="D103" i="9" s="1"/>
  <c r="BO87" i="7"/>
  <c r="BJ87" i="7"/>
  <c r="C103" i="9" s="1"/>
  <c r="BP87" i="7"/>
  <c r="X89" i="7"/>
  <c r="Y88" i="7"/>
  <c r="DK88" i="7"/>
  <c r="DL87" i="7"/>
  <c r="H101" i="14"/>
  <c r="I101" i="14"/>
  <c r="AD87" i="7"/>
  <c r="E103" i="8" s="1"/>
  <c r="AC87" i="7"/>
  <c r="D103" i="8" s="1"/>
  <c r="AE87" i="7"/>
  <c r="F103" i="8" s="1"/>
  <c r="AG87" i="7"/>
  <c r="AB87" i="7"/>
  <c r="C103" i="8" s="1"/>
  <c r="AF87" i="7"/>
  <c r="I103" i="8" s="1"/>
  <c r="AA87" i="7"/>
  <c r="B103" i="8" s="1"/>
  <c r="AI87" i="7"/>
  <c r="AL87" i="7"/>
  <c r="G103" i="8" s="1"/>
  <c r="AH87" i="7"/>
  <c r="DT86" i="7"/>
  <c r="DY86" i="7"/>
  <c r="J102" i="14" s="1"/>
  <c r="DS86" i="7"/>
  <c r="F102" i="14" s="1"/>
  <c r="DV86" i="7"/>
  <c r="DP86" i="7"/>
  <c r="D102" i="14" s="1"/>
  <c r="DR86" i="7"/>
  <c r="G89" i="14" s="1"/>
  <c r="DQ86" i="7"/>
  <c r="E102" i="14" s="1"/>
  <c r="DX86" i="7"/>
  <c r="DU86" i="7"/>
  <c r="DW86" i="7"/>
  <c r="DN86" i="7"/>
  <c r="B102" i="14" s="1"/>
  <c r="DO86" i="7"/>
  <c r="C102" i="14" s="1"/>
  <c r="K102" i="9" l="1"/>
  <c r="J102" i="9"/>
  <c r="L101" i="10"/>
  <c r="M101" i="10" s="1"/>
  <c r="N101" i="10" s="1"/>
  <c r="K102" i="10"/>
  <c r="H103" i="8"/>
  <c r="J103" i="8" s="1"/>
  <c r="K103" i="8" s="1"/>
  <c r="J102" i="10"/>
  <c r="CN87" i="7"/>
  <c r="E103" i="10" s="1"/>
  <c r="AG88" i="7"/>
  <c r="AB88" i="7"/>
  <c r="C104" i="8" s="1"/>
  <c r="AE88" i="7"/>
  <c r="F104" i="8" s="1"/>
  <c r="AA88" i="7"/>
  <c r="B104" i="8" s="1"/>
  <c r="AL88" i="7"/>
  <c r="G104" i="8" s="1"/>
  <c r="AI88" i="7"/>
  <c r="AF88" i="7"/>
  <c r="I104" i="8" s="1"/>
  <c r="AC88" i="7"/>
  <c r="D104" i="8" s="1"/>
  <c r="AD88" i="7"/>
  <c r="E104" i="8" s="1"/>
  <c r="AH88" i="7"/>
  <c r="BU87" i="7"/>
  <c r="E103" i="9" s="1"/>
  <c r="CA89" i="7"/>
  <c r="BZ90" i="7"/>
  <c r="BT88" i="7"/>
  <c r="BS88" i="7"/>
  <c r="BJ88" i="7"/>
  <c r="C104" i="9" s="1"/>
  <c r="BN88" i="7"/>
  <c r="F104" i="9" s="1"/>
  <c r="BP88" i="7"/>
  <c r="BQ88" i="7"/>
  <c r="BL88" i="7"/>
  <c r="BO88" i="7"/>
  <c r="BR88" i="7"/>
  <c r="BM88" i="7"/>
  <c r="BK88" i="7"/>
  <c r="D104" i="9" s="1"/>
  <c r="Y89" i="7"/>
  <c r="X90" i="7"/>
  <c r="H103" i="10"/>
  <c r="G103" i="10"/>
  <c r="I103" i="10" s="1"/>
  <c r="I102" i="14"/>
  <c r="H102" i="14"/>
  <c r="DV87" i="7"/>
  <c r="DY87" i="7"/>
  <c r="J103" i="14" s="1"/>
  <c r="DO87" i="7"/>
  <c r="C103" i="14" s="1"/>
  <c r="DQ87" i="7"/>
  <c r="E103" i="14" s="1"/>
  <c r="DR87" i="7"/>
  <c r="G90" i="14" s="1"/>
  <c r="DS87" i="7"/>
  <c r="F103" i="14" s="1"/>
  <c r="DT87" i="7"/>
  <c r="DX87" i="7"/>
  <c r="DU87" i="7"/>
  <c r="DN87" i="7"/>
  <c r="B103" i="14" s="1"/>
  <c r="DP87" i="7"/>
  <c r="D103" i="14" s="1"/>
  <c r="DW87" i="7"/>
  <c r="DB87" i="7"/>
  <c r="CW87" i="7"/>
  <c r="DA87" i="7"/>
  <c r="DE87" i="7"/>
  <c r="DD87" i="7"/>
  <c r="CZ87" i="7"/>
  <c r="DF87" i="7"/>
  <c r="CY87" i="7"/>
  <c r="DC87" i="7"/>
  <c r="CV87" i="7"/>
  <c r="CX87" i="7"/>
  <c r="DK89" i="7"/>
  <c r="DL88" i="7"/>
  <c r="H103" i="9"/>
  <c r="G103" i="9"/>
  <c r="I103" i="9" s="1"/>
  <c r="CI88" i="7"/>
  <c r="CL88" i="7"/>
  <c r="CD88" i="7"/>
  <c r="D104" i="10" s="1"/>
  <c r="CE88" i="7"/>
  <c r="CJ88" i="7"/>
  <c r="CC88" i="7"/>
  <c r="C104" i="10" s="1"/>
  <c r="CH88" i="7"/>
  <c r="CG88" i="7"/>
  <c r="F104" i="10" s="1"/>
  <c r="CM88" i="7"/>
  <c r="CK88" i="7"/>
  <c r="CF88" i="7"/>
  <c r="BG90" i="7"/>
  <c r="BH89" i="7"/>
  <c r="CT88" i="7"/>
  <c r="CS89" i="7"/>
  <c r="J103" i="10" l="1"/>
  <c r="L102" i="9"/>
  <c r="M102" i="9" s="1"/>
  <c r="N102" i="9" s="1"/>
  <c r="L102" i="10"/>
  <c r="M102" i="10" s="1"/>
  <c r="N102" i="10" s="1"/>
  <c r="K103" i="10"/>
  <c r="H104" i="8"/>
  <c r="J104" i="8" s="1"/>
  <c r="K104" i="8" s="1"/>
  <c r="BU88" i="7"/>
  <c r="E104" i="9" s="1"/>
  <c r="CN88" i="7"/>
  <c r="E104" i="10" s="1"/>
  <c r="X91" i="7"/>
  <c r="Y90" i="7"/>
  <c r="CI89" i="7"/>
  <c r="CM89" i="7"/>
  <c r="CJ89" i="7"/>
  <c r="CL89" i="7"/>
  <c r="CF89" i="7"/>
  <c r="CG89" i="7"/>
  <c r="F105" i="10" s="1"/>
  <c r="CK89" i="7"/>
  <c r="CE89" i="7"/>
  <c r="CC89" i="7"/>
  <c r="C105" i="10" s="1"/>
  <c r="CH89" i="7"/>
  <c r="CD89" i="7"/>
  <c r="D105" i="10" s="1"/>
  <c r="BG91" i="7"/>
  <c r="BH90" i="7"/>
  <c r="G104" i="10"/>
  <c r="I104" i="10" s="1"/>
  <c r="H104" i="10"/>
  <c r="AG89" i="7"/>
  <c r="AH89" i="7"/>
  <c r="AB89" i="7"/>
  <c r="C105" i="8" s="1"/>
  <c r="AL89" i="7"/>
  <c r="G105" i="8" s="1"/>
  <c r="AC89" i="7"/>
  <c r="D105" i="8" s="1"/>
  <c r="AA89" i="7"/>
  <c r="B105" i="8" s="1"/>
  <c r="AF89" i="7"/>
  <c r="I105" i="8" s="1"/>
  <c r="AE89" i="7"/>
  <c r="F105" i="8" s="1"/>
  <c r="AI89" i="7"/>
  <c r="AD89" i="7"/>
  <c r="E105" i="8" s="1"/>
  <c r="J103" i="9"/>
  <c r="K103" i="9"/>
  <c r="DY88" i="7"/>
  <c r="J104" i="14" s="1"/>
  <c r="DT88" i="7"/>
  <c r="DP88" i="7"/>
  <c r="D104" i="14" s="1"/>
  <c r="DO88" i="7"/>
  <c r="C104" i="14" s="1"/>
  <c r="DQ88" i="7"/>
  <c r="E104" i="14" s="1"/>
  <c r="DS88" i="7"/>
  <c r="F104" i="14" s="1"/>
  <c r="DV88" i="7"/>
  <c r="DU88" i="7"/>
  <c r="DX88" i="7"/>
  <c r="DW88" i="7"/>
  <c r="DR88" i="7"/>
  <c r="G91" i="14" s="1"/>
  <c r="DN88" i="7"/>
  <c r="B104" i="14" s="1"/>
  <c r="H103" i="14"/>
  <c r="I103" i="14"/>
  <c r="DE88" i="7"/>
  <c r="DA88" i="7"/>
  <c r="DC88" i="7"/>
  <c r="DF88" i="7"/>
  <c r="CZ88" i="7"/>
  <c r="CY88" i="7"/>
  <c r="DB88" i="7"/>
  <c r="DD88" i="7"/>
  <c r="CW88" i="7"/>
  <c r="CV88" i="7"/>
  <c r="CX88" i="7"/>
  <c r="CT89" i="7"/>
  <c r="CS90" i="7"/>
  <c r="BQ89" i="7"/>
  <c r="BP89" i="7"/>
  <c r="BN89" i="7"/>
  <c r="F105" i="9" s="1"/>
  <c r="BT89" i="7"/>
  <c r="BR89" i="7"/>
  <c r="BL89" i="7"/>
  <c r="BS89" i="7"/>
  <c r="BM89" i="7"/>
  <c r="BK89" i="7"/>
  <c r="D105" i="9" s="1"/>
  <c r="BO89" i="7"/>
  <c r="BJ89" i="7"/>
  <c r="C105" i="9" s="1"/>
  <c r="DL89" i="7"/>
  <c r="DK90" i="7"/>
  <c r="H104" i="9"/>
  <c r="G104" i="9"/>
  <c r="I104" i="9" s="1"/>
  <c r="CA90" i="7"/>
  <c r="BZ91" i="7"/>
  <c r="L103" i="10" l="1"/>
  <c r="M103" i="10" s="1"/>
  <c r="N103" i="10" s="1"/>
  <c r="J104" i="9"/>
  <c r="K104" i="9"/>
  <c r="J104" i="10"/>
  <c r="K104" i="10"/>
  <c r="L103" i="9"/>
  <c r="M103" i="9" s="1"/>
  <c r="N103" i="9" s="1"/>
  <c r="CS91" i="7"/>
  <c r="CT90" i="7"/>
  <c r="BU89" i="7"/>
  <c r="E105" i="9" s="1"/>
  <c r="H105" i="8"/>
  <c r="BH91" i="7"/>
  <c r="BG92" i="7"/>
  <c r="H105" i="10"/>
  <c r="G105" i="10"/>
  <c r="I105" i="10" s="1"/>
  <c r="AG90" i="7"/>
  <c r="AL90" i="7"/>
  <c r="G106" i="8" s="1"/>
  <c r="AI90" i="7"/>
  <c r="AH90" i="7"/>
  <c r="AD90" i="7"/>
  <c r="E106" i="8" s="1"/>
  <c r="AC90" i="7"/>
  <c r="D106" i="8" s="1"/>
  <c r="AE90" i="7"/>
  <c r="F106" i="8" s="1"/>
  <c r="AA90" i="7"/>
  <c r="B106" i="8" s="1"/>
  <c r="AB90" i="7"/>
  <c r="C106" i="8" s="1"/>
  <c r="AF90" i="7"/>
  <c r="I106" i="8" s="1"/>
  <c r="CA91" i="7"/>
  <c r="BZ92" i="7"/>
  <c r="DL90" i="7"/>
  <c r="DK91" i="7"/>
  <c r="I104" i="14"/>
  <c r="H104" i="14"/>
  <c r="Y91" i="7"/>
  <c r="X92" i="7"/>
  <c r="CC90" i="7"/>
  <c r="C106" i="10" s="1"/>
  <c r="CL90" i="7"/>
  <c r="CM90" i="7"/>
  <c r="CI90" i="7"/>
  <c r="CE90" i="7"/>
  <c r="CK90" i="7"/>
  <c r="CJ90" i="7"/>
  <c r="CF90" i="7"/>
  <c r="CH90" i="7"/>
  <c r="CG90" i="7"/>
  <c r="F106" i="10" s="1"/>
  <c r="CD90" i="7"/>
  <c r="D106" i="10" s="1"/>
  <c r="CN89" i="7"/>
  <c r="E105" i="10" s="1"/>
  <c r="DV89" i="7"/>
  <c r="DU89" i="7"/>
  <c r="DS89" i="7"/>
  <c r="F105" i="14" s="1"/>
  <c r="DT89" i="7"/>
  <c r="DW89" i="7"/>
  <c r="DR89" i="7"/>
  <c r="G92" i="14" s="1"/>
  <c r="DP89" i="7"/>
  <c r="D105" i="14" s="1"/>
  <c r="DO89" i="7"/>
  <c r="C105" i="14" s="1"/>
  <c r="DX89" i="7"/>
  <c r="DY89" i="7"/>
  <c r="J105" i="14" s="1"/>
  <c r="DQ89" i="7"/>
  <c r="E105" i="14" s="1"/>
  <c r="DN89" i="7"/>
  <c r="B105" i="14" s="1"/>
  <c r="H105" i="9"/>
  <c r="G105" i="9"/>
  <c r="I105" i="9" s="1"/>
  <c r="DD89" i="7"/>
  <c r="DA89" i="7"/>
  <c r="DE89" i="7"/>
  <c r="CW89" i="7"/>
  <c r="CZ89" i="7"/>
  <c r="DB89" i="7"/>
  <c r="DF89" i="7"/>
  <c r="CV89" i="7"/>
  <c r="CX89" i="7"/>
  <c r="CY89" i="7"/>
  <c r="DC89" i="7"/>
  <c r="BT90" i="7"/>
  <c r="BR90" i="7"/>
  <c r="BK90" i="7"/>
  <c r="D106" i="9" s="1"/>
  <c r="BN90" i="7"/>
  <c r="F106" i="9" s="1"/>
  <c r="BS90" i="7"/>
  <c r="BP90" i="7"/>
  <c r="BL90" i="7"/>
  <c r="BO90" i="7"/>
  <c r="BQ90" i="7"/>
  <c r="BM90" i="7"/>
  <c r="BJ90" i="7"/>
  <c r="C106" i="9" s="1"/>
  <c r="L104" i="9" l="1"/>
  <c r="M104" i="9" s="1"/>
  <c r="N104" i="9" s="1"/>
  <c r="L104" i="10"/>
  <c r="M104" i="10" s="1"/>
  <c r="N104" i="10" s="1"/>
  <c r="BU90" i="7"/>
  <c r="E106" i="9" s="1"/>
  <c r="H106" i="8"/>
  <c r="J106" i="8" s="1"/>
  <c r="K106" i="8" s="1"/>
  <c r="G106" i="10"/>
  <c r="I106" i="10" s="1"/>
  <c r="H106" i="10"/>
  <c r="CA92" i="7"/>
  <c r="BZ93" i="7"/>
  <c r="J105" i="8"/>
  <c r="K105" i="8" s="1"/>
  <c r="H106" i="9"/>
  <c r="G106" i="9"/>
  <c r="I106" i="9" s="1"/>
  <c r="CN90" i="7"/>
  <c r="E106" i="10" s="1"/>
  <c r="CL91" i="7"/>
  <c r="CF91" i="7"/>
  <c r="CM91" i="7"/>
  <c r="CC91" i="7"/>
  <c r="C107" i="10" s="1"/>
  <c r="CI91" i="7"/>
  <c r="CG91" i="7"/>
  <c r="F107" i="10" s="1"/>
  <c r="CJ91" i="7"/>
  <c r="CH91" i="7"/>
  <c r="CK91" i="7"/>
  <c r="CE91" i="7"/>
  <c r="CD91" i="7"/>
  <c r="D107" i="10" s="1"/>
  <c r="J105" i="9"/>
  <c r="K105" i="9"/>
  <c r="J105" i="10"/>
  <c r="K105" i="10"/>
  <c r="X93" i="7"/>
  <c r="Y92" i="7"/>
  <c r="DL91" i="7"/>
  <c r="DK92" i="7"/>
  <c r="BH92" i="7"/>
  <c r="BG93" i="7"/>
  <c r="DB90" i="7"/>
  <c r="DE90" i="7"/>
  <c r="CV90" i="7"/>
  <c r="CY90" i="7"/>
  <c r="DF90" i="7"/>
  <c r="DA90" i="7"/>
  <c r="CX90" i="7"/>
  <c r="DD90" i="7"/>
  <c r="CW90" i="7"/>
  <c r="CZ90" i="7"/>
  <c r="DC90" i="7"/>
  <c r="H105" i="14"/>
  <c r="I105" i="14"/>
  <c r="AC91" i="7"/>
  <c r="D107" i="8" s="1"/>
  <c r="AF91" i="7"/>
  <c r="I107" i="8" s="1"/>
  <c r="AB91" i="7"/>
  <c r="C107" i="8" s="1"/>
  <c r="AG91" i="7"/>
  <c r="AE91" i="7"/>
  <c r="F107" i="8" s="1"/>
  <c r="AA91" i="7"/>
  <c r="B107" i="8" s="1"/>
  <c r="AD91" i="7"/>
  <c r="E107" i="8" s="1"/>
  <c r="AI91" i="7"/>
  <c r="AL91" i="7"/>
  <c r="G107" i="8" s="1"/>
  <c r="AH91" i="7"/>
  <c r="DW90" i="7"/>
  <c r="DT90" i="7"/>
  <c r="DY90" i="7"/>
  <c r="J106" i="14" s="1"/>
  <c r="DP90" i="7"/>
  <c r="D106" i="14" s="1"/>
  <c r="DQ90" i="7"/>
  <c r="E106" i="14" s="1"/>
  <c r="DN90" i="7"/>
  <c r="B106" i="14" s="1"/>
  <c r="DS90" i="7"/>
  <c r="F106" i="14" s="1"/>
  <c r="DV90" i="7"/>
  <c r="DX90" i="7"/>
  <c r="DU90" i="7"/>
  <c r="DO90" i="7"/>
  <c r="C106" i="14" s="1"/>
  <c r="DR90" i="7"/>
  <c r="G93" i="14" s="1"/>
  <c r="BP91" i="7"/>
  <c r="BO91" i="7"/>
  <c r="BK91" i="7"/>
  <c r="D107" i="9" s="1"/>
  <c r="BN91" i="7"/>
  <c r="F107" i="9" s="1"/>
  <c r="BT91" i="7"/>
  <c r="BQ91" i="7"/>
  <c r="BR91" i="7"/>
  <c r="BL91" i="7"/>
  <c r="BJ91" i="7"/>
  <c r="C107" i="9" s="1"/>
  <c r="BS91" i="7"/>
  <c r="BM91" i="7"/>
  <c r="CT91" i="7"/>
  <c r="CS92" i="7"/>
  <c r="CN91" i="7" l="1"/>
  <c r="E107" i="10" s="1"/>
  <c r="K106" i="9"/>
  <c r="L105" i="10"/>
  <c r="M105" i="10" s="1"/>
  <c r="N105" i="10" s="1"/>
  <c r="J106" i="9"/>
  <c r="BU91" i="7"/>
  <c r="E107" i="9" s="1"/>
  <c r="L105" i="9"/>
  <c r="M105" i="9" s="1"/>
  <c r="N105" i="9" s="1"/>
  <c r="H107" i="8"/>
  <c r="AL92" i="7"/>
  <c r="G108" i="8" s="1"/>
  <c r="AI92" i="7"/>
  <c r="AB92" i="7"/>
  <c r="C108" i="8" s="1"/>
  <c r="AE92" i="7"/>
  <c r="F108" i="8" s="1"/>
  <c r="AF92" i="7"/>
  <c r="I108" i="8" s="1"/>
  <c r="AG92" i="7"/>
  <c r="AA92" i="7"/>
  <c r="B108" i="8" s="1"/>
  <c r="AD92" i="7"/>
  <c r="E108" i="8" s="1"/>
  <c r="AC92" i="7"/>
  <c r="D108" i="8" s="1"/>
  <c r="AH92" i="7"/>
  <c r="H107" i="9"/>
  <c r="G107" i="9"/>
  <c r="I107" i="9" s="1"/>
  <c r="I106" i="14"/>
  <c r="H106" i="14"/>
  <c r="Y93" i="7"/>
  <c r="X94" i="7"/>
  <c r="J106" i="10"/>
  <c r="K106" i="10"/>
  <c r="CT92" i="7"/>
  <c r="CS93" i="7"/>
  <c r="BH93" i="7"/>
  <c r="BG94" i="7"/>
  <c r="DK93" i="7"/>
  <c r="DL92" i="7"/>
  <c r="CA93" i="7"/>
  <c r="BZ94" i="7"/>
  <c r="CX91" i="7"/>
  <c r="CZ91" i="7"/>
  <c r="DE91" i="7"/>
  <c r="CY91" i="7"/>
  <c r="DA91" i="7"/>
  <c r="DB91" i="7"/>
  <c r="DF91" i="7"/>
  <c r="DC91" i="7"/>
  <c r="CW91" i="7"/>
  <c r="CV91" i="7"/>
  <c r="DD91" i="7"/>
  <c r="BT92" i="7"/>
  <c r="BO92" i="7"/>
  <c r="BK92" i="7"/>
  <c r="D108" i="9" s="1"/>
  <c r="BN92" i="7"/>
  <c r="F108" i="9" s="1"/>
  <c r="BS92" i="7"/>
  <c r="BP92" i="7"/>
  <c r="BL92" i="7"/>
  <c r="BR92" i="7"/>
  <c r="BQ92" i="7"/>
  <c r="BM92" i="7"/>
  <c r="BJ92" i="7"/>
  <c r="C108" i="9" s="1"/>
  <c r="DV91" i="7"/>
  <c r="DY91" i="7"/>
  <c r="J107" i="14" s="1"/>
  <c r="DO91" i="7"/>
  <c r="C107" i="14" s="1"/>
  <c r="DN91" i="7"/>
  <c r="B107" i="14" s="1"/>
  <c r="DQ91" i="7"/>
  <c r="E107" i="14" s="1"/>
  <c r="DS91" i="7"/>
  <c r="F107" i="14" s="1"/>
  <c r="DT91" i="7"/>
  <c r="DX91" i="7"/>
  <c r="DU91" i="7"/>
  <c r="DR91" i="7"/>
  <c r="G94" i="14" s="1"/>
  <c r="DP91" i="7"/>
  <c r="D107" i="14" s="1"/>
  <c r="DW91" i="7"/>
  <c r="G107" i="10"/>
  <c r="I107" i="10" s="1"/>
  <c r="K107" i="10" s="1"/>
  <c r="H107" i="10"/>
  <c r="J107" i="10" s="1"/>
  <c r="CI92" i="7"/>
  <c r="CH92" i="7"/>
  <c r="CM92" i="7"/>
  <c r="CJ92" i="7"/>
  <c r="CG92" i="7"/>
  <c r="F108" i="10" s="1"/>
  <c r="CF92" i="7"/>
  <c r="CC92" i="7"/>
  <c r="C108" i="10" s="1"/>
  <c r="CK92" i="7"/>
  <c r="CE92" i="7"/>
  <c r="CL92" i="7"/>
  <c r="CD92" i="7"/>
  <c r="D108" i="10" s="1"/>
  <c r="L106" i="9" l="1"/>
  <c r="M106" i="9" s="1"/>
  <c r="N106" i="9" s="1"/>
  <c r="K107" i="9"/>
  <c r="J107" i="9"/>
  <c r="CN92" i="7"/>
  <c r="E108" i="10" s="1"/>
  <c r="L106" i="10"/>
  <c r="M106" i="10" s="1"/>
  <c r="N106" i="10" s="1"/>
  <c r="H108" i="8"/>
  <c r="J108" i="8" s="1"/>
  <c r="K108" i="8" s="1"/>
  <c r="H108" i="9"/>
  <c r="G108" i="9"/>
  <c r="I108" i="9" s="1"/>
  <c r="H107" i="14"/>
  <c r="I107" i="14"/>
  <c r="BU92" i="7"/>
  <c r="E108" i="9" s="1"/>
  <c r="DY92" i="7"/>
  <c r="J108" i="14" s="1"/>
  <c r="DN92" i="7"/>
  <c r="B108" i="14" s="1"/>
  <c r="DR92" i="7"/>
  <c r="G95" i="14" s="1"/>
  <c r="DO92" i="7"/>
  <c r="C108" i="14" s="1"/>
  <c r="DT92" i="7"/>
  <c r="DS92" i="7"/>
  <c r="F108" i="14" s="1"/>
  <c r="DV92" i="7"/>
  <c r="DU92" i="7"/>
  <c r="DP92" i="7"/>
  <c r="D108" i="14" s="1"/>
  <c r="DQ92" i="7"/>
  <c r="E108" i="14" s="1"/>
  <c r="DX92" i="7"/>
  <c r="DW92" i="7"/>
  <c r="CT93" i="7"/>
  <c r="CS94" i="7"/>
  <c r="X95" i="7"/>
  <c r="Y94" i="7"/>
  <c r="J107" i="8"/>
  <c r="K107" i="8" s="1"/>
  <c r="DL93" i="7"/>
  <c r="DK94" i="7"/>
  <c r="DE92" i="7"/>
  <c r="CZ92" i="7"/>
  <c r="CX92" i="7"/>
  <c r="DF92" i="7"/>
  <c r="DA92" i="7"/>
  <c r="DD92" i="7"/>
  <c r="DB92" i="7"/>
  <c r="CV92" i="7"/>
  <c r="CY92" i="7"/>
  <c r="DC92" i="7"/>
  <c r="CW92" i="7"/>
  <c r="AG93" i="7"/>
  <c r="AL93" i="7"/>
  <c r="G109" i="8" s="1"/>
  <c r="AD93" i="7"/>
  <c r="E109" i="8" s="1"/>
  <c r="AC93" i="7"/>
  <c r="D109" i="8" s="1"/>
  <c r="AH93" i="7"/>
  <c r="AB93" i="7"/>
  <c r="C109" i="8" s="1"/>
  <c r="AI93" i="7"/>
  <c r="AE93" i="7"/>
  <c r="F109" i="8" s="1"/>
  <c r="AA93" i="7"/>
  <c r="B109" i="8" s="1"/>
  <c r="AF93" i="7"/>
  <c r="I109" i="8" s="1"/>
  <c r="L107" i="10"/>
  <c r="M107" i="10" s="1"/>
  <c r="N107" i="10" s="1"/>
  <c r="CA94" i="7"/>
  <c r="BZ95" i="7"/>
  <c r="BH94" i="7"/>
  <c r="BG95" i="7"/>
  <c r="H108" i="10"/>
  <c r="G108" i="10"/>
  <c r="I108" i="10" s="1"/>
  <c r="CJ93" i="7"/>
  <c r="CI93" i="7"/>
  <c r="CD93" i="7"/>
  <c r="D109" i="10" s="1"/>
  <c r="CM93" i="7"/>
  <c r="CK93" i="7"/>
  <c r="CC93" i="7"/>
  <c r="C109" i="10" s="1"/>
  <c r="CL93" i="7"/>
  <c r="CF93" i="7"/>
  <c r="CG93" i="7"/>
  <c r="F109" i="10" s="1"/>
  <c r="CH93" i="7"/>
  <c r="CE93" i="7"/>
  <c r="BT93" i="7"/>
  <c r="BQ93" i="7"/>
  <c r="BL93" i="7"/>
  <c r="BJ93" i="7"/>
  <c r="C109" i="9" s="1"/>
  <c r="BN93" i="7"/>
  <c r="F109" i="9" s="1"/>
  <c r="BO93" i="7"/>
  <c r="BK93" i="7"/>
  <c r="D109" i="9" s="1"/>
  <c r="BS93" i="7"/>
  <c r="BP93" i="7"/>
  <c r="BR93" i="7"/>
  <c r="BM93" i="7"/>
  <c r="L107" i="9" l="1"/>
  <c r="M107" i="9" s="1"/>
  <c r="N107" i="9" s="1"/>
  <c r="K108" i="10"/>
  <c r="J108" i="10"/>
  <c r="CN93" i="7"/>
  <c r="E109" i="10" s="1"/>
  <c r="H109" i="9"/>
  <c r="G109" i="9"/>
  <c r="I109" i="9" s="1"/>
  <c r="CA95" i="7"/>
  <c r="BZ96" i="7"/>
  <c r="DL94" i="7"/>
  <c r="DK95" i="7"/>
  <c r="AG94" i="7"/>
  <c r="AL94" i="7"/>
  <c r="G110" i="8" s="1"/>
  <c r="AI94" i="7"/>
  <c r="AF94" i="7"/>
  <c r="I110" i="8" s="1"/>
  <c r="AH94" i="7"/>
  <c r="AB94" i="7"/>
  <c r="C110" i="8" s="1"/>
  <c r="AC94" i="7"/>
  <c r="D110" i="8" s="1"/>
  <c r="AA94" i="7"/>
  <c r="B110" i="8" s="1"/>
  <c r="AE94" i="7"/>
  <c r="F110" i="8" s="1"/>
  <c r="AD94" i="7"/>
  <c r="E110" i="8" s="1"/>
  <c r="K108" i="9"/>
  <c r="J108" i="9"/>
  <c r="CI94" i="7"/>
  <c r="CF94" i="7"/>
  <c r="CK94" i="7"/>
  <c r="CJ94" i="7"/>
  <c r="CD94" i="7"/>
  <c r="D110" i="10" s="1"/>
  <c r="CG94" i="7"/>
  <c r="F110" i="10" s="1"/>
  <c r="CM94" i="7"/>
  <c r="CH94" i="7"/>
  <c r="CC94" i="7"/>
  <c r="C110" i="10" s="1"/>
  <c r="CL94" i="7"/>
  <c r="CE94" i="7"/>
  <c r="H109" i="8"/>
  <c r="DV93" i="7"/>
  <c r="DU93" i="7"/>
  <c r="DS93" i="7"/>
  <c r="F109" i="14" s="1"/>
  <c r="DT93" i="7"/>
  <c r="DW93" i="7"/>
  <c r="DP93" i="7"/>
  <c r="D109" i="14" s="1"/>
  <c r="DO93" i="7"/>
  <c r="C109" i="14" s="1"/>
  <c r="DX93" i="7"/>
  <c r="DY93" i="7"/>
  <c r="J109" i="14" s="1"/>
  <c r="DN93" i="7"/>
  <c r="B109" i="14" s="1"/>
  <c r="DR93" i="7"/>
  <c r="G96" i="14" s="1"/>
  <c r="DQ93" i="7"/>
  <c r="E109" i="14" s="1"/>
  <c r="Y95" i="7"/>
  <c r="X96" i="7"/>
  <c r="BG96" i="7"/>
  <c r="BH95" i="7"/>
  <c r="CS95" i="7"/>
  <c r="CT94" i="7"/>
  <c r="H108" i="14"/>
  <c r="I108" i="14"/>
  <c r="BU93" i="7"/>
  <c r="E109" i="9" s="1"/>
  <c r="G109" i="10"/>
  <c r="I109" i="10" s="1"/>
  <c r="H109" i="10"/>
  <c r="BR94" i="7"/>
  <c r="BQ94" i="7"/>
  <c r="BJ94" i="7"/>
  <c r="C110" i="9" s="1"/>
  <c r="BN94" i="7"/>
  <c r="F110" i="9" s="1"/>
  <c r="BT94" i="7"/>
  <c r="BO94" i="7"/>
  <c r="BS94" i="7"/>
  <c r="BL94" i="7"/>
  <c r="BP94" i="7"/>
  <c r="BM94" i="7"/>
  <c r="BK94" i="7"/>
  <c r="D110" i="9" s="1"/>
  <c r="DE93" i="7"/>
  <c r="DD93" i="7"/>
  <c r="CY93" i="7"/>
  <c r="DF93" i="7"/>
  <c r="DC93" i="7"/>
  <c r="CV93" i="7"/>
  <c r="DB93" i="7"/>
  <c r="CX93" i="7"/>
  <c r="CZ93" i="7"/>
  <c r="CW93" i="7"/>
  <c r="DA93" i="7"/>
  <c r="K109" i="10" l="1"/>
  <c r="L108" i="9"/>
  <c r="M108" i="9" s="1"/>
  <c r="N108" i="9" s="1"/>
  <c r="J109" i="10"/>
  <c r="L108" i="10"/>
  <c r="M108" i="10" s="1"/>
  <c r="N108" i="10" s="1"/>
  <c r="BT95" i="7"/>
  <c r="BQ95" i="7"/>
  <c r="BL95" i="7"/>
  <c r="BN95" i="7"/>
  <c r="F111" i="9" s="1"/>
  <c r="BR95" i="7"/>
  <c r="BJ95" i="7"/>
  <c r="C111" i="9" s="1"/>
  <c r="BS95" i="7"/>
  <c r="BP95" i="7"/>
  <c r="BO95" i="7"/>
  <c r="BK95" i="7"/>
  <c r="D111" i="9" s="1"/>
  <c r="BM95" i="7"/>
  <c r="J109" i="8"/>
  <c r="K109" i="8" s="1"/>
  <c r="CA96" i="7"/>
  <c r="BZ97" i="7"/>
  <c r="BU94" i="7"/>
  <c r="E110" i="9" s="1"/>
  <c r="H110" i="9"/>
  <c r="G110" i="9"/>
  <c r="I110" i="9" s="1"/>
  <c r="BH96" i="7"/>
  <c r="BG97" i="7"/>
  <c r="CN94" i="7"/>
  <c r="E110" i="10" s="1"/>
  <c r="CC95" i="7"/>
  <c r="C111" i="10" s="1"/>
  <c r="CI95" i="7"/>
  <c r="CJ95" i="7"/>
  <c r="CD95" i="7"/>
  <c r="D111" i="10" s="1"/>
  <c r="CE95" i="7"/>
  <c r="CM95" i="7"/>
  <c r="CH95" i="7"/>
  <c r="CK95" i="7"/>
  <c r="CF95" i="7"/>
  <c r="CL95" i="7"/>
  <c r="CG95" i="7"/>
  <c r="F111" i="10" s="1"/>
  <c r="CV94" i="7"/>
  <c r="CX94" i="7"/>
  <c r="DE94" i="7"/>
  <c r="DD94" i="7"/>
  <c r="CW94" i="7"/>
  <c r="DF94" i="7"/>
  <c r="CZ94" i="7"/>
  <c r="CY94" i="7"/>
  <c r="DB94" i="7"/>
  <c r="DA94" i="7"/>
  <c r="DC94" i="7"/>
  <c r="X97" i="7"/>
  <c r="Y96" i="7"/>
  <c r="I109" i="14"/>
  <c r="H109" i="14"/>
  <c r="H110" i="10"/>
  <c r="G110" i="10"/>
  <c r="I110" i="10" s="1"/>
  <c r="DK96" i="7"/>
  <c r="DL95" i="7"/>
  <c r="J109" i="9"/>
  <c r="K109" i="9"/>
  <c r="CS96" i="7"/>
  <c r="CT95" i="7"/>
  <c r="AG95" i="7"/>
  <c r="AL95" i="7"/>
  <c r="G111" i="8" s="1"/>
  <c r="AE95" i="7"/>
  <c r="F111" i="8" s="1"/>
  <c r="AH95" i="7"/>
  <c r="AF95" i="7"/>
  <c r="I111" i="8" s="1"/>
  <c r="AC95" i="7"/>
  <c r="D111" i="8" s="1"/>
  <c r="AI95" i="7"/>
  <c r="AA95" i="7"/>
  <c r="B111" i="8" s="1"/>
  <c r="AB95" i="7"/>
  <c r="C111" i="8" s="1"/>
  <c r="AD95" i="7"/>
  <c r="E111" i="8" s="1"/>
  <c r="H110" i="8"/>
  <c r="DT94" i="7"/>
  <c r="DY94" i="7"/>
  <c r="J110" i="14" s="1"/>
  <c r="DS94" i="7"/>
  <c r="F110" i="14" s="1"/>
  <c r="DV94" i="7"/>
  <c r="DP94" i="7"/>
  <c r="D110" i="14" s="1"/>
  <c r="DO94" i="7"/>
  <c r="C110" i="14" s="1"/>
  <c r="DR94" i="7"/>
  <c r="G97" i="14" s="1"/>
  <c r="DX94" i="7"/>
  <c r="DU94" i="7"/>
  <c r="DW94" i="7"/>
  <c r="DN94" i="7"/>
  <c r="B110" i="14" s="1"/>
  <c r="DQ94" i="7"/>
  <c r="E110" i="14" s="1"/>
  <c r="L109" i="10" l="1"/>
  <c r="M109" i="10" s="1"/>
  <c r="N109" i="10" s="1"/>
  <c r="L109" i="9"/>
  <c r="M109" i="9" s="1"/>
  <c r="N109" i="9" s="1"/>
  <c r="H110" i="14"/>
  <c r="I110" i="14"/>
  <c r="Y97" i="7"/>
  <c r="X98" i="7"/>
  <c r="H111" i="10"/>
  <c r="G111" i="10"/>
  <c r="I111" i="10" s="1"/>
  <c r="BG98" i="7"/>
  <c r="BH97" i="7"/>
  <c r="J110" i="9"/>
  <c r="K110" i="9"/>
  <c r="H111" i="9"/>
  <c r="G111" i="9"/>
  <c r="I111" i="9" s="1"/>
  <c r="DE95" i="7"/>
  <c r="DD95" i="7"/>
  <c r="CW95" i="7"/>
  <c r="DF95" i="7"/>
  <c r="CZ95" i="7"/>
  <c r="CY95" i="7"/>
  <c r="CV95" i="7"/>
  <c r="DC95" i="7"/>
  <c r="DB95" i="7"/>
  <c r="DA95" i="7"/>
  <c r="CX95" i="7"/>
  <c r="DW95" i="7"/>
  <c r="DV95" i="7"/>
  <c r="DY95" i="7"/>
  <c r="J111" i="14" s="1"/>
  <c r="DR95" i="7"/>
  <c r="G98" i="14" s="1"/>
  <c r="DN95" i="7"/>
  <c r="B111" i="14" s="1"/>
  <c r="DS95" i="7"/>
  <c r="F111" i="14" s="1"/>
  <c r="DT95" i="7"/>
  <c r="DX95" i="7"/>
  <c r="DU95" i="7"/>
  <c r="DO95" i="7"/>
  <c r="C111" i="14" s="1"/>
  <c r="DP95" i="7"/>
  <c r="D111" i="14" s="1"/>
  <c r="DQ95" i="7"/>
  <c r="E111" i="14" s="1"/>
  <c r="BT96" i="7"/>
  <c r="BO96" i="7"/>
  <c r="BL96" i="7"/>
  <c r="BN96" i="7"/>
  <c r="F112" i="9" s="1"/>
  <c r="BS96" i="7"/>
  <c r="BK96" i="7"/>
  <c r="D112" i="9" s="1"/>
  <c r="BP96" i="7"/>
  <c r="BR96" i="7"/>
  <c r="BQ96" i="7"/>
  <c r="BM96" i="7"/>
  <c r="BJ96" i="7"/>
  <c r="C112" i="9" s="1"/>
  <c r="CA97" i="7"/>
  <c r="BZ98" i="7"/>
  <c r="BU95" i="7"/>
  <c r="E111" i="9" s="1"/>
  <c r="J110" i="8"/>
  <c r="K110" i="8" s="1"/>
  <c r="CT96" i="7"/>
  <c r="CS97" i="7"/>
  <c r="DL96" i="7"/>
  <c r="DK97" i="7"/>
  <c r="CN95" i="7"/>
  <c r="E111" i="10" s="1"/>
  <c r="CC96" i="7"/>
  <c r="C112" i="10" s="1"/>
  <c r="CH96" i="7"/>
  <c r="CD96" i="7"/>
  <c r="D112" i="10" s="1"/>
  <c r="CE96" i="7"/>
  <c r="CJ96" i="7"/>
  <c r="CM96" i="7"/>
  <c r="CI96" i="7"/>
  <c r="CK96" i="7"/>
  <c r="CG96" i="7"/>
  <c r="F112" i="10" s="1"/>
  <c r="CL96" i="7"/>
  <c r="CF96" i="7"/>
  <c r="H111" i="8"/>
  <c r="AG96" i="7"/>
  <c r="AB96" i="7"/>
  <c r="C112" i="8" s="1"/>
  <c r="AE96" i="7"/>
  <c r="F112" i="8" s="1"/>
  <c r="AF96" i="7"/>
  <c r="I112" i="8" s="1"/>
  <c r="AL96" i="7"/>
  <c r="G112" i="8" s="1"/>
  <c r="AI96" i="7"/>
  <c r="AC96" i="7"/>
  <c r="D112" i="8" s="1"/>
  <c r="AA96" i="7"/>
  <c r="B112" i="8" s="1"/>
  <c r="AD96" i="7"/>
  <c r="E112" i="8" s="1"/>
  <c r="AH96" i="7"/>
  <c r="K110" i="10"/>
  <c r="J110" i="10"/>
  <c r="H112" i="8" l="1"/>
  <c r="J112" i="8" s="1"/>
  <c r="K112" i="8" s="1"/>
  <c r="BU96" i="7"/>
  <c r="E112" i="9" s="1"/>
  <c r="L110" i="10"/>
  <c r="M110" i="10" s="1"/>
  <c r="N110" i="10" s="1"/>
  <c r="J111" i="8"/>
  <c r="K111" i="8" s="1"/>
  <c r="CN96" i="7"/>
  <c r="E112" i="10" s="1"/>
  <c r="K111" i="10"/>
  <c r="J111" i="10"/>
  <c r="DE96" i="7"/>
  <c r="CW96" i="7"/>
  <c r="DC96" i="7"/>
  <c r="DB96" i="7"/>
  <c r="DF96" i="7"/>
  <c r="DD96" i="7"/>
  <c r="CX96" i="7"/>
  <c r="CY96" i="7"/>
  <c r="DA96" i="7"/>
  <c r="CZ96" i="7"/>
  <c r="CV96" i="7"/>
  <c r="BZ99" i="7"/>
  <c r="CA98" i="7"/>
  <c r="H111" i="14"/>
  <c r="I111" i="14"/>
  <c r="BP97" i="7"/>
  <c r="BS97" i="7"/>
  <c r="BN97" i="7"/>
  <c r="F113" i="9" s="1"/>
  <c r="BT97" i="7"/>
  <c r="BQ97" i="7"/>
  <c r="BJ97" i="7"/>
  <c r="C113" i="9" s="1"/>
  <c r="BO97" i="7"/>
  <c r="BM97" i="7"/>
  <c r="BR97" i="7"/>
  <c r="BK97" i="7"/>
  <c r="D113" i="9" s="1"/>
  <c r="BL97" i="7"/>
  <c r="X99" i="7"/>
  <c r="Y98" i="7"/>
  <c r="DL97" i="7"/>
  <c r="DK98" i="7"/>
  <c r="CH97" i="7"/>
  <c r="CF97" i="7"/>
  <c r="CM97" i="7"/>
  <c r="CJ97" i="7"/>
  <c r="CI97" i="7"/>
  <c r="CD97" i="7"/>
  <c r="D113" i="10" s="1"/>
  <c r="CK97" i="7"/>
  <c r="CG97" i="7"/>
  <c r="F113" i="10" s="1"/>
  <c r="CC97" i="7"/>
  <c r="C113" i="10" s="1"/>
  <c r="CL97" i="7"/>
  <c r="CE97" i="7"/>
  <c r="H112" i="9"/>
  <c r="G112" i="9"/>
  <c r="I112" i="9" s="1"/>
  <c r="BH98" i="7"/>
  <c r="BG99" i="7"/>
  <c r="AG97" i="7"/>
  <c r="AF97" i="7"/>
  <c r="I113" i="8" s="1"/>
  <c r="AA97" i="7"/>
  <c r="B113" i="8" s="1"/>
  <c r="AB97" i="7"/>
  <c r="C113" i="8" s="1"/>
  <c r="AE97" i="7"/>
  <c r="F113" i="8" s="1"/>
  <c r="AD97" i="7"/>
  <c r="E113" i="8" s="1"/>
  <c r="AC97" i="7"/>
  <c r="D113" i="8" s="1"/>
  <c r="AH97" i="7"/>
  <c r="AL97" i="7"/>
  <c r="G113" i="8" s="1"/>
  <c r="AI97" i="7"/>
  <c r="DT96" i="7"/>
  <c r="DS96" i="7"/>
  <c r="F112" i="14" s="1"/>
  <c r="DV96" i="7"/>
  <c r="DU96" i="7"/>
  <c r="DN96" i="7"/>
  <c r="B112" i="14" s="1"/>
  <c r="DR96" i="7"/>
  <c r="G99" i="14" s="1"/>
  <c r="DO96" i="7"/>
  <c r="C112" i="14" s="1"/>
  <c r="DX96" i="7"/>
  <c r="DW96" i="7"/>
  <c r="DY96" i="7"/>
  <c r="J112" i="14" s="1"/>
  <c r="DP96" i="7"/>
  <c r="D112" i="14" s="1"/>
  <c r="DQ96" i="7"/>
  <c r="E112" i="14" s="1"/>
  <c r="H112" i="10"/>
  <c r="G112" i="10"/>
  <c r="I112" i="10" s="1"/>
  <c r="CT97" i="7"/>
  <c r="CS98" i="7"/>
  <c r="J111" i="9"/>
  <c r="K111" i="9"/>
  <c r="L110" i="9"/>
  <c r="M110" i="9" s="1"/>
  <c r="N110" i="9" s="1"/>
  <c r="J112" i="9" l="1"/>
  <c r="K112" i="9"/>
  <c r="BU97" i="7"/>
  <c r="E113" i="9" s="1"/>
  <c r="L111" i="9"/>
  <c r="M111" i="9" s="1"/>
  <c r="N111" i="9" s="1"/>
  <c r="DA97" i="7"/>
  <c r="CZ97" i="7"/>
  <c r="DE97" i="7"/>
  <c r="CX97" i="7"/>
  <c r="DD97" i="7"/>
  <c r="DB97" i="7"/>
  <c r="DF97" i="7"/>
  <c r="CV97" i="7"/>
  <c r="DC97" i="7"/>
  <c r="CW97" i="7"/>
  <c r="CY97" i="7"/>
  <c r="I112" i="14"/>
  <c r="H112" i="14"/>
  <c r="H113" i="8"/>
  <c r="BR98" i="7"/>
  <c r="BQ98" i="7"/>
  <c r="BJ98" i="7"/>
  <c r="C114" i="9" s="1"/>
  <c r="BN98" i="7"/>
  <c r="F114" i="9" s="1"/>
  <c r="BT98" i="7"/>
  <c r="BO98" i="7"/>
  <c r="BS98" i="7"/>
  <c r="BM98" i="7"/>
  <c r="BK98" i="7"/>
  <c r="D114" i="9" s="1"/>
  <c r="BP98" i="7"/>
  <c r="BL98" i="7"/>
  <c r="H113" i="9"/>
  <c r="G113" i="9"/>
  <c r="I113" i="9" s="1"/>
  <c r="K113" i="9" s="1"/>
  <c r="J112" i="10"/>
  <c r="K112" i="10"/>
  <c r="CM98" i="7"/>
  <c r="CI98" i="7"/>
  <c r="CG98" i="7"/>
  <c r="F114" i="10" s="1"/>
  <c r="CC98" i="7"/>
  <c r="C114" i="10" s="1"/>
  <c r="CJ98" i="7"/>
  <c r="CD98" i="7"/>
  <c r="D114" i="10" s="1"/>
  <c r="CL98" i="7"/>
  <c r="CE98" i="7"/>
  <c r="CK98" i="7"/>
  <c r="CH98" i="7"/>
  <c r="CF98" i="7"/>
  <c r="G113" i="10"/>
  <c r="I113" i="10" s="1"/>
  <c r="H113" i="10"/>
  <c r="DL98" i="7"/>
  <c r="DK99" i="7"/>
  <c r="AG98" i="7"/>
  <c r="AL98" i="7"/>
  <c r="G114" i="8" s="1"/>
  <c r="AI98" i="7"/>
  <c r="AH98" i="7"/>
  <c r="AF98" i="7"/>
  <c r="I114" i="8" s="1"/>
  <c r="AC98" i="7"/>
  <c r="D114" i="8" s="1"/>
  <c r="AE98" i="7"/>
  <c r="F114" i="8" s="1"/>
  <c r="AA98" i="7"/>
  <c r="B114" i="8" s="1"/>
  <c r="AD98" i="7"/>
  <c r="E114" i="8" s="1"/>
  <c r="AB98" i="7"/>
  <c r="C114" i="8" s="1"/>
  <c r="CA99" i="7"/>
  <c r="BZ100" i="7"/>
  <c r="L111" i="10"/>
  <c r="M111" i="10" s="1"/>
  <c r="N111" i="10" s="1"/>
  <c r="CT98" i="7"/>
  <c r="CS99" i="7"/>
  <c r="BH99" i="7"/>
  <c r="BG100" i="7"/>
  <c r="CN97" i="7"/>
  <c r="E113" i="10" s="1"/>
  <c r="DV97" i="7"/>
  <c r="DU97" i="7"/>
  <c r="DN97" i="7"/>
  <c r="B113" i="14" s="1"/>
  <c r="DR97" i="7"/>
  <c r="G100" i="14" s="1"/>
  <c r="DQ97" i="7"/>
  <c r="E113" i="14" s="1"/>
  <c r="DS97" i="7"/>
  <c r="F113" i="14" s="1"/>
  <c r="DT97" i="7"/>
  <c r="DW97" i="7"/>
  <c r="DX97" i="7"/>
  <c r="DY97" i="7"/>
  <c r="J113" i="14" s="1"/>
  <c r="DP97" i="7"/>
  <c r="D113" i="14" s="1"/>
  <c r="DO97" i="7"/>
  <c r="C113" i="14" s="1"/>
  <c r="Y99" i="7"/>
  <c r="X100" i="7"/>
  <c r="L112" i="9" l="1"/>
  <c r="M112" i="9" s="1"/>
  <c r="N112" i="9" s="1"/>
  <c r="H114" i="8"/>
  <c r="J114" i="8" s="1"/>
  <c r="K114" i="8" s="1"/>
  <c r="J113" i="9"/>
  <c r="L113" i="9" s="1"/>
  <c r="M113" i="9" s="1"/>
  <c r="N113" i="9" s="1"/>
  <c r="L112" i="10"/>
  <c r="M112" i="10" s="1"/>
  <c r="N112" i="10" s="1"/>
  <c r="I113" i="14"/>
  <c r="H113" i="14"/>
  <c r="BH100" i="7"/>
  <c r="BG101" i="7"/>
  <c r="CY98" i="7"/>
  <c r="CX98" i="7"/>
  <c r="DB98" i="7"/>
  <c r="DE98" i="7"/>
  <c r="DC98" i="7"/>
  <c r="CV98" i="7"/>
  <c r="DF98" i="7"/>
  <c r="CZ98" i="7"/>
  <c r="DD98" i="7"/>
  <c r="CW98" i="7"/>
  <c r="DA98" i="7"/>
  <c r="X101" i="7"/>
  <c r="Y100" i="7"/>
  <c r="BP99" i="7"/>
  <c r="BO99" i="7"/>
  <c r="BM99" i="7"/>
  <c r="BN99" i="7"/>
  <c r="F115" i="9" s="1"/>
  <c r="BT99" i="7"/>
  <c r="BQ99" i="7"/>
  <c r="BL99" i="7"/>
  <c r="BR99" i="7"/>
  <c r="BK99" i="7"/>
  <c r="D115" i="9" s="1"/>
  <c r="BJ99" i="7"/>
  <c r="C115" i="9" s="1"/>
  <c r="BS99" i="7"/>
  <c r="CN98" i="7"/>
  <c r="E114" i="10" s="1"/>
  <c r="BZ101" i="7"/>
  <c r="CA100" i="7"/>
  <c r="DL99" i="7"/>
  <c r="DK100" i="7"/>
  <c r="H114" i="10"/>
  <c r="G114" i="10"/>
  <c r="I114" i="10" s="1"/>
  <c r="H114" i="9"/>
  <c r="G114" i="9"/>
  <c r="I114" i="9" s="1"/>
  <c r="J113" i="8"/>
  <c r="K113" i="8" s="1"/>
  <c r="AG99" i="7"/>
  <c r="AF99" i="7"/>
  <c r="I115" i="8" s="1"/>
  <c r="AA99" i="7"/>
  <c r="B115" i="8" s="1"/>
  <c r="AC99" i="7"/>
  <c r="D115" i="8" s="1"/>
  <c r="AD99" i="7"/>
  <c r="E115" i="8" s="1"/>
  <c r="AE99" i="7"/>
  <c r="F115" i="8" s="1"/>
  <c r="AB99" i="7"/>
  <c r="C115" i="8" s="1"/>
  <c r="AH99" i="7"/>
  <c r="AL99" i="7"/>
  <c r="G115" i="8" s="1"/>
  <c r="AI99" i="7"/>
  <c r="K113" i="10"/>
  <c r="J113" i="10"/>
  <c r="CT99" i="7"/>
  <c r="CS100" i="7"/>
  <c r="CJ99" i="7"/>
  <c r="CD99" i="7"/>
  <c r="D115" i="10" s="1"/>
  <c r="CF99" i="7"/>
  <c r="CM99" i="7"/>
  <c r="CH99" i="7"/>
  <c r="CK99" i="7"/>
  <c r="CE99" i="7"/>
  <c r="CL99" i="7"/>
  <c r="CG99" i="7"/>
  <c r="F115" i="10" s="1"/>
  <c r="CC99" i="7"/>
  <c r="C115" i="10" s="1"/>
  <c r="CI99" i="7"/>
  <c r="DW98" i="7"/>
  <c r="DT98" i="7"/>
  <c r="DY98" i="7"/>
  <c r="J114" i="14" s="1"/>
  <c r="DR98" i="7"/>
  <c r="G101" i="14" s="1"/>
  <c r="DN98" i="7"/>
  <c r="B114" i="14" s="1"/>
  <c r="DS98" i="7"/>
  <c r="F114" i="14" s="1"/>
  <c r="DV98" i="7"/>
  <c r="DX98" i="7"/>
  <c r="DU98" i="7"/>
  <c r="DP98" i="7"/>
  <c r="D114" i="14" s="1"/>
  <c r="DO98" i="7"/>
  <c r="C114" i="14" s="1"/>
  <c r="DQ98" i="7"/>
  <c r="E114" i="14" s="1"/>
  <c r="BU98" i="7"/>
  <c r="E114" i="9" s="1"/>
  <c r="CN99" i="7" l="1"/>
  <c r="E115" i="10" s="1"/>
  <c r="BU99" i="7"/>
  <c r="E115" i="9" s="1"/>
  <c r="K114" i="9"/>
  <c r="J114" i="9"/>
  <c r="I114" i="14"/>
  <c r="H114" i="14"/>
  <c r="CT100" i="7"/>
  <c r="CS101" i="7"/>
  <c r="DL100" i="7"/>
  <c r="DK101" i="7"/>
  <c r="K114" i="10"/>
  <c r="J114" i="10"/>
  <c r="H115" i="9"/>
  <c r="G115" i="9"/>
  <c r="I115" i="9" s="1"/>
  <c r="AL100" i="7"/>
  <c r="G116" i="8" s="1"/>
  <c r="AI100" i="7"/>
  <c r="AC100" i="7"/>
  <c r="D116" i="8" s="1"/>
  <c r="AF100" i="7"/>
  <c r="I116" i="8" s="1"/>
  <c r="AE100" i="7"/>
  <c r="F116" i="8" s="1"/>
  <c r="AG100" i="7"/>
  <c r="AB100" i="7"/>
  <c r="C116" i="8" s="1"/>
  <c r="AD100" i="7"/>
  <c r="E116" i="8" s="1"/>
  <c r="AA100" i="7"/>
  <c r="B116" i="8" s="1"/>
  <c r="AH100" i="7"/>
  <c r="BR100" i="7"/>
  <c r="BQ100" i="7"/>
  <c r="BN100" i="7"/>
  <c r="F116" i="9" s="1"/>
  <c r="BT100" i="7"/>
  <c r="BO100" i="7"/>
  <c r="BL100" i="7"/>
  <c r="BS100" i="7"/>
  <c r="BM100" i="7"/>
  <c r="BK100" i="7"/>
  <c r="D116" i="9" s="1"/>
  <c r="BP100" i="7"/>
  <c r="BJ100" i="7"/>
  <c r="C116" i="9" s="1"/>
  <c r="CZ99" i="7"/>
  <c r="CV99" i="7"/>
  <c r="DE99" i="7"/>
  <c r="CY99" i="7"/>
  <c r="CX99" i="7"/>
  <c r="DB99" i="7"/>
  <c r="DF99" i="7"/>
  <c r="DD99" i="7"/>
  <c r="DA99" i="7"/>
  <c r="CW99" i="7"/>
  <c r="DC99" i="7"/>
  <c r="DW99" i="7"/>
  <c r="DO99" i="7"/>
  <c r="C115" i="14" s="1"/>
  <c r="DQ99" i="7"/>
  <c r="E115" i="14" s="1"/>
  <c r="DR99" i="7"/>
  <c r="G102" i="14" s="1"/>
  <c r="DV99" i="7"/>
  <c r="DY99" i="7"/>
  <c r="J115" i="14" s="1"/>
  <c r="DS99" i="7"/>
  <c r="F115" i="14" s="1"/>
  <c r="DT99" i="7"/>
  <c r="DN99" i="7"/>
  <c r="B115" i="14" s="1"/>
  <c r="DP99" i="7"/>
  <c r="D115" i="14" s="1"/>
  <c r="DX99" i="7"/>
  <c r="DU99" i="7"/>
  <c r="Y101" i="7"/>
  <c r="X102" i="7"/>
  <c r="L113" i="10"/>
  <c r="M113" i="10" s="1"/>
  <c r="N113" i="10" s="1"/>
  <c r="H115" i="8"/>
  <c r="CM100" i="7"/>
  <c r="CH100" i="7"/>
  <c r="CD100" i="7"/>
  <c r="D116" i="10" s="1"/>
  <c r="CE100" i="7"/>
  <c r="CI100" i="7"/>
  <c r="CJ100" i="7"/>
  <c r="CK100" i="7"/>
  <c r="CG100" i="7"/>
  <c r="F116" i="10" s="1"/>
  <c r="CC100" i="7"/>
  <c r="C116" i="10" s="1"/>
  <c r="CL100" i="7"/>
  <c r="CF100" i="7"/>
  <c r="H115" i="10"/>
  <c r="G115" i="10"/>
  <c r="I115" i="10" s="1"/>
  <c r="CA101" i="7"/>
  <c r="BZ102" i="7"/>
  <c r="BH101" i="7"/>
  <c r="BG102" i="7"/>
  <c r="K115" i="9" l="1"/>
  <c r="K115" i="10"/>
  <c r="J115" i="10"/>
  <c r="J115" i="9"/>
  <c r="CN100" i="7"/>
  <c r="E116" i="10" s="1"/>
  <c r="BU100" i="7"/>
  <c r="E116" i="9" s="1"/>
  <c r="DK102" i="7"/>
  <c r="DL101" i="7"/>
  <c r="J115" i="8"/>
  <c r="K115" i="8" s="1"/>
  <c r="CA102" i="7"/>
  <c r="BZ103" i="7"/>
  <c r="I115" i="14"/>
  <c r="H115" i="14"/>
  <c r="H116" i="8"/>
  <c r="DY100" i="7"/>
  <c r="J116" i="14" s="1"/>
  <c r="DT100" i="7"/>
  <c r="DP100" i="7"/>
  <c r="D116" i="14" s="1"/>
  <c r="DQ100" i="7"/>
  <c r="E116" i="14" s="1"/>
  <c r="DS100" i="7"/>
  <c r="F116" i="14" s="1"/>
  <c r="DV100" i="7"/>
  <c r="DU100" i="7"/>
  <c r="DX100" i="7"/>
  <c r="DW100" i="7"/>
  <c r="DN100" i="7"/>
  <c r="B116" i="14" s="1"/>
  <c r="DR100" i="7"/>
  <c r="G103" i="14" s="1"/>
  <c r="DO100" i="7"/>
  <c r="C116" i="14" s="1"/>
  <c r="BT101" i="7"/>
  <c r="BR101" i="7"/>
  <c r="BJ101" i="7"/>
  <c r="C117" i="9" s="1"/>
  <c r="BL101" i="7"/>
  <c r="BN101" i="7"/>
  <c r="F117" i="9" s="1"/>
  <c r="BP101" i="7"/>
  <c r="BS101" i="7"/>
  <c r="BQ101" i="7"/>
  <c r="BK101" i="7"/>
  <c r="D117" i="9" s="1"/>
  <c r="BO101" i="7"/>
  <c r="BM101" i="7"/>
  <c r="G116" i="10"/>
  <c r="I116" i="10" s="1"/>
  <c r="H116" i="10"/>
  <c r="CC101" i="7"/>
  <c r="C117" i="10" s="1"/>
  <c r="CK101" i="7"/>
  <c r="CE101" i="7"/>
  <c r="CM101" i="7"/>
  <c r="CL101" i="7"/>
  <c r="CG101" i="7"/>
  <c r="F117" i="10" s="1"/>
  <c r="CJ101" i="7"/>
  <c r="CH101" i="7"/>
  <c r="CI101" i="7"/>
  <c r="CF101" i="7"/>
  <c r="CD101" i="7"/>
  <c r="D117" i="10" s="1"/>
  <c r="X103" i="7"/>
  <c r="Y102" i="7"/>
  <c r="L114" i="10"/>
  <c r="M114" i="10" s="1"/>
  <c r="N114" i="10" s="1"/>
  <c r="CS102" i="7"/>
  <c r="CT101" i="7"/>
  <c r="L114" i="9"/>
  <c r="M114" i="9" s="1"/>
  <c r="N114" i="9" s="1"/>
  <c r="BG103" i="7"/>
  <c r="BH102" i="7"/>
  <c r="AG101" i="7"/>
  <c r="AL101" i="7"/>
  <c r="G117" i="8" s="1"/>
  <c r="AD101" i="7"/>
  <c r="E117" i="8" s="1"/>
  <c r="AA101" i="7"/>
  <c r="B117" i="8" s="1"/>
  <c r="AH101" i="7"/>
  <c r="AC101" i="7"/>
  <c r="D117" i="8" s="1"/>
  <c r="AB101" i="7"/>
  <c r="C117" i="8" s="1"/>
  <c r="AE101" i="7"/>
  <c r="F117" i="8" s="1"/>
  <c r="AI101" i="7"/>
  <c r="AF101" i="7"/>
  <c r="I117" i="8" s="1"/>
  <c r="H116" i="9"/>
  <c r="G116" i="9"/>
  <c r="I116" i="9" s="1"/>
  <c r="DC100" i="7"/>
  <c r="CZ100" i="7"/>
  <c r="DB100" i="7"/>
  <c r="DE100" i="7"/>
  <c r="CW100" i="7"/>
  <c r="DD100" i="7"/>
  <c r="DF100" i="7"/>
  <c r="CV100" i="7"/>
  <c r="CX100" i="7"/>
  <c r="CY100" i="7"/>
  <c r="DA100" i="7"/>
  <c r="L115" i="9" l="1"/>
  <c r="M115" i="9" s="1"/>
  <c r="N115" i="9" s="1"/>
  <c r="L115" i="10"/>
  <c r="M115" i="10" s="1"/>
  <c r="N115" i="10" s="1"/>
  <c r="J116" i="10"/>
  <c r="K116" i="10"/>
  <c r="H117" i="8"/>
  <c r="J117" i="8" s="1"/>
  <c r="K117" i="8" s="1"/>
  <c r="CN101" i="7"/>
  <c r="E117" i="10" s="1"/>
  <c r="CT102" i="7"/>
  <c r="CS103" i="7"/>
  <c r="BU101" i="7"/>
  <c r="E117" i="9" s="1"/>
  <c r="J116" i="8"/>
  <c r="K116" i="8" s="1"/>
  <c r="BZ104" i="7"/>
  <c r="CA103" i="7"/>
  <c r="DV101" i="7"/>
  <c r="DU101" i="7"/>
  <c r="DN101" i="7"/>
  <c r="B117" i="14" s="1"/>
  <c r="DR101" i="7"/>
  <c r="G104" i="14" s="1"/>
  <c r="DQ101" i="7"/>
  <c r="E117" i="14" s="1"/>
  <c r="DS101" i="7"/>
  <c r="F117" i="14" s="1"/>
  <c r="DT101" i="7"/>
  <c r="DW101" i="7"/>
  <c r="DX101" i="7"/>
  <c r="DY101" i="7"/>
  <c r="J117" i="14" s="1"/>
  <c r="DP101" i="7"/>
  <c r="D117" i="14" s="1"/>
  <c r="DO101" i="7"/>
  <c r="C117" i="14" s="1"/>
  <c r="H117" i="10"/>
  <c r="G117" i="10"/>
  <c r="I117" i="10" s="1"/>
  <c r="CC102" i="7"/>
  <c r="C118" i="10" s="1"/>
  <c r="CI102" i="7"/>
  <c r="CE102" i="7"/>
  <c r="CJ102" i="7"/>
  <c r="CD102" i="7"/>
  <c r="D118" i="10" s="1"/>
  <c r="CM102" i="7"/>
  <c r="CK102" i="7"/>
  <c r="CL102" i="7"/>
  <c r="CH102" i="7"/>
  <c r="CF102" i="7"/>
  <c r="CG102" i="7"/>
  <c r="F118" i="10" s="1"/>
  <c r="DK103" i="7"/>
  <c r="DL102" i="7"/>
  <c r="BT102" i="7"/>
  <c r="BO102" i="7"/>
  <c r="BL102" i="7"/>
  <c r="BN102" i="7"/>
  <c r="F118" i="9" s="1"/>
  <c r="BS102" i="7"/>
  <c r="BK102" i="7"/>
  <c r="D118" i="9" s="1"/>
  <c r="BJ102" i="7"/>
  <c r="C118" i="9" s="1"/>
  <c r="BP102" i="7"/>
  <c r="BR102" i="7"/>
  <c r="BQ102" i="7"/>
  <c r="BM102" i="7"/>
  <c r="AG102" i="7"/>
  <c r="AL102" i="7"/>
  <c r="G118" i="8" s="1"/>
  <c r="AI102" i="7"/>
  <c r="AD102" i="7"/>
  <c r="E118" i="8" s="1"/>
  <c r="AH102" i="7"/>
  <c r="AF102" i="7"/>
  <c r="I118" i="8" s="1"/>
  <c r="AC102" i="7"/>
  <c r="D118" i="8" s="1"/>
  <c r="AE102" i="7"/>
  <c r="F118" i="8" s="1"/>
  <c r="AB102" i="7"/>
  <c r="C118" i="8" s="1"/>
  <c r="AA102" i="7"/>
  <c r="B118" i="8" s="1"/>
  <c r="H116" i="14"/>
  <c r="I116" i="14"/>
  <c r="J116" i="9"/>
  <c r="K116" i="9"/>
  <c r="BH103" i="7"/>
  <c r="BG104" i="7"/>
  <c r="DB101" i="7"/>
  <c r="CV101" i="7"/>
  <c r="DD101" i="7"/>
  <c r="CY101" i="7"/>
  <c r="DA101" i="7"/>
  <c r="DE101" i="7"/>
  <c r="CX101" i="7"/>
  <c r="CZ101" i="7"/>
  <c r="DF101" i="7"/>
  <c r="CW101" i="7"/>
  <c r="DC101" i="7"/>
  <c r="Y103" i="7"/>
  <c r="X104" i="7"/>
  <c r="G117" i="9"/>
  <c r="I117" i="9" s="1"/>
  <c r="H117" i="9"/>
  <c r="J117" i="10" l="1"/>
  <c r="L116" i="10"/>
  <c r="M116" i="10" s="1"/>
  <c r="N116" i="10" s="1"/>
  <c r="K117" i="10"/>
  <c r="X105" i="7"/>
  <c r="Y104" i="7"/>
  <c r="BP103" i="7"/>
  <c r="BO103" i="7"/>
  <c r="BJ103" i="7"/>
  <c r="C119" i="9" s="1"/>
  <c r="BN103" i="7"/>
  <c r="F119" i="9" s="1"/>
  <c r="BT103" i="7"/>
  <c r="BQ103" i="7"/>
  <c r="BM103" i="7"/>
  <c r="BR103" i="7"/>
  <c r="BK103" i="7"/>
  <c r="D119" i="9" s="1"/>
  <c r="BL103" i="7"/>
  <c r="BS103" i="7"/>
  <c r="H118" i="8"/>
  <c r="G118" i="10"/>
  <c r="I118" i="10" s="1"/>
  <c r="H118" i="10"/>
  <c r="CN102" i="7"/>
  <c r="E118" i="10" s="1"/>
  <c r="H117" i="14"/>
  <c r="I117" i="14"/>
  <c r="BZ105" i="7"/>
  <c r="CA104" i="7"/>
  <c r="L116" i="9"/>
  <c r="M116" i="9" s="1"/>
  <c r="N116" i="9" s="1"/>
  <c r="H118" i="9"/>
  <c r="G118" i="9"/>
  <c r="I118" i="9" s="1"/>
  <c r="DT102" i="7"/>
  <c r="DN102" i="7"/>
  <c r="B118" i="14" s="1"/>
  <c r="DQ102" i="7"/>
  <c r="E118" i="14" s="1"/>
  <c r="DS102" i="7"/>
  <c r="F118" i="14" s="1"/>
  <c r="DU102" i="7"/>
  <c r="DX102" i="7"/>
  <c r="DV102" i="7"/>
  <c r="DY102" i="7"/>
  <c r="J118" i="14" s="1"/>
  <c r="DP102" i="7"/>
  <c r="D118" i="14" s="1"/>
  <c r="DO102" i="7"/>
  <c r="C118" i="14" s="1"/>
  <c r="DR102" i="7"/>
  <c r="G105" i="14" s="1"/>
  <c r="DW102" i="7"/>
  <c r="CS104" i="7"/>
  <c r="CT103" i="7"/>
  <c r="AG103" i="7"/>
  <c r="AI103" i="7"/>
  <c r="AD103" i="7"/>
  <c r="E119" i="8" s="1"/>
  <c r="AF103" i="7"/>
  <c r="I119" i="8" s="1"/>
  <c r="AB103" i="7"/>
  <c r="C119" i="8" s="1"/>
  <c r="AC103" i="7"/>
  <c r="D119" i="8" s="1"/>
  <c r="AL103" i="7"/>
  <c r="G119" i="8" s="1"/>
  <c r="AE103" i="7"/>
  <c r="F119" i="8" s="1"/>
  <c r="AH103" i="7"/>
  <c r="AA103" i="7"/>
  <c r="B119" i="8" s="1"/>
  <c r="BH104" i="7"/>
  <c r="BG105" i="7"/>
  <c r="BU102" i="7"/>
  <c r="E118" i="9" s="1"/>
  <c r="DK104" i="7"/>
  <c r="DL103" i="7"/>
  <c r="CI103" i="7"/>
  <c r="CF103" i="7"/>
  <c r="CH103" i="7"/>
  <c r="CJ103" i="7"/>
  <c r="CE103" i="7"/>
  <c r="CL103" i="7"/>
  <c r="CD103" i="7"/>
  <c r="D119" i="10" s="1"/>
  <c r="CM103" i="7"/>
  <c r="CC103" i="7"/>
  <c r="C119" i="10" s="1"/>
  <c r="CK103" i="7"/>
  <c r="CG103" i="7"/>
  <c r="F119" i="10" s="1"/>
  <c r="K117" i="9"/>
  <c r="J117" i="9"/>
  <c r="DE102" i="7"/>
  <c r="CV102" i="7"/>
  <c r="DD102" i="7"/>
  <c r="DB102" i="7"/>
  <c r="DF102" i="7"/>
  <c r="CX102" i="7"/>
  <c r="DC102" i="7"/>
  <c r="CW102" i="7"/>
  <c r="CY102" i="7"/>
  <c r="CZ102" i="7"/>
  <c r="DA102" i="7"/>
  <c r="L117" i="10" l="1"/>
  <c r="M117" i="10" s="1"/>
  <c r="N117" i="10" s="1"/>
  <c r="BU103" i="7"/>
  <c r="E119" i="9" s="1"/>
  <c r="H119" i="8"/>
  <c r="J119" i="8" s="1"/>
  <c r="K119" i="8" s="1"/>
  <c r="CN103" i="7"/>
  <c r="E119" i="10" s="1"/>
  <c r="J118" i="9"/>
  <c r="K118" i="9"/>
  <c r="L117" i="9"/>
  <c r="M117" i="9" s="1"/>
  <c r="N117" i="9" s="1"/>
  <c r="BG106" i="7"/>
  <c r="BH105" i="7"/>
  <c r="DB103" i="7"/>
  <c r="CZ103" i="7"/>
  <c r="CY103" i="7"/>
  <c r="DE103" i="7"/>
  <c r="DA103" i="7"/>
  <c r="CX103" i="7"/>
  <c r="DF103" i="7"/>
  <c r="DD103" i="7"/>
  <c r="CV103" i="7"/>
  <c r="CW103" i="7"/>
  <c r="DC103" i="7"/>
  <c r="I118" i="14"/>
  <c r="H118" i="14"/>
  <c r="J118" i="8"/>
  <c r="K118" i="8" s="1"/>
  <c r="H119" i="9"/>
  <c r="G119" i="9"/>
  <c r="I119" i="9" s="1"/>
  <c r="AG104" i="7"/>
  <c r="AL104" i="7"/>
  <c r="G120" i="8" s="1"/>
  <c r="AI104" i="7"/>
  <c r="AH104" i="7"/>
  <c r="AC104" i="7"/>
  <c r="D120" i="8" s="1"/>
  <c r="AD104" i="7"/>
  <c r="E120" i="8" s="1"/>
  <c r="AE104" i="7"/>
  <c r="F120" i="8" s="1"/>
  <c r="AB104" i="7"/>
  <c r="C120" i="8" s="1"/>
  <c r="AA104" i="7"/>
  <c r="B120" i="8" s="1"/>
  <c r="AF104" i="7"/>
  <c r="I120" i="8" s="1"/>
  <c r="DT103" i="7"/>
  <c r="DV103" i="7"/>
  <c r="DO103" i="7"/>
  <c r="C119" i="14" s="1"/>
  <c r="DP103" i="7"/>
  <c r="D119" i="14" s="1"/>
  <c r="DQ103" i="7"/>
  <c r="E119" i="14" s="1"/>
  <c r="DS103" i="7"/>
  <c r="F119" i="14" s="1"/>
  <c r="DU103" i="7"/>
  <c r="DW103" i="7"/>
  <c r="DX103" i="7"/>
  <c r="DY103" i="7"/>
  <c r="J119" i="14" s="1"/>
  <c r="DR103" i="7"/>
  <c r="G106" i="14" s="1"/>
  <c r="DN103" i="7"/>
  <c r="B119" i="14" s="1"/>
  <c r="BT104" i="7"/>
  <c r="BO104" i="7"/>
  <c r="BK104" i="7"/>
  <c r="D120" i="9" s="1"/>
  <c r="BN104" i="7"/>
  <c r="F120" i="9" s="1"/>
  <c r="BS104" i="7"/>
  <c r="BM104" i="7"/>
  <c r="BP104" i="7"/>
  <c r="BJ104" i="7"/>
  <c r="C120" i="9" s="1"/>
  <c r="BL104" i="7"/>
  <c r="BR104" i="7"/>
  <c r="BQ104" i="7"/>
  <c r="CT104" i="7"/>
  <c r="CS105" i="7"/>
  <c r="CC104" i="7"/>
  <c r="C120" i="10" s="1"/>
  <c r="CK104" i="7"/>
  <c r="CE104" i="7"/>
  <c r="CH104" i="7"/>
  <c r="CF104" i="7"/>
  <c r="CD104" i="7"/>
  <c r="D120" i="10" s="1"/>
  <c r="CI104" i="7"/>
  <c r="CL104" i="7"/>
  <c r="CG104" i="7"/>
  <c r="F120" i="10" s="1"/>
  <c r="CM104" i="7"/>
  <c r="CJ104" i="7"/>
  <c r="K118" i="10"/>
  <c r="J118" i="10"/>
  <c r="Y105" i="7"/>
  <c r="X106" i="7"/>
  <c r="G119" i="10"/>
  <c r="I119" i="10" s="1"/>
  <c r="K119" i="10" s="1"/>
  <c r="H119" i="10"/>
  <c r="DL104" i="7"/>
  <c r="DK105" i="7"/>
  <c r="CA105" i="7"/>
  <c r="BZ106" i="7"/>
  <c r="K119" i="9" l="1"/>
  <c r="J119" i="9"/>
  <c r="J119" i="10"/>
  <c r="L119" i="10" s="1"/>
  <c r="M119" i="10" s="1"/>
  <c r="N119" i="10" s="1"/>
  <c r="CN104" i="7"/>
  <c r="E120" i="10" s="1"/>
  <c r="BU104" i="7"/>
  <c r="E120" i="9" s="1"/>
  <c r="DL105" i="7"/>
  <c r="DK106" i="7"/>
  <c r="L118" i="10"/>
  <c r="M118" i="10" s="1"/>
  <c r="N118" i="10" s="1"/>
  <c r="H120" i="10"/>
  <c r="G120" i="10"/>
  <c r="I120" i="10" s="1"/>
  <c r="CS106" i="7"/>
  <c r="CT105" i="7"/>
  <c r="BP105" i="7"/>
  <c r="BS105" i="7"/>
  <c r="BJ105" i="7"/>
  <c r="C121" i="9" s="1"/>
  <c r="BN105" i="7"/>
  <c r="F121" i="9" s="1"/>
  <c r="BT105" i="7"/>
  <c r="BQ105" i="7"/>
  <c r="BL105" i="7"/>
  <c r="BO105" i="7"/>
  <c r="BM105" i="7"/>
  <c r="BR105" i="7"/>
  <c r="BK105" i="7"/>
  <c r="D121" i="9" s="1"/>
  <c r="BZ107" i="7"/>
  <c r="CA106" i="7"/>
  <c r="DE104" i="7"/>
  <c r="CW104" i="7"/>
  <c r="CZ104" i="7"/>
  <c r="DF104" i="7"/>
  <c r="DA104" i="7"/>
  <c r="CX104" i="7"/>
  <c r="DB104" i="7"/>
  <c r="DD104" i="7"/>
  <c r="CY104" i="7"/>
  <c r="CV104" i="7"/>
  <c r="DC104" i="7"/>
  <c r="H120" i="9"/>
  <c r="G120" i="9"/>
  <c r="I120" i="9" s="1"/>
  <c r="H119" i="14"/>
  <c r="I119" i="14"/>
  <c r="BH106" i="7"/>
  <c r="BG107" i="7"/>
  <c r="X107" i="7"/>
  <c r="Y106" i="7"/>
  <c r="CK105" i="7"/>
  <c r="CM105" i="7"/>
  <c r="CJ105" i="7"/>
  <c r="CL105" i="7"/>
  <c r="CE105" i="7"/>
  <c r="CH105" i="7"/>
  <c r="CF105" i="7"/>
  <c r="CG105" i="7"/>
  <c r="F121" i="10" s="1"/>
  <c r="CC105" i="7"/>
  <c r="C121" i="10" s="1"/>
  <c r="CI105" i="7"/>
  <c r="CD105" i="7"/>
  <c r="D121" i="10" s="1"/>
  <c r="DU104" i="7"/>
  <c r="DV104" i="7"/>
  <c r="DY104" i="7"/>
  <c r="J120" i="14" s="1"/>
  <c r="DP104" i="7"/>
  <c r="D120" i="14" s="1"/>
  <c r="DQ104" i="7"/>
  <c r="E120" i="14" s="1"/>
  <c r="DS104" i="7"/>
  <c r="F120" i="14" s="1"/>
  <c r="DW104" i="7"/>
  <c r="DX104" i="7"/>
  <c r="DT104" i="7"/>
  <c r="DN104" i="7"/>
  <c r="B120" i="14" s="1"/>
  <c r="DR104" i="7"/>
  <c r="G107" i="14" s="1"/>
  <c r="DO104" i="7"/>
  <c r="C120" i="14" s="1"/>
  <c r="AA105" i="7"/>
  <c r="B121" i="8" s="1"/>
  <c r="AC105" i="7"/>
  <c r="D121" i="8" s="1"/>
  <c r="AF105" i="7"/>
  <c r="I121" i="8" s="1"/>
  <c r="AG105" i="7"/>
  <c r="AE105" i="7"/>
  <c r="F121" i="8" s="1"/>
  <c r="AD105" i="7"/>
  <c r="E121" i="8" s="1"/>
  <c r="AB105" i="7"/>
  <c r="C121" i="8" s="1"/>
  <c r="AI105" i="7"/>
  <c r="AL105" i="7"/>
  <c r="G121" i="8" s="1"/>
  <c r="AH105" i="7"/>
  <c r="H120" i="8"/>
  <c r="L118" i="9"/>
  <c r="M118" i="9" s="1"/>
  <c r="N118" i="9" s="1"/>
  <c r="K120" i="10" l="1"/>
  <c r="K120" i="9"/>
  <c r="L119" i="9"/>
  <c r="M119" i="9" s="1"/>
  <c r="N119" i="9" s="1"/>
  <c r="J120" i="10"/>
  <c r="J120" i="9"/>
  <c r="CN105" i="7"/>
  <c r="E121" i="10" s="1"/>
  <c r="H121" i="8"/>
  <c r="J121" i="8" s="1"/>
  <c r="K121" i="8" s="1"/>
  <c r="Y107" i="7"/>
  <c r="X108" i="7"/>
  <c r="CM106" i="7"/>
  <c r="CI106" i="7"/>
  <c r="CF106" i="7"/>
  <c r="CK106" i="7"/>
  <c r="CJ106" i="7"/>
  <c r="CD106" i="7"/>
  <c r="D122" i="10" s="1"/>
  <c r="CE106" i="7"/>
  <c r="CL106" i="7"/>
  <c r="CC106" i="7"/>
  <c r="C122" i="10" s="1"/>
  <c r="CH106" i="7"/>
  <c r="CG106" i="7"/>
  <c r="F122" i="10" s="1"/>
  <c r="CS107" i="7"/>
  <c r="CT106" i="7"/>
  <c r="I120" i="14"/>
  <c r="H120" i="14"/>
  <c r="J120" i="8"/>
  <c r="K120" i="8" s="1"/>
  <c r="BH107" i="7"/>
  <c r="BG108" i="7"/>
  <c r="BZ108" i="7"/>
  <c r="CA107" i="7"/>
  <c r="H121" i="9"/>
  <c r="G121" i="9"/>
  <c r="I121" i="9" s="1"/>
  <c r="DK107" i="7"/>
  <c r="DL106" i="7"/>
  <c r="BR106" i="7"/>
  <c r="BQ106" i="7"/>
  <c r="BJ106" i="7"/>
  <c r="C122" i="9" s="1"/>
  <c r="BK106" i="7"/>
  <c r="D122" i="9" s="1"/>
  <c r="BN106" i="7"/>
  <c r="F122" i="9" s="1"/>
  <c r="BT106" i="7"/>
  <c r="BO106" i="7"/>
  <c r="BS106" i="7"/>
  <c r="BL106" i="7"/>
  <c r="BP106" i="7"/>
  <c r="BM106" i="7"/>
  <c r="BU105" i="7"/>
  <c r="E121" i="9" s="1"/>
  <c r="DT105" i="7"/>
  <c r="DV105" i="7"/>
  <c r="DN105" i="7"/>
  <c r="B121" i="14" s="1"/>
  <c r="DR105" i="7"/>
  <c r="G108" i="14" s="1"/>
  <c r="DQ105" i="7"/>
  <c r="E121" i="14" s="1"/>
  <c r="DS105" i="7"/>
  <c r="F121" i="14" s="1"/>
  <c r="DU105" i="7"/>
  <c r="DW105" i="7"/>
  <c r="DX105" i="7"/>
  <c r="DY105" i="7"/>
  <c r="J121" i="14" s="1"/>
  <c r="DP105" i="7"/>
  <c r="D121" i="14" s="1"/>
  <c r="DO105" i="7"/>
  <c r="C121" i="14" s="1"/>
  <c r="G121" i="10"/>
  <c r="I121" i="10" s="1"/>
  <c r="H121" i="10"/>
  <c r="AL106" i="7"/>
  <c r="G122" i="8" s="1"/>
  <c r="AI106" i="7"/>
  <c r="AB106" i="7"/>
  <c r="C122" i="8" s="1"/>
  <c r="AA106" i="7"/>
  <c r="B122" i="8" s="1"/>
  <c r="AC106" i="7"/>
  <c r="D122" i="8" s="1"/>
  <c r="AG106" i="7"/>
  <c r="AF106" i="7"/>
  <c r="I122" i="8" s="1"/>
  <c r="AE106" i="7"/>
  <c r="F122" i="8" s="1"/>
  <c r="AD106" i="7"/>
  <c r="E122" i="8" s="1"/>
  <c r="AH106" i="7"/>
  <c r="DB105" i="7"/>
  <c r="CZ105" i="7"/>
  <c r="CW105" i="7"/>
  <c r="DE105" i="7"/>
  <c r="CV105" i="7"/>
  <c r="CX105" i="7"/>
  <c r="DF105" i="7"/>
  <c r="CY105" i="7"/>
  <c r="DC105" i="7"/>
  <c r="DA105" i="7"/>
  <c r="DD105" i="7"/>
  <c r="CN106" i="7" l="1"/>
  <c r="E122" i="10" s="1"/>
  <c r="L120" i="10"/>
  <c r="M120" i="10" s="1"/>
  <c r="N120" i="10" s="1"/>
  <c r="L120" i="9"/>
  <c r="M120" i="9" s="1"/>
  <c r="N120" i="9" s="1"/>
  <c r="J121" i="10"/>
  <c r="K121" i="10"/>
  <c r="H122" i="8"/>
  <c r="J122" i="8" s="1"/>
  <c r="K122" i="8" s="1"/>
  <c r="BU106" i="7"/>
  <c r="E122" i="9" s="1"/>
  <c r="H122" i="9"/>
  <c r="G122" i="9"/>
  <c r="I122" i="9" s="1"/>
  <c r="BT107" i="7"/>
  <c r="BN107" i="7"/>
  <c r="F123" i="9" s="1"/>
  <c r="BS107" i="7"/>
  <c r="BL107" i="7"/>
  <c r="BP107" i="7"/>
  <c r="BO107" i="7"/>
  <c r="BM107" i="7"/>
  <c r="BQ107" i="7"/>
  <c r="BJ107" i="7"/>
  <c r="C123" i="9" s="1"/>
  <c r="BR107" i="7"/>
  <c r="BK107" i="7"/>
  <c r="D123" i="9" s="1"/>
  <c r="J121" i="9"/>
  <c r="K121" i="9"/>
  <c r="DU106" i="7"/>
  <c r="DN106" i="7"/>
  <c r="B122" i="14" s="1"/>
  <c r="DQ106" i="7"/>
  <c r="E122" i="14" s="1"/>
  <c r="DV106" i="7"/>
  <c r="DY106" i="7"/>
  <c r="J122" i="14" s="1"/>
  <c r="DS106" i="7"/>
  <c r="F122" i="14" s="1"/>
  <c r="DW106" i="7"/>
  <c r="DP106" i="7"/>
  <c r="D122" i="14" s="1"/>
  <c r="DO106" i="7"/>
  <c r="C122" i="14" s="1"/>
  <c r="DR106" i="7"/>
  <c r="G109" i="14" s="1"/>
  <c r="DX106" i="7"/>
  <c r="DT106" i="7"/>
  <c r="CM107" i="7"/>
  <c r="CC107" i="7"/>
  <c r="C123" i="10" s="1"/>
  <c r="CJ107" i="7"/>
  <c r="CE107" i="7"/>
  <c r="CK107" i="7"/>
  <c r="CD107" i="7"/>
  <c r="D123" i="10" s="1"/>
  <c r="CH107" i="7"/>
  <c r="CI107" i="7"/>
  <c r="CL107" i="7"/>
  <c r="CF107" i="7"/>
  <c r="CG107" i="7"/>
  <c r="F123" i="10" s="1"/>
  <c r="DC106" i="7"/>
  <c r="CW106" i="7"/>
  <c r="DE106" i="7"/>
  <c r="CV106" i="7"/>
  <c r="DD106" i="7"/>
  <c r="DF106" i="7"/>
  <c r="DA106" i="7"/>
  <c r="CY106" i="7"/>
  <c r="DB106" i="7"/>
  <c r="CX106" i="7"/>
  <c r="CZ106" i="7"/>
  <c r="I121" i="14"/>
  <c r="H121" i="14"/>
  <c r="DK108" i="7"/>
  <c r="DL107" i="7"/>
  <c r="BZ109" i="7"/>
  <c r="CA108" i="7"/>
  <c r="CT107" i="7"/>
  <c r="CS108" i="7"/>
  <c r="X109" i="7"/>
  <c r="Y108" i="7"/>
  <c r="BH108" i="7"/>
  <c r="BG109" i="7"/>
  <c r="G122" i="10"/>
  <c r="I122" i="10" s="1"/>
  <c r="H122" i="10"/>
  <c r="AD107" i="7"/>
  <c r="E123" i="8" s="1"/>
  <c r="AB107" i="7"/>
  <c r="C123" i="8" s="1"/>
  <c r="AE107" i="7"/>
  <c r="F123" i="8" s="1"/>
  <c r="AG107" i="7"/>
  <c r="AA107" i="7"/>
  <c r="B123" i="8" s="1"/>
  <c r="AF107" i="7"/>
  <c r="I123" i="8" s="1"/>
  <c r="AC107" i="7"/>
  <c r="D123" i="8" s="1"/>
  <c r="AI107" i="7"/>
  <c r="AL107" i="7"/>
  <c r="G123" i="8" s="1"/>
  <c r="AH107" i="7"/>
  <c r="K122" i="10" l="1"/>
  <c r="J122" i="10"/>
  <c r="L121" i="10"/>
  <c r="M121" i="10" s="1"/>
  <c r="N121" i="10" s="1"/>
  <c r="H123" i="8"/>
  <c r="J123" i="8" s="1"/>
  <c r="K123" i="8" s="1"/>
  <c r="BS108" i="7"/>
  <c r="BM108" i="7"/>
  <c r="BP108" i="7"/>
  <c r="BK108" i="7"/>
  <c r="D124" i="9" s="1"/>
  <c r="BL108" i="7"/>
  <c r="BR108" i="7"/>
  <c r="BQ108" i="7"/>
  <c r="BN108" i="7"/>
  <c r="F124" i="9" s="1"/>
  <c r="BT108" i="7"/>
  <c r="BO108" i="7"/>
  <c r="BJ108" i="7"/>
  <c r="C124" i="9" s="1"/>
  <c r="DB107" i="7"/>
  <c r="DC107" i="7"/>
  <c r="CZ107" i="7"/>
  <c r="CV107" i="7"/>
  <c r="CX107" i="7"/>
  <c r="DE107" i="7"/>
  <c r="DA107" i="7"/>
  <c r="CY107" i="7"/>
  <c r="DF107" i="7"/>
  <c r="CW107" i="7"/>
  <c r="DD107" i="7"/>
  <c r="DL108" i="7"/>
  <c r="DK109" i="7"/>
  <c r="G123" i="10"/>
  <c r="I123" i="10" s="1"/>
  <c r="H123" i="10"/>
  <c r="L121" i="9"/>
  <c r="M121" i="9" s="1"/>
  <c r="N121" i="9" s="1"/>
  <c r="BU107" i="7"/>
  <c r="E123" i="9" s="1"/>
  <c r="AG108" i="7"/>
  <c r="AL108" i="7"/>
  <c r="G124" i="8" s="1"/>
  <c r="AI108" i="7"/>
  <c r="AA108" i="7"/>
  <c r="B124" i="8" s="1"/>
  <c r="AE108" i="7"/>
  <c r="F124" i="8" s="1"/>
  <c r="AH108" i="7"/>
  <c r="AD108" i="7"/>
  <c r="E124" i="8" s="1"/>
  <c r="AC108" i="7"/>
  <c r="D124" i="8" s="1"/>
  <c r="AF108" i="7"/>
  <c r="I124" i="8" s="1"/>
  <c r="AB108" i="7"/>
  <c r="C124" i="8" s="1"/>
  <c r="CH108" i="7"/>
  <c r="CF108" i="7"/>
  <c r="CG108" i="7"/>
  <c r="F124" i="10" s="1"/>
  <c r="CC108" i="7"/>
  <c r="C124" i="10" s="1"/>
  <c r="CJ108" i="7"/>
  <c r="CE108" i="7"/>
  <c r="CK108" i="7"/>
  <c r="CD108" i="7"/>
  <c r="D124" i="10" s="1"/>
  <c r="CM108" i="7"/>
  <c r="CI108" i="7"/>
  <c r="CL108" i="7"/>
  <c r="H122" i="14"/>
  <c r="I122" i="14"/>
  <c r="Y109" i="7"/>
  <c r="X110" i="7"/>
  <c r="CA109" i="7"/>
  <c r="BZ110" i="7"/>
  <c r="H123" i="9"/>
  <c r="G123" i="9"/>
  <c r="I123" i="9" s="1"/>
  <c r="K122" i="9"/>
  <c r="J122" i="9"/>
  <c r="BH109" i="7"/>
  <c r="BG110" i="7"/>
  <c r="CS109" i="7"/>
  <c r="CT108" i="7"/>
  <c r="DT107" i="7"/>
  <c r="DV107" i="7"/>
  <c r="DS107" i="7"/>
  <c r="F123" i="14" s="1"/>
  <c r="DU107" i="7"/>
  <c r="DW107" i="7"/>
  <c r="DX107" i="7"/>
  <c r="DY107" i="7"/>
  <c r="J123" i="14" s="1"/>
  <c r="DO107" i="7"/>
  <c r="C123" i="14" s="1"/>
  <c r="DP107" i="7"/>
  <c r="D123" i="14" s="1"/>
  <c r="DQ107" i="7"/>
  <c r="E123" i="14" s="1"/>
  <c r="DR107" i="7"/>
  <c r="G110" i="14" s="1"/>
  <c r="DN107" i="7"/>
  <c r="B123" i="14" s="1"/>
  <c r="CN107" i="7"/>
  <c r="E123" i="10" s="1"/>
  <c r="L122" i="10" l="1"/>
  <c r="M122" i="10" s="1"/>
  <c r="N122" i="10" s="1"/>
  <c r="CN108" i="7"/>
  <c r="E124" i="10" s="1"/>
  <c r="BU108" i="7"/>
  <c r="E124" i="9" s="1"/>
  <c r="H124" i="8"/>
  <c r="J124" i="8" s="1"/>
  <c r="K124" i="8" s="1"/>
  <c r="L122" i="9"/>
  <c r="M122" i="9" s="1"/>
  <c r="N122" i="9" s="1"/>
  <c r="BH110" i="7"/>
  <c r="BG111" i="7"/>
  <c r="X111" i="7"/>
  <c r="Y110" i="7"/>
  <c r="H124" i="10"/>
  <c r="G124" i="10"/>
  <c r="I124" i="10" s="1"/>
  <c r="J123" i="10"/>
  <c r="K123" i="10"/>
  <c r="BO109" i="7"/>
  <c r="BK109" i="7"/>
  <c r="D125" i="9" s="1"/>
  <c r="BR109" i="7"/>
  <c r="BM109" i="7"/>
  <c r="BP109" i="7"/>
  <c r="BS109" i="7"/>
  <c r="BJ109" i="7"/>
  <c r="C125" i="9" s="1"/>
  <c r="BL109" i="7"/>
  <c r="BN109" i="7"/>
  <c r="F125" i="9" s="1"/>
  <c r="BT109" i="7"/>
  <c r="BQ109" i="7"/>
  <c r="AC109" i="7"/>
  <c r="D125" i="8" s="1"/>
  <c r="AD109" i="7"/>
  <c r="E125" i="8" s="1"/>
  <c r="AA109" i="7"/>
  <c r="B125" i="8" s="1"/>
  <c r="AG109" i="7"/>
  <c r="AE109" i="7"/>
  <c r="F125" i="8" s="1"/>
  <c r="AF109" i="7"/>
  <c r="I125" i="8" s="1"/>
  <c r="AB109" i="7"/>
  <c r="C125" i="8" s="1"/>
  <c r="AI109" i="7"/>
  <c r="AL109" i="7"/>
  <c r="G125" i="8" s="1"/>
  <c r="AH109" i="7"/>
  <c r="K123" i="9"/>
  <c r="J123" i="9"/>
  <c r="DK110" i="7"/>
  <c r="DL109" i="7"/>
  <c r="G124" i="9"/>
  <c r="I124" i="9" s="1"/>
  <c r="H124" i="9"/>
  <c r="BZ111" i="7"/>
  <c r="CA110" i="7"/>
  <c r="DS108" i="7"/>
  <c r="F124" i="14" s="1"/>
  <c r="DX108" i="7"/>
  <c r="DT108" i="7"/>
  <c r="DP108" i="7"/>
  <c r="D124" i="14" s="1"/>
  <c r="DQ108" i="7"/>
  <c r="E124" i="14" s="1"/>
  <c r="DU108" i="7"/>
  <c r="DV108" i="7"/>
  <c r="DY108" i="7"/>
  <c r="J124" i="14" s="1"/>
  <c r="DN108" i="7"/>
  <c r="B124" i="14" s="1"/>
  <c r="DR108" i="7"/>
  <c r="G111" i="14" s="1"/>
  <c r="DO108" i="7"/>
  <c r="C124" i="14" s="1"/>
  <c r="DW108" i="7"/>
  <c r="H123" i="14"/>
  <c r="I123" i="14"/>
  <c r="DB108" i="7"/>
  <c r="DF108" i="7"/>
  <c r="CV108" i="7"/>
  <c r="CY108" i="7"/>
  <c r="DC108" i="7"/>
  <c r="DD108" i="7"/>
  <c r="CW108" i="7"/>
  <c r="CZ108" i="7"/>
  <c r="DE108" i="7"/>
  <c r="DA108" i="7"/>
  <c r="CX108" i="7"/>
  <c r="CS110" i="7"/>
  <c r="CT109" i="7"/>
  <c r="CI109" i="7"/>
  <c r="CD109" i="7"/>
  <c r="D125" i="10" s="1"/>
  <c r="CJ109" i="7"/>
  <c r="CK109" i="7"/>
  <c r="CM109" i="7"/>
  <c r="CL109" i="7"/>
  <c r="CE109" i="7"/>
  <c r="CC109" i="7"/>
  <c r="C125" i="10" s="1"/>
  <c r="CH109" i="7"/>
  <c r="CF109" i="7"/>
  <c r="CG109" i="7"/>
  <c r="F125" i="10" s="1"/>
  <c r="J124" i="10" l="1"/>
  <c r="K124" i="10"/>
  <c r="BU109" i="7"/>
  <c r="E125" i="9" s="1"/>
  <c r="K124" i="9"/>
  <c r="J124" i="9"/>
  <c r="H124" i="14"/>
  <c r="I124" i="14"/>
  <c r="AG110" i="7"/>
  <c r="AD110" i="7"/>
  <c r="E126" i="8" s="1"/>
  <c r="AF110" i="7"/>
  <c r="I126" i="8" s="1"/>
  <c r="AE110" i="7"/>
  <c r="F126" i="8" s="1"/>
  <c r="AL110" i="7"/>
  <c r="G126" i="8" s="1"/>
  <c r="AI110" i="7"/>
  <c r="AC110" i="7"/>
  <c r="D126" i="8" s="1"/>
  <c r="AA110" i="7"/>
  <c r="B126" i="8" s="1"/>
  <c r="AB110" i="7"/>
  <c r="C126" i="8" s="1"/>
  <c r="AH110" i="7"/>
  <c r="CH110" i="7"/>
  <c r="CF110" i="7"/>
  <c r="CK110" i="7"/>
  <c r="CI110" i="7"/>
  <c r="CD110" i="7"/>
  <c r="D126" i="10" s="1"/>
  <c r="CE110" i="7"/>
  <c r="CJ110" i="7"/>
  <c r="CM110" i="7"/>
  <c r="CC110" i="7"/>
  <c r="C126" i="10" s="1"/>
  <c r="CL110" i="7"/>
  <c r="CG110" i="7"/>
  <c r="F126" i="10" s="1"/>
  <c r="DS109" i="7"/>
  <c r="F125" i="14" s="1"/>
  <c r="DU109" i="7"/>
  <c r="DW109" i="7"/>
  <c r="DR109" i="7"/>
  <c r="G112" i="14" s="1"/>
  <c r="DQ109" i="7"/>
  <c r="E125" i="14" s="1"/>
  <c r="DX109" i="7"/>
  <c r="DY109" i="7"/>
  <c r="J125" i="14" s="1"/>
  <c r="DN109" i="7"/>
  <c r="B125" i="14" s="1"/>
  <c r="DP109" i="7"/>
  <c r="D125" i="14" s="1"/>
  <c r="DO109" i="7"/>
  <c r="C125" i="14" s="1"/>
  <c r="DT109" i="7"/>
  <c r="DV109" i="7"/>
  <c r="G125" i="9"/>
  <c r="I125" i="9" s="1"/>
  <c r="H125" i="9"/>
  <c r="Y111" i="7"/>
  <c r="X112" i="7"/>
  <c r="CA111" i="7"/>
  <c r="BZ112" i="7"/>
  <c r="DL110" i="7"/>
  <c r="DK111" i="7"/>
  <c r="H125" i="8"/>
  <c r="BH111" i="7"/>
  <c r="BG112" i="7"/>
  <c r="DF109" i="7"/>
  <c r="CZ109" i="7"/>
  <c r="CW109" i="7"/>
  <c r="DD109" i="7"/>
  <c r="DC109" i="7"/>
  <c r="CY109" i="7"/>
  <c r="DA109" i="7"/>
  <c r="DB109" i="7"/>
  <c r="DE109" i="7"/>
  <c r="CX109" i="7"/>
  <c r="CV109" i="7"/>
  <c r="G125" i="10"/>
  <c r="I125" i="10" s="1"/>
  <c r="H125" i="10"/>
  <c r="CN109" i="7"/>
  <c r="E125" i="10" s="1"/>
  <c r="CS111" i="7"/>
  <c r="CT110" i="7"/>
  <c r="L123" i="9"/>
  <c r="M123" i="9" s="1"/>
  <c r="N123" i="9" s="1"/>
  <c r="L123" i="10"/>
  <c r="M123" i="10" s="1"/>
  <c r="N123" i="10" s="1"/>
  <c r="BS110" i="7"/>
  <c r="BK110" i="7"/>
  <c r="D126" i="9" s="1"/>
  <c r="BP110" i="7"/>
  <c r="BR110" i="7"/>
  <c r="BQ110" i="7"/>
  <c r="BJ110" i="7"/>
  <c r="C126" i="9" s="1"/>
  <c r="BL110" i="7"/>
  <c r="BN110" i="7"/>
  <c r="F126" i="9" s="1"/>
  <c r="BT110" i="7"/>
  <c r="BO110" i="7"/>
  <c r="BM110" i="7"/>
  <c r="L124" i="10" l="1"/>
  <c r="M124" i="10" s="1"/>
  <c r="N124" i="10" s="1"/>
  <c r="J125" i="9"/>
  <c r="CN110" i="7"/>
  <c r="E126" i="10" s="1"/>
  <c r="K125" i="9"/>
  <c r="L124" i="9"/>
  <c r="M124" i="9" s="1"/>
  <c r="N124" i="9" s="1"/>
  <c r="H126" i="8"/>
  <c r="J126" i="8" s="1"/>
  <c r="K126" i="8" s="1"/>
  <c r="DB110" i="7"/>
  <c r="DF110" i="7"/>
  <c r="DD110" i="7"/>
  <c r="DA110" i="7"/>
  <c r="CZ110" i="7"/>
  <c r="CW110" i="7"/>
  <c r="DC110" i="7"/>
  <c r="CV110" i="7"/>
  <c r="DE110" i="7"/>
  <c r="CX110" i="7"/>
  <c r="CY110" i="7"/>
  <c r="BH112" i="7"/>
  <c r="BG113" i="7"/>
  <c r="J125" i="8"/>
  <c r="K125" i="8" s="1"/>
  <c r="CL111" i="7"/>
  <c r="CF111" i="7"/>
  <c r="CC111" i="7"/>
  <c r="C127" i="10" s="1"/>
  <c r="CI111" i="7"/>
  <c r="CD111" i="7"/>
  <c r="D127" i="10" s="1"/>
  <c r="CE111" i="7"/>
  <c r="CM111" i="7"/>
  <c r="CJ111" i="7"/>
  <c r="CH111" i="7"/>
  <c r="CK111" i="7"/>
  <c r="CG111" i="7"/>
  <c r="F127" i="10" s="1"/>
  <c r="CS112" i="7"/>
  <c r="CT111" i="7"/>
  <c r="BR111" i="7"/>
  <c r="BS111" i="7"/>
  <c r="BL111" i="7"/>
  <c r="BP111" i="7"/>
  <c r="BO111" i="7"/>
  <c r="BM111" i="7"/>
  <c r="BK111" i="7"/>
  <c r="D127" i="9" s="1"/>
  <c r="BN111" i="7"/>
  <c r="F127" i="9" s="1"/>
  <c r="BT111" i="7"/>
  <c r="BQ111" i="7"/>
  <c r="BJ111" i="7"/>
  <c r="C127" i="9" s="1"/>
  <c r="DL111" i="7"/>
  <c r="DK112" i="7"/>
  <c r="X113" i="7"/>
  <c r="Y112" i="7"/>
  <c r="H125" i="14"/>
  <c r="I125" i="14"/>
  <c r="H126" i="10"/>
  <c r="J126" i="10" s="1"/>
  <c r="G126" i="10"/>
  <c r="I126" i="10" s="1"/>
  <c r="J125" i="10"/>
  <c r="K125" i="10"/>
  <c r="DS110" i="7"/>
  <c r="F126" i="14" s="1"/>
  <c r="DW110" i="7"/>
  <c r="DP110" i="7"/>
  <c r="D126" i="14" s="1"/>
  <c r="DO110" i="7"/>
  <c r="C126" i="14" s="1"/>
  <c r="DR110" i="7"/>
  <c r="G113" i="14" s="1"/>
  <c r="DX110" i="7"/>
  <c r="DT110" i="7"/>
  <c r="DU110" i="7"/>
  <c r="DN110" i="7"/>
  <c r="B126" i="14" s="1"/>
  <c r="DQ110" i="7"/>
  <c r="E126" i="14" s="1"/>
  <c r="DV110" i="7"/>
  <c r="DY110" i="7"/>
  <c r="J126" i="14" s="1"/>
  <c r="AB111" i="7"/>
  <c r="C127" i="8" s="1"/>
  <c r="AA111" i="7"/>
  <c r="B127" i="8" s="1"/>
  <c r="AF111" i="7"/>
  <c r="I127" i="8" s="1"/>
  <c r="AG111" i="7"/>
  <c r="AD111" i="7"/>
  <c r="E127" i="8" s="1"/>
  <c r="AE111" i="7"/>
  <c r="F127" i="8" s="1"/>
  <c r="AC111" i="7"/>
  <c r="D127" i="8" s="1"/>
  <c r="AI111" i="7"/>
  <c r="AH111" i="7"/>
  <c r="AL111" i="7"/>
  <c r="G127" i="8" s="1"/>
  <c r="G126" i="9"/>
  <c r="I126" i="9" s="1"/>
  <c r="H126" i="9"/>
  <c r="BU110" i="7"/>
  <c r="E126" i="9" s="1"/>
  <c r="BZ113" i="7"/>
  <c r="CA112" i="7"/>
  <c r="CN111" i="7" l="1"/>
  <c r="E127" i="10" s="1"/>
  <c r="L125" i="9"/>
  <c r="M125" i="9" s="1"/>
  <c r="N125" i="9" s="1"/>
  <c r="K126" i="10"/>
  <c r="L126" i="10" s="1"/>
  <c r="M126" i="10" s="1"/>
  <c r="N126" i="10" s="1"/>
  <c r="BU111" i="7"/>
  <c r="E127" i="9" s="1"/>
  <c r="AL112" i="7"/>
  <c r="G128" i="8" s="1"/>
  <c r="AI112" i="7"/>
  <c r="AG112" i="7"/>
  <c r="AE112" i="7"/>
  <c r="F128" i="8" s="1"/>
  <c r="AF112" i="7"/>
  <c r="I128" i="8" s="1"/>
  <c r="AA112" i="7"/>
  <c r="B128" i="8" s="1"/>
  <c r="AD112" i="7"/>
  <c r="E128" i="8" s="1"/>
  <c r="AH112" i="7"/>
  <c r="AB112" i="7"/>
  <c r="C128" i="8" s="1"/>
  <c r="AC112" i="7"/>
  <c r="D128" i="8" s="1"/>
  <c r="K126" i="9"/>
  <c r="J126" i="9"/>
  <c r="H127" i="8"/>
  <c r="L125" i="10"/>
  <c r="M125" i="10" s="1"/>
  <c r="N125" i="10" s="1"/>
  <c r="DS111" i="7"/>
  <c r="F127" i="14" s="1"/>
  <c r="DU111" i="7"/>
  <c r="DW111" i="7"/>
  <c r="DO111" i="7"/>
  <c r="C127" i="14" s="1"/>
  <c r="DP111" i="7"/>
  <c r="D127" i="14" s="1"/>
  <c r="DQ111" i="7"/>
  <c r="E127" i="14" s="1"/>
  <c r="DX111" i="7"/>
  <c r="DY111" i="7"/>
  <c r="J127" i="14" s="1"/>
  <c r="DR111" i="7"/>
  <c r="G114" i="14" s="1"/>
  <c r="DN111" i="7"/>
  <c r="B127" i="14" s="1"/>
  <c r="DT111" i="7"/>
  <c r="DV111" i="7"/>
  <c r="G127" i="9"/>
  <c r="I127" i="9" s="1"/>
  <c r="H127" i="9"/>
  <c r="DF111" i="7"/>
  <c r="CZ111" i="7"/>
  <c r="CW111" i="7"/>
  <c r="DC111" i="7"/>
  <c r="CV111" i="7"/>
  <c r="CY111" i="7"/>
  <c r="CX111" i="7"/>
  <c r="DB111" i="7"/>
  <c r="DE111" i="7"/>
  <c r="DD111" i="7"/>
  <c r="DA111" i="7"/>
  <c r="BP112" i="7"/>
  <c r="BM112" i="7"/>
  <c r="BJ112" i="7"/>
  <c r="C128" i="9" s="1"/>
  <c r="BR112" i="7"/>
  <c r="BQ112" i="7"/>
  <c r="BK112" i="7"/>
  <c r="D128" i="9" s="1"/>
  <c r="BT112" i="7"/>
  <c r="BO112" i="7"/>
  <c r="BN112" i="7"/>
  <c r="F128" i="9" s="1"/>
  <c r="BS112" i="7"/>
  <c r="BL112" i="7"/>
  <c r="CC112" i="7"/>
  <c r="C128" i="10" s="1"/>
  <c r="CH112" i="7"/>
  <c r="CJ112" i="7"/>
  <c r="CG112" i="7"/>
  <c r="F128" i="10" s="1"/>
  <c r="CI112" i="7"/>
  <c r="CK112" i="7"/>
  <c r="CF112" i="7"/>
  <c r="CM112" i="7"/>
  <c r="CL112" i="7"/>
  <c r="CD112" i="7"/>
  <c r="D128" i="10" s="1"/>
  <c r="CE112" i="7"/>
  <c r="H126" i="14"/>
  <c r="I126" i="14"/>
  <c r="Y113" i="7"/>
  <c r="X114" i="7"/>
  <c r="G127" i="10"/>
  <c r="I127" i="10" s="1"/>
  <c r="H127" i="10"/>
  <c r="CT112" i="7"/>
  <c r="CS113" i="7"/>
  <c r="CA113" i="7"/>
  <c r="BZ114" i="7"/>
  <c r="DK113" i="7"/>
  <c r="DL112" i="7"/>
  <c r="BH113" i="7"/>
  <c r="BG114" i="7"/>
  <c r="J127" i="10" l="1"/>
  <c r="K127" i="10"/>
  <c r="J127" i="9"/>
  <c r="K127" i="9"/>
  <c r="CN112" i="7"/>
  <c r="E128" i="10" s="1"/>
  <c r="BU112" i="7"/>
  <c r="E128" i="9" s="1"/>
  <c r="L126" i="9"/>
  <c r="M126" i="9" s="1"/>
  <c r="N126" i="9" s="1"/>
  <c r="BR113" i="7"/>
  <c r="BL113" i="7"/>
  <c r="BP113" i="7"/>
  <c r="BS113" i="7"/>
  <c r="BM113" i="7"/>
  <c r="BJ113" i="7"/>
  <c r="C129" i="9" s="1"/>
  <c r="BT113" i="7"/>
  <c r="BQ113" i="7"/>
  <c r="BK113" i="7"/>
  <c r="D129" i="9" s="1"/>
  <c r="BN113" i="7"/>
  <c r="F129" i="9" s="1"/>
  <c r="BO113" i="7"/>
  <c r="DL113" i="7"/>
  <c r="DK114" i="7"/>
  <c r="CY112" i="7"/>
  <c r="CZ112" i="7"/>
  <c r="CV112" i="7"/>
  <c r="DC112" i="7"/>
  <c r="DB112" i="7"/>
  <c r="DE112" i="7"/>
  <c r="CW112" i="7"/>
  <c r="DD112" i="7"/>
  <c r="DF112" i="7"/>
  <c r="DA112" i="7"/>
  <c r="CX112" i="7"/>
  <c r="AA113" i="7"/>
  <c r="B129" i="8" s="1"/>
  <c r="AC113" i="7"/>
  <c r="D129" i="8" s="1"/>
  <c r="AF113" i="7"/>
  <c r="I129" i="8" s="1"/>
  <c r="AG113" i="7"/>
  <c r="AB113" i="7"/>
  <c r="C129" i="8" s="1"/>
  <c r="AD113" i="7"/>
  <c r="E129" i="8" s="1"/>
  <c r="AE113" i="7"/>
  <c r="F129" i="8" s="1"/>
  <c r="AI113" i="7"/>
  <c r="AH113" i="7"/>
  <c r="AL113" i="7"/>
  <c r="G129" i="8" s="1"/>
  <c r="DS112" i="7"/>
  <c r="F128" i="14" s="1"/>
  <c r="DW112" i="7"/>
  <c r="DX112" i="7"/>
  <c r="DT112" i="7"/>
  <c r="DP112" i="7"/>
  <c r="D128" i="14" s="1"/>
  <c r="DQ112" i="7"/>
  <c r="E128" i="14" s="1"/>
  <c r="DU112" i="7"/>
  <c r="DV112" i="7"/>
  <c r="DY112" i="7"/>
  <c r="J128" i="14" s="1"/>
  <c r="DN112" i="7"/>
  <c r="B128" i="14" s="1"/>
  <c r="DR112" i="7"/>
  <c r="G115" i="14" s="1"/>
  <c r="DO112" i="7"/>
  <c r="C128" i="14" s="1"/>
  <c r="X115" i="7"/>
  <c r="Y114" i="7"/>
  <c r="CA114" i="7"/>
  <c r="BZ115" i="7"/>
  <c r="J127" i="8"/>
  <c r="K127" i="8" s="1"/>
  <c r="H128" i="8"/>
  <c r="BH114" i="7"/>
  <c r="BG115" i="7"/>
  <c r="CT113" i="7"/>
  <c r="CS114" i="7"/>
  <c r="CC113" i="7"/>
  <c r="C129" i="10" s="1"/>
  <c r="CL113" i="7"/>
  <c r="CD113" i="7"/>
  <c r="D129" i="10" s="1"/>
  <c r="CH113" i="7"/>
  <c r="CM113" i="7"/>
  <c r="CJ113" i="7"/>
  <c r="CI113" i="7"/>
  <c r="CE113" i="7"/>
  <c r="CK113" i="7"/>
  <c r="CF113" i="7"/>
  <c r="CG113" i="7"/>
  <c r="F129" i="10" s="1"/>
  <c r="G128" i="10"/>
  <c r="I128" i="10" s="1"/>
  <c r="H128" i="10"/>
  <c r="H128" i="9"/>
  <c r="G128" i="9"/>
  <c r="I128" i="9" s="1"/>
  <c r="H127" i="14"/>
  <c r="I127" i="14"/>
  <c r="J128" i="10" l="1"/>
  <c r="L127" i="10"/>
  <c r="M127" i="10" s="1"/>
  <c r="N127" i="10" s="1"/>
  <c r="L127" i="9"/>
  <c r="M127" i="9" s="1"/>
  <c r="N127" i="9" s="1"/>
  <c r="K128" i="9"/>
  <c r="K128" i="10"/>
  <c r="J128" i="9"/>
  <c r="H129" i="8"/>
  <c r="J129" i="8" s="1"/>
  <c r="K129" i="8" s="1"/>
  <c r="Y115" i="7"/>
  <c r="X116" i="7"/>
  <c r="BH115" i="7"/>
  <c r="BG116" i="7"/>
  <c r="AL114" i="7"/>
  <c r="G130" i="8" s="1"/>
  <c r="AI114" i="7"/>
  <c r="AG114" i="7"/>
  <c r="AE114" i="7"/>
  <c r="F130" i="8" s="1"/>
  <c r="AB114" i="7"/>
  <c r="C130" i="8" s="1"/>
  <c r="AD114" i="7"/>
  <c r="E130" i="8" s="1"/>
  <c r="AA114" i="7"/>
  <c r="B130" i="8" s="1"/>
  <c r="AH114" i="7"/>
  <c r="AC114" i="7"/>
  <c r="D130" i="8" s="1"/>
  <c r="AF114" i="7"/>
  <c r="I130" i="8" s="1"/>
  <c r="H128" i="14"/>
  <c r="I128" i="14"/>
  <c r="H129" i="9"/>
  <c r="G129" i="9"/>
  <c r="I129" i="9" s="1"/>
  <c r="BU113" i="7"/>
  <c r="E129" i="9" s="1"/>
  <c r="CA115" i="7"/>
  <c r="BZ116" i="7"/>
  <c r="CN113" i="7"/>
  <c r="E129" i="10" s="1"/>
  <c r="CT114" i="7"/>
  <c r="CS115" i="7"/>
  <c r="J128" i="8"/>
  <c r="K128" i="8" s="1"/>
  <c r="CL114" i="7"/>
  <c r="CE114" i="7"/>
  <c r="CK114" i="7"/>
  <c r="CH114" i="7"/>
  <c r="CF114" i="7"/>
  <c r="CD114" i="7"/>
  <c r="D130" i="10" s="1"/>
  <c r="CM114" i="7"/>
  <c r="CI114" i="7"/>
  <c r="CG114" i="7"/>
  <c r="F130" i="10" s="1"/>
  <c r="CC114" i="7"/>
  <c r="C130" i="10" s="1"/>
  <c r="CJ114" i="7"/>
  <c r="DX113" i="7"/>
  <c r="DY113" i="7"/>
  <c r="J129" i="14" s="1"/>
  <c r="DP113" i="7"/>
  <c r="D129" i="14" s="1"/>
  <c r="DO113" i="7"/>
  <c r="C129" i="14" s="1"/>
  <c r="DT113" i="7"/>
  <c r="DV113" i="7"/>
  <c r="DS113" i="7"/>
  <c r="F129" i="14" s="1"/>
  <c r="DU113" i="7"/>
  <c r="DW113" i="7"/>
  <c r="DN113" i="7"/>
  <c r="B129" i="14" s="1"/>
  <c r="DR113" i="7"/>
  <c r="G116" i="14" s="1"/>
  <c r="DQ113" i="7"/>
  <c r="E129" i="14" s="1"/>
  <c r="BS114" i="7"/>
  <c r="BM114" i="7"/>
  <c r="BJ114" i="7"/>
  <c r="C130" i="9" s="1"/>
  <c r="BP114" i="7"/>
  <c r="BL114" i="7"/>
  <c r="BR114" i="7"/>
  <c r="BQ114" i="7"/>
  <c r="BK114" i="7"/>
  <c r="D130" i="9" s="1"/>
  <c r="BN114" i="7"/>
  <c r="F130" i="9" s="1"/>
  <c r="BT114" i="7"/>
  <c r="BO114" i="7"/>
  <c r="DL114" i="7"/>
  <c r="DK115" i="7"/>
  <c r="H129" i="10"/>
  <c r="G129" i="10"/>
  <c r="I129" i="10" s="1"/>
  <c r="CY113" i="7"/>
  <c r="DC113" i="7"/>
  <c r="DB113" i="7"/>
  <c r="DD113" i="7"/>
  <c r="CZ113" i="7"/>
  <c r="DE113" i="7"/>
  <c r="CX113" i="7"/>
  <c r="DA113" i="7"/>
  <c r="DF113" i="7"/>
  <c r="CW113" i="7"/>
  <c r="CV113" i="7"/>
  <c r="L128" i="10" l="1"/>
  <c r="M128" i="10" s="1"/>
  <c r="N128" i="10" s="1"/>
  <c r="L128" i="9"/>
  <c r="M128" i="9" s="1"/>
  <c r="N128" i="9" s="1"/>
  <c r="H130" i="8"/>
  <c r="J130" i="8" s="1"/>
  <c r="K130" i="8" s="1"/>
  <c r="CN114" i="7"/>
  <c r="E130" i="10" s="1"/>
  <c r="CS116" i="7"/>
  <c r="CT115" i="7"/>
  <c r="CJ115" i="7"/>
  <c r="CG115" i="7"/>
  <c r="F131" i="10" s="1"/>
  <c r="CM115" i="7"/>
  <c r="CH115" i="7"/>
  <c r="CK115" i="7"/>
  <c r="CD115" i="7"/>
  <c r="D131" i="10" s="1"/>
  <c r="CL115" i="7"/>
  <c r="CE115" i="7"/>
  <c r="CC115" i="7"/>
  <c r="C131" i="10" s="1"/>
  <c r="CI115" i="7"/>
  <c r="CF115" i="7"/>
  <c r="X117" i="7"/>
  <c r="Y116" i="7"/>
  <c r="CA116" i="7"/>
  <c r="BZ117" i="7"/>
  <c r="BR115" i="7"/>
  <c r="BK115" i="7"/>
  <c r="D131" i="9" s="1"/>
  <c r="BL115" i="7"/>
  <c r="BS115" i="7"/>
  <c r="BP115" i="7"/>
  <c r="BO115" i="7"/>
  <c r="BJ115" i="7"/>
  <c r="C131" i="9" s="1"/>
  <c r="BN115" i="7"/>
  <c r="F131" i="9" s="1"/>
  <c r="BT115" i="7"/>
  <c r="BQ115" i="7"/>
  <c r="BM115" i="7"/>
  <c r="H129" i="14"/>
  <c r="I129" i="14"/>
  <c r="G130" i="10"/>
  <c r="I130" i="10" s="1"/>
  <c r="H130" i="10"/>
  <c r="DF114" i="7"/>
  <c r="DA114" i="7"/>
  <c r="DC114" i="7"/>
  <c r="DB114" i="7"/>
  <c r="CV114" i="7"/>
  <c r="CX114" i="7"/>
  <c r="DD114" i="7"/>
  <c r="CW114" i="7"/>
  <c r="DE114" i="7"/>
  <c r="CZ114" i="7"/>
  <c r="CY114" i="7"/>
  <c r="K129" i="9"/>
  <c r="J129" i="9"/>
  <c r="AG115" i="7"/>
  <c r="AA115" i="7"/>
  <c r="B131" i="8" s="1"/>
  <c r="AC115" i="7"/>
  <c r="D131" i="8" s="1"/>
  <c r="AB115" i="7"/>
  <c r="C131" i="8" s="1"/>
  <c r="AF115" i="7"/>
  <c r="I131" i="8" s="1"/>
  <c r="AE115" i="7"/>
  <c r="F131" i="8" s="1"/>
  <c r="AD115" i="7"/>
  <c r="E131" i="8" s="1"/>
  <c r="AH115" i="7"/>
  <c r="AL115" i="7"/>
  <c r="G131" i="8" s="1"/>
  <c r="AI115" i="7"/>
  <c r="DX114" i="7"/>
  <c r="DT114" i="7"/>
  <c r="DU114" i="7"/>
  <c r="DO114" i="7"/>
  <c r="C130" i="14" s="1"/>
  <c r="DR114" i="7"/>
  <c r="G117" i="14" s="1"/>
  <c r="DV114" i="7"/>
  <c r="DY114" i="7"/>
  <c r="J130" i="14" s="1"/>
  <c r="DS114" i="7"/>
  <c r="F130" i="14" s="1"/>
  <c r="DW114" i="7"/>
  <c r="DP114" i="7"/>
  <c r="D130" i="14" s="1"/>
  <c r="DQ114" i="7"/>
  <c r="E130" i="14" s="1"/>
  <c r="DN114" i="7"/>
  <c r="B130" i="14" s="1"/>
  <c r="DK116" i="7"/>
  <c r="DL115" i="7"/>
  <c r="G130" i="9"/>
  <c r="I130" i="9" s="1"/>
  <c r="H130" i="9"/>
  <c r="BU114" i="7"/>
  <c r="E130" i="9" s="1"/>
  <c r="J129" i="10"/>
  <c r="K129" i="10"/>
  <c r="BH116" i="7"/>
  <c r="BG117" i="7"/>
  <c r="CN115" i="7" l="1"/>
  <c r="E131" i="10" s="1"/>
  <c r="L129" i="9"/>
  <c r="M129" i="9" s="1"/>
  <c r="N129" i="9" s="1"/>
  <c r="H131" i="8"/>
  <c r="J131" i="8" s="1"/>
  <c r="BH117" i="7"/>
  <c r="BG118" i="7"/>
  <c r="DB115" i="7"/>
  <c r="DF115" i="7"/>
  <c r="CY115" i="7"/>
  <c r="CV115" i="7"/>
  <c r="CX115" i="7"/>
  <c r="CW115" i="7"/>
  <c r="DA115" i="7"/>
  <c r="DD115" i="7"/>
  <c r="DE115" i="7"/>
  <c r="DC115" i="7"/>
  <c r="CZ115" i="7"/>
  <c r="L129" i="10"/>
  <c r="M129" i="10" s="1"/>
  <c r="N129" i="10" s="1"/>
  <c r="DS115" i="7"/>
  <c r="F131" i="14" s="1"/>
  <c r="DU115" i="7"/>
  <c r="DW115" i="7"/>
  <c r="DO115" i="7"/>
  <c r="C131" i="14" s="1"/>
  <c r="DP115" i="7"/>
  <c r="D131" i="14" s="1"/>
  <c r="DQ115" i="7"/>
  <c r="E131" i="14" s="1"/>
  <c r="DX115" i="7"/>
  <c r="DY115" i="7"/>
  <c r="J131" i="14" s="1"/>
  <c r="DR115" i="7"/>
  <c r="G118" i="14" s="1"/>
  <c r="DN115" i="7"/>
  <c r="B131" i="14" s="1"/>
  <c r="DT115" i="7"/>
  <c r="DV115" i="7"/>
  <c r="AG116" i="7"/>
  <c r="AL116" i="7"/>
  <c r="G132" i="8" s="1"/>
  <c r="AI116" i="7"/>
  <c r="AB116" i="7"/>
  <c r="C132" i="8" s="1"/>
  <c r="AF116" i="7"/>
  <c r="I132" i="8" s="1"/>
  <c r="AH116" i="7"/>
  <c r="AA116" i="7"/>
  <c r="B132" i="8" s="1"/>
  <c r="AD116" i="7"/>
  <c r="E132" i="8" s="1"/>
  <c r="AC116" i="7"/>
  <c r="D132" i="8" s="1"/>
  <c r="AE116" i="7"/>
  <c r="F132" i="8" s="1"/>
  <c r="DK117" i="7"/>
  <c r="DL116" i="7"/>
  <c r="Y117" i="7"/>
  <c r="X118" i="7"/>
  <c r="BR116" i="7"/>
  <c r="BQ116" i="7"/>
  <c r="BK116" i="7"/>
  <c r="D132" i="9" s="1"/>
  <c r="BJ116" i="7"/>
  <c r="C132" i="9" s="1"/>
  <c r="BO116" i="7"/>
  <c r="BT116" i="7"/>
  <c r="BS116" i="7"/>
  <c r="BM116" i="7"/>
  <c r="BN116" i="7"/>
  <c r="F132" i="9" s="1"/>
  <c r="BP116" i="7"/>
  <c r="BL116" i="7"/>
  <c r="G131" i="9"/>
  <c r="I131" i="9" s="1"/>
  <c r="H131" i="9"/>
  <c r="BZ118" i="7"/>
  <c r="CA117" i="7"/>
  <c r="CS117" i="7"/>
  <c r="CT116" i="7"/>
  <c r="K130" i="9"/>
  <c r="J130" i="9"/>
  <c r="H130" i="14"/>
  <c r="I130" i="14"/>
  <c r="BU115" i="7"/>
  <c r="E131" i="9" s="1"/>
  <c r="CK116" i="7"/>
  <c r="CF116" i="7"/>
  <c r="CM116" i="7"/>
  <c r="CL116" i="7"/>
  <c r="CG116" i="7"/>
  <c r="CC116" i="7"/>
  <c r="CH116" i="7"/>
  <c r="CE116" i="7"/>
  <c r="CI116" i="7"/>
  <c r="CJ116" i="7"/>
  <c r="CD116" i="7"/>
  <c r="H131" i="10"/>
  <c r="J131" i="10" s="1"/>
  <c r="G131" i="10"/>
  <c r="I131" i="10" s="1"/>
  <c r="K130" i="10"/>
  <c r="J130" i="10"/>
  <c r="K131" i="10" l="1"/>
  <c r="L131" i="10" s="1"/>
  <c r="M131" i="10" s="1"/>
  <c r="N131" i="10" s="1"/>
  <c r="BU116" i="7"/>
  <c r="E132" i="9" s="1"/>
  <c r="H132" i="8"/>
  <c r="J132" i="8" s="1"/>
  <c r="K132" i="8" s="1"/>
  <c r="CN116" i="7"/>
  <c r="K131" i="8"/>
  <c r="L130" i="9"/>
  <c r="M130" i="9" s="1"/>
  <c r="N130" i="9" s="1"/>
  <c r="CS118" i="7"/>
  <c r="CT117" i="7"/>
  <c r="X119" i="7"/>
  <c r="Y118" i="7"/>
  <c r="H131" i="14"/>
  <c r="I131" i="14"/>
  <c r="BZ119" i="7"/>
  <c r="CA118" i="7"/>
  <c r="DS116" i="7"/>
  <c r="F132" i="14" s="1"/>
  <c r="DW116" i="7"/>
  <c r="DX116" i="7"/>
  <c r="DT116" i="7"/>
  <c r="DN116" i="7"/>
  <c r="B132" i="14" s="1"/>
  <c r="DR116" i="7"/>
  <c r="G119" i="14" s="1"/>
  <c r="DO116" i="7"/>
  <c r="C132" i="14" s="1"/>
  <c r="DU116" i="7"/>
  <c r="DV116" i="7"/>
  <c r="DY116" i="7"/>
  <c r="J132" i="14" s="1"/>
  <c r="DP116" i="7"/>
  <c r="D132" i="14" s="1"/>
  <c r="DQ116" i="7"/>
  <c r="E132" i="14" s="1"/>
  <c r="BH118" i="7"/>
  <c r="BG119" i="7"/>
  <c r="CM117" i="7"/>
  <c r="CK117" i="7"/>
  <c r="CD117" i="7"/>
  <c r="CC117" i="7"/>
  <c r="CL117" i="7"/>
  <c r="CF117" i="7"/>
  <c r="CJ117" i="7"/>
  <c r="CH117" i="7"/>
  <c r="CG117" i="7"/>
  <c r="CI117" i="7"/>
  <c r="CE117" i="7"/>
  <c r="AF117" i="7"/>
  <c r="I133" i="8" s="1"/>
  <c r="AE117" i="7"/>
  <c r="F133" i="8" s="1"/>
  <c r="AD117" i="7"/>
  <c r="E133" i="8" s="1"/>
  <c r="AG117" i="7"/>
  <c r="AB117" i="7"/>
  <c r="C133" i="8" s="1"/>
  <c r="AC117" i="7"/>
  <c r="D133" i="8" s="1"/>
  <c r="AA117" i="7"/>
  <c r="B133" i="8" s="1"/>
  <c r="AI117" i="7"/>
  <c r="AL117" i="7"/>
  <c r="G133" i="8" s="1"/>
  <c r="AH117" i="7"/>
  <c r="K131" i="9"/>
  <c r="J131" i="9"/>
  <c r="L130" i="10"/>
  <c r="M130" i="10" s="1"/>
  <c r="N130" i="10" s="1"/>
  <c r="DB116" i="7"/>
  <c r="CV116" i="7"/>
  <c r="DC116" i="7"/>
  <c r="DE116" i="7"/>
  <c r="CY116" i="7"/>
  <c r="CZ116" i="7"/>
  <c r="DF116" i="7"/>
  <c r="CW116" i="7"/>
  <c r="DD116" i="7"/>
  <c r="CX116" i="7"/>
  <c r="DA116" i="7"/>
  <c r="H132" i="9"/>
  <c r="G132" i="9"/>
  <c r="I132" i="9" s="1"/>
  <c r="DK118" i="7"/>
  <c r="DL117" i="7"/>
  <c r="BN117" i="7"/>
  <c r="F133" i="9" s="1"/>
  <c r="BR117" i="7"/>
  <c r="BL117" i="7"/>
  <c r="BP117" i="7"/>
  <c r="BS117" i="7"/>
  <c r="BK117" i="7"/>
  <c r="D133" i="9" s="1"/>
  <c r="BJ117" i="7"/>
  <c r="C133" i="9" s="1"/>
  <c r="BQ117" i="7"/>
  <c r="BT117" i="7"/>
  <c r="BO117" i="7"/>
  <c r="BM117" i="7"/>
  <c r="K132" i="9" l="1"/>
  <c r="D74" i="10"/>
  <c r="H133" i="8"/>
  <c r="J133" i="8" s="1"/>
  <c r="K133" i="8" s="1"/>
  <c r="J132" i="9"/>
  <c r="DL118" i="7"/>
  <c r="DK119" i="7"/>
  <c r="BH119" i="7"/>
  <c r="BG120" i="7"/>
  <c r="CV117" i="7"/>
  <c r="CX117" i="7"/>
  <c r="CY117" i="7"/>
  <c r="DC117" i="7"/>
  <c r="DE117" i="7"/>
  <c r="DD117" i="7"/>
  <c r="DA117" i="7"/>
  <c r="DB117" i="7"/>
  <c r="DF117" i="7"/>
  <c r="CW117" i="7"/>
  <c r="CZ117" i="7"/>
  <c r="BU117" i="7"/>
  <c r="E133" i="9" s="1"/>
  <c r="H133" i="9"/>
  <c r="G133" i="9"/>
  <c r="I133" i="9" s="1"/>
  <c r="DX117" i="7"/>
  <c r="DY117" i="7"/>
  <c r="J133" i="14" s="1"/>
  <c r="DP117" i="7"/>
  <c r="D133" i="14" s="1"/>
  <c r="DO117" i="7"/>
  <c r="C133" i="14" s="1"/>
  <c r="DT117" i="7"/>
  <c r="DV117" i="7"/>
  <c r="DS117" i="7"/>
  <c r="F133" i="14" s="1"/>
  <c r="DU117" i="7"/>
  <c r="DW117" i="7"/>
  <c r="DN117" i="7"/>
  <c r="B133" i="14" s="1"/>
  <c r="DR117" i="7"/>
  <c r="G120" i="14" s="1"/>
  <c r="DQ117" i="7"/>
  <c r="E133" i="14" s="1"/>
  <c r="L131" i="9"/>
  <c r="M131" i="9" s="1"/>
  <c r="N131" i="9" s="1"/>
  <c r="CN117" i="7"/>
  <c r="BP118" i="7"/>
  <c r="BL118" i="7"/>
  <c r="BN118" i="7"/>
  <c r="F134" i="9" s="1"/>
  <c r="BT118" i="7"/>
  <c r="BR118" i="7"/>
  <c r="BQ118" i="7"/>
  <c r="BK118" i="7"/>
  <c r="D134" i="9" s="1"/>
  <c r="BM118" i="7"/>
  <c r="BO118" i="7"/>
  <c r="BS118" i="7"/>
  <c r="BJ118" i="7"/>
  <c r="C134" i="9" s="1"/>
  <c r="H132" i="14"/>
  <c r="I132" i="14"/>
  <c r="CS119" i="7"/>
  <c r="CT118" i="7"/>
  <c r="CC118" i="7"/>
  <c r="CJ118" i="7"/>
  <c r="CE118" i="7"/>
  <c r="CK118" i="7"/>
  <c r="CL118" i="7"/>
  <c r="CD118" i="7"/>
  <c r="CH118" i="7"/>
  <c r="CF118" i="7"/>
  <c r="CM118" i="7"/>
  <c r="CI118" i="7"/>
  <c r="CG118" i="7"/>
  <c r="AL118" i="7"/>
  <c r="G134" i="8" s="1"/>
  <c r="AI118" i="7"/>
  <c r="AD118" i="7"/>
  <c r="E134" i="8" s="1"/>
  <c r="AC118" i="7"/>
  <c r="D134" i="8" s="1"/>
  <c r="AA118" i="7"/>
  <c r="B134" i="8" s="1"/>
  <c r="AG118" i="7"/>
  <c r="AB118" i="7"/>
  <c r="C134" i="8" s="1"/>
  <c r="AE118" i="7"/>
  <c r="F134" i="8" s="1"/>
  <c r="AF118" i="7"/>
  <c r="I134" i="8" s="1"/>
  <c r="AH118" i="7"/>
  <c r="D6" i="10"/>
  <c r="BZ120" i="7"/>
  <c r="CA119" i="7"/>
  <c r="Y119" i="7"/>
  <c r="X120" i="7"/>
  <c r="L132" i="9" l="1"/>
  <c r="M132" i="9" s="1"/>
  <c r="N132" i="9" s="1"/>
  <c r="X121" i="7"/>
  <c r="Y120" i="7"/>
  <c r="DB118" i="7"/>
  <c r="CV118" i="7"/>
  <c r="CY118" i="7"/>
  <c r="DA118" i="7"/>
  <c r="CX118" i="7"/>
  <c r="DE118" i="7"/>
  <c r="DD118" i="7"/>
  <c r="CW118" i="7"/>
  <c r="DF118" i="7"/>
  <c r="CZ118" i="7"/>
  <c r="DC118" i="7"/>
  <c r="H134" i="9"/>
  <c r="G134" i="9"/>
  <c r="I134" i="9" s="1"/>
  <c r="BP119" i="7"/>
  <c r="BO119" i="7"/>
  <c r="BL119" i="7"/>
  <c r="BN119" i="7"/>
  <c r="F135" i="9" s="1"/>
  <c r="BT119" i="7"/>
  <c r="BQ119" i="7"/>
  <c r="BJ119" i="7"/>
  <c r="C135" i="9" s="1"/>
  <c r="BR119" i="7"/>
  <c r="BS119" i="7"/>
  <c r="BK119" i="7"/>
  <c r="D135" i="9" s="1"/>
  <c r="BM119" i="7"/>
  <c r="AG119" i="7"/>
  <c r="AA119" i="7"/>
  <c r="B135" i="8" s="1"/>
  <c r="AC119" i="7"/>
  <c r="D135" i="8" s="1"/>
  <c r="AB119" i="7"/>
  <c r="C135" i="8" s="1"/>
  <c r="AE119" i="7"/>
  <c r="F135" i="8" s="1"/>
  <c r="AD119" i="7"/>
  <c r="E135" i="8" s="1"/>
  <c r="AF119" i="7"/>
  <c r="I135" i="8" s="1"/>
  <c r="AL119" i="7"/>
  <c r="G135" i="8" s="1"/>
  <c r="AH119" i="7"/>
  <c r="AI119" i="7"/>
  <c r="H134" i="8"/>
  <c r="CN118" i="7"/>
  <c r="CT119" i="7"/>
  <c r="CS120" i="7"/>
  <c r="BU118" i="7"/>
  <c r="E134" i="9" s="1"/>
  <c r="DK120" i="7"/>
  <c r="DL119" i="7"/>
  <c r="CM119" i="7"/>
  <c r="CC119" i="7"/>
  <c r="CI119" i="7"/>
  <c r="CG119" i="7"/>
  <c r="CH119" i="7"/>
  <c r="CJ119" i="7"/>
  <c r="CF119" i="7"/>
  <c r="CL119" i="7"/>
  <c r="CE119" i="7"/>
  <c r="CK119" i="7"/>
  <c r="CD119" i="7"/>
  <c r="DS118" i="7"/>
  <c r="F134" i="14" s="1"/>
  <c r="DV118" i="7"/>
  <c r="DY118" i="7"/>
  <c r="J134" i="14" s="1"/>
  <c r="DN118" i="7"/>
  <c r="B134" i="14" s="1"/>
  <c r="DQ118" i="7"/>
  <c r="E134" i="14" s="1"/>
  <c r="DX118" i="7"/>
  <c r="DW118" i="7"/>
  <c r="DT118" i="7"/>
  <c r="DP118" i="7"/>
  <c r="D134" i="14" s="1"/>
  <c r="DO118" i="7"/>
  <c r="C134" i="14" s="1"/>
  <c r="DR118" i="7"/>
  <c r="G121" i="14" s="1"/>
  <c r="DU118" i="7"/>
  <c r="BZ121" i="7"/>
  <c r="CA120" i="7"/>
  <c r="H133" i="14"/>
  <c r="I133" i="14"/>
  <c r="K133" i="9"/>
  <c r="J133" i="9"/>
  <c r="BH120" i="7"/>
  <c r="BG121" i="7"/>
  <c r="BN120" i="7" l="1"/>
  <c r="BS120" i="7"/>
  <c r="BK120" i="7"/>
  <c r="BT120" i="7"/>
  <c r="BP120" i="7"/>
  <c r="BJ120" i="7"/>
  <c r="BR120" i="7"/>
  <c r="BQ120" i="7"/>
  <c r="BM120" i="7"/>
  <c r="BO120" i="7"/>
  <c r="BL120" i="7"/>
  <c r="L133" i="9"/>
  <c r="M133" i="9" s="1"/>
  <c r="N133" i="9" s="1"/>
  <c r="CM120" i="7"/>
  <c r="CK120" i="7"/>
  <c r="CE120" i="7"/>
  <c r="CC120" i="7"/>
  <c r="CL120" i="7"/>
  <c r="CF120" i="7"/>
  <c r="CI120" i="7"/>
  <c r="CH120" i="7"/>
  <c r="CD120" i="7"/>
  <c r="CJ120" i="7"/>
  <c r="CG120" i="7"/>
  <c r="CN119" i="7"/>
  <c r="CT120" i="7"/>
  <c r="CS121" i="7"/>
  <c r="BZ122" i="7"/>
  <c r="CA121" i="7"/>
  <c r="DT119" i="7"/>
  <c r="DV119" i="7"/>
  <c r="DU119" i="7"/>
  <c r="DW119" i="7"/>
  <c r="DO119" i="7"/>
  <c r="C135" i="14" s="1"/>
  <c r="DP119" i="7"/>
  <c r="D135" i="14" s="1"/>
  <c r="DQ119" i="7"/>
  <c r="E135" i="14" s="1"/>
  <c r="DS119" i="7"/>
  <c r="F135" i="14" s="1"/>
  <c r="DY119" i="7"/>
  <c r="J135" i="14" s="1"/>
  <c r="DX119" i="7"/>
  <c r="DR119" i="7"/>
  <c r="G122" i="14" s="1"/>
  <c r="DN119" i="7"/>
  <c r="B135" i="14" s="1"/>
  <c r="CY119" i="7"/>
  <c r="CV119" i="7"/>
  <c r="DE119" i="7"/>
  <c r="DA119" i="7"/>
  <c r="CX119" i="7"/>
  <c r="DB119" i="7"/>
  <c r="DF119" i="7"/>
  <c r="DC119" i="7"/>
  <c r="CW119" i="7"/>
  <c r="DD119" i="7"/>
  <c r="CZ119" i="7"/>
  <c r="G135" i="9"/>
  <c r="I135" i="9" s="1"/>
  <c r="H135" i="9"/>
  <c r="H134" i="14"/>
  <c r="I134" i="14"/>
  <c r="DK121" i="7"/>
  <c r="DL120" i="7"/>
  <c r="BU119" i="7"/>
  <c r="E135" i="9" s="1"/>
  <c r="AL120" i="7"/>
  <c r="G146" i="8" s="1"/>
  <c r="AI120" i="7"/>
  <c r="AG120" i="7"/>
  <c r="AA120" i="7"/>
  <c r="B146" i="8" s="1"/>
  <c r="AE120" i="7"/>
  <c r="F146" i="8" s="1"/>
  <c r="AC120" i="7"/>
  <c r="D146" i="8" s="1"/>
  <c r="AH120" i="7"/>
  <c r="AB120" i="7"/>
  <c r="C146" i="8" s="1"/>
  <c r="AF120" i="7"/>
  <c r="I146" i="8" s="1"/>
  <c r="AD120" i="7"/>
  <c r="E146" i="8" s="1"/>
  <c r="BH121" i="7"/>
  <c r="BG122" i="7"/>
  <c r="K134" i="9"/>
  <c r="J134" i="9"/>
  <c r="J134" i="8"/>
  <c r="K134" i="8" s="1"/>
  <c r="H135" i="8"/>
  <c r="Y121" i="7"/>
  <c r="X122" i="7"/>
  <c r="L134" i="9" l="1"/>
  <c r="M134" i="9" s="1"/>
  <c r="N134" i="9" s="1"/>
  <c r="H146" i="8"/>
  <c r="J146" i="8" s="1"/>
  <c r="K146" i="8" s="1"/>
  <c r="CN120" i="7"/>
  <c r="BU120" i="7"/>
  <c r="DL121" i="7"/>
  <c r="DK122" i="7"/>
  <c r="I135" i="14"/>
  <c r="H135" i="14"/>
  <c r="CJ121" i="7"/>
  <c r="CK121" i="7"/>
  <c r="CD121" i="7"/>
  <c r="CH121" i="7"/>
  <c r="CF121" i="7"/>
  <c r="CI121" i="7"/>
  <c r="CE121" i="7"/>
  <c r="CM121" i="7"/>
  <c r="CC121" i="7"/>
  <c r="CL121" i="7"/>
  <c r="CG121" i="7"/>
  <c r="J135" i="8"/>
  <c r="K135" i="8" s="1"/>
  <c r="CA122" i="7"/>
  <c r="BZ123" i="7"/>
  <c r="AC121" i="7"/>
  <c r="D147" i="8" s="1"/>
  <c r="AA121" i="7"/>
  <c r="B147" i="8" s="1"/>
  <c r="AB121" i="7"/>
  <c r="C147" i="8" s="1"/>
  <c r="AH121" i="7"/>
  <c r="AF121" i="7"/>
  <c r="I147" i="8" s="1"/>
  <c r="AD121" i="7"/>
  <c r="E147" i="8" s="1"/>
  <c r="AE121" i="7"/>
  <c r="F147" i="8" s="1"/>
  <c r="AG121" i="7"/>
  <c r="AL121" i="7"/>
  <c r="G147" i="8" s="1"/>
  <c r="AI121" i="7"/>
  <c r="K135" i="9"/>
  <c r="J135" i="9"/>
  <c r="CS122" i="7"/>
  <c r="CT121" i="7"/>
  <c r="BH122" i="7"/>
  <c r="BG123" i="7"/>
  <c r="X123" i="7"/>
  <c r="Y122" i="7"/>
  <c r="BO121" i="7"/>
  <c r="BL121" i="7"/>
  <c r="BN121" i="7"/>
  <c r="BR121" i="7"/>
  <c r="BK121" i="7"/>
  <c r="BT121" i="7"/>
  <c r="BP121" i="7"/>
  <c r="BS121" i="7"/>
  <c r="BM121" i="7"/>
  <c r="BQ121" i="7"/>
  <c r="BJ121" i="7"/>
  <c r="DW120" i="7"/>
  <c r="DP120" i="7"/>
  <c r="D146" i="14" s="1"/>
  <c r="DT120" i="7"/>
  <c r="DO120" i="7"/>
  <c r="C146" i="14" s="1"/>
  <c r="DR120" i="7"/>
  <c r="DX120" i="7"/>
  <c r="DS120" i="7"/>
  <c r="F146" i="14" s="1"/>
  <c r="DU120" i="7"/>
  <c r="DN120" i="7"/>
  <c r="B146" i="14" s="1"/>
  <c r="DV120" i="7"/>
  <c r="DY120" i="7"/>
  <c r="J146" i="14" s="1"/>
  <c r="DQ120" i="7"/>
  <c r="E146" i="14" s="1"/>
  <c r="DF120" i="7"/>
  <c r="DD120" i="7"/>
  <c r="CZ120" i="7"/>
  <c r="DB120" i="7"/>
  <c r="DA120" i="7"/>
  <c r="CW120" i="7"/>
  <c r="CX120" i="7"/>
  <c r="CV120" i="7"/>
  <c r="DE120" i="7"/>
  <c r="DC120" i="7"/>
  <c r="CY120" i="7"/>
  <c r="BO122" i="7" l="1"/>
  <c r="BL122" i="7"/>
  <c r="BN122" i="7"/>
  <c r="BS122" i="7"/>
  <c r="BJ122" i="7"/>
  <c r="BT122" i="7"/>
  <c r="BP122" i="7"/>
  <c r="BK122" i="7"/>
  <c r="BR122" i="7"/>
  <c r="BQ122" i="7"/>
  <c r="BM122" i="7"/>
  <c r="CK122" i="7"/>
  <c r="CJ122" i="7"/>
  <c r="CG122" i="7"/>
  <c r="CL122" i="7"/>
  <c r="CE122" i="7"/>
  <c r="CM122" i="7"/>
  <c r="CH122" i="7"/>
  <c r="CF122" i="7"/>
  <c r="CC122" i="7"/>
  <c r="CI122" i="7"/>
  <c r="CD122" i="7"/>
  <c r="DL122" i="7"/>
  <c r="DK123" i="7"/>
  <c r="I146" i="14"/>
  <c r="H146" i="14"/>
  <c r="G123" i="14"/>
  <c r="G146" i="14"/>
  <c r="AI122" i="7"/>
  <c r="AA122" i="7"/>
  <c r="B148" i="8" s="1"/>
  <c r="AD122" i="7"/>
  <c r="E148" i="8" s="1"/>
  <c r="AC122" i="7"/>
  <c r="D148" i="8" s="1"/>
  <c r="AL122" i="7"/>
  <c r="G148" i="8" s="1"/>
  <c r="AH122" i="7"/>
  <c r="AB122" i="7"/>
  <c r="C148" i="8" s="1"/>
  <c r="AE122" i="7"/>
  <c r="F148" i="8" s="1"/>
  <c r="AF122" i="7"/>
  <c r="I148" i="8" s="1"/>
  <c r="AG122" i="7"/>
  <c r="DF121" i="7"/>
  <c r="CW121" i="7"/>
  <c r="DD121" i="7"/>
  <c r="CY121" i="7"/>
  <c r="CZ121" i="7"/>
  <c r="CX121" i="7"/>
  <c r="DC121" i="7"/>
  <c r="DB121" i="7"/>
  <c r="DE121" i="7"/>
  <c r="CV121" i="7"/>
  <c r="DA121" i="7"/>
  <c r="DN121" i="7"/>
  <c r="B147" i="14" s="1"/>
  <c r="DR121" i="7"/>
  <c r="DT121" i="7"/>
  <c r="DV121" i="7"/>
  <c r="DO121" i="7"/>
  <c r="C147" i="14" s="1"/>
  <c r="DX121" i="7"/>
  <c r="DS121" i="7"/>
  <c r="F147" i="14" s="1"/>
  <c r="DU121" i="7"/>
  <c r="DW121" i="7"/>
  <c r="DQ121" i="7"/>
  <c r="E147" i="14" s="1"/>
  <c r="DY121" i="7"/>
  <c r="J147" i="14" s="1"/>
  <c r="DP121" i="7"/>
  <c r="D147" i="14" s="1"/>
  <c r="Y123" i="7"/>
  <c r="X124" i="7"/>
  <c r="CS123" i="7"/>
  <c r="CT122" i="7"/>
  <c r="H147" i="8"/>
  <c r="BU121" i="7"/>
  <c r="BH123" i="7"/>
  <c r="BG124" i="7"/>
  <c r="L135" i="9"/>
  <c r="M135" i="9" s="1"/>
  <c r="N135" i="9" s="1"/>
  <c r="CA123" i="7"/>
  <c r="BZ124" i="7"/>
  <c r="CN121" i="7"/>
  <c r="CN122" i="7" l="1"/>
  <c r="BH124" i="7"/>
  <c r="BG125" i="7"/>
  <c r="CT123" i="7"/>
  <c r="CS124" i="7"/>
  <c r="H148" i="8"/>
  <c r="DK124" i="7"/>
  <c r="DL123" i="7"/>
  <c r="BZ125" i="7"/>
  <c r="CA124" i="7"/>
  <c r="BP123" i="7"/>
  <c r="BO123" i="7"/>
  <c r="BM123" i="7"/>
  <c r="BQ123" i="7"/>
  <c r="BJ123" i="7"/>
  <c r="BN123" i="7"/>
  <c r="BR123" i="7"/>
  <c r="BL123" i="7"/>
  <c r="BT123" i="7"/>
  <c r="BS123" i="7"/>
  <c r="BK123" i="7"/>
  <c r="Y124" i="7"/>
  <c r="X125" i="7"/>
  <c r="G147" i="14"/>
  <c r="G124" i="14"/>
  <c r="DV122" i="7"/>
  <c r="DY122" i="7"/>
  <c r="J148" i="14" s="1"/>
  <c r="DQ122" i="7"/>
  <c r="E148" i="14" s="1"/>
  <c r="DN122" i="7"/>
  <c r="B148" i="14" s="1"/>
  <c r="DW122" i="7"/>
  <c r="DT122" i="7"/>
  <c r="DO122" i="7"/>
  <c r="C148" i="14" s="1"/>
  <c r="DR122" i="7"/>
  <c r="DX122" i="7"/>
  <c r="DS122" i="7"/>
  <c r="F148" i="14" s="1"/>
  <c r="DU122" i="7"/>
  <c r="DP122" i="7"/>
  <c r="D148" i="14" s="1"/>
  <c r="CC123" i="7"/>
  <c r="CK123" i="7"/>
  <c r="CF123" i="7"/>
  <c r="CH123" i="7"/>
  <c r="CI123" i="7"/>
  <c r="CE123" i="7"/>
  <c r="CM123" i="7"/>
  <c r="CL123" i="7"/>
  <c r="CG123" i="7"/>
  <c r="CJ123" i="7"/>
  <c r="CD123" i="7"/>
  <c r="J147" i="8"/>
  <c r="K147" i="8" s="1"/>
  <c r="AG123" i="7"/>
  <c r="AL123" i="7"/>
  <c r="G149" i="8" s="1"/>
  <c r="AI123" i="7"/>
  <c r="AD123" i="7"/>
  <c r="E149" i="8" s="1"/>
  <c r="AA123" i="7"/>
  <c r="B149" i="8" s="1"/>
  <c r="AH123" i="7"/>
  <c r="AB123" i="7"/>
  <c r="C149" i="8" s="1"/>
  <c r="AE123" i="7"/>
  <c r="F149" i="8" s="1"/>
  <c r="AC123" i="7"/>
  <c r="D149" i="8" s="1"/>
  <c r="AF123" i="7"/>
  <c r="I149" i="8" s="1"/>
  <c r="H147" i="14"/>
  <c r="I147" i="14"/>
  <c r="BU122" i="7"/>
  <c r="D6" i="9"/>
  <c r="C14" i="2" s="1"/>
  <c r="D74" i="9"/>
  <c r="DB122" i="7"/>
  <c r="DE122" i="7"/>
  <c r="DD122" i="7"/>
  <c r="DC122" i="7"/>
  <c r="DF122" i="7"/>
  <c r="CV122" i="7"/>
  <c r="CY122" i="7"/>
  <c r="DA122" i="7"/>
  <c r="CX122" i="7"/>
  <c r="CZ122" i="7"/>
  <c r="CW122" i="7"/>
  <c r="DW14" i="17" l="1"/>
  <c r="H149" i="8"/>
  <c r="J149" i="8" s="1"/>
  <c r="K149" i="8" s="1"/>
  <c r="CN123" i="7"/>
  <c r="BU123" i="7"/>
  <c r="G125" i="14"/>
  <c r="G148" i="14"/>
  <c r="I148" i="14"/>
  <c r="H148" i="14"/>
  <c r="BZ126" i="7"/>
  <c r="CA125" i="7"/>
  <c r="CS125" i="7"/>
  <c r="CT124" i="7"/>
  <c r="DX123" i="7"/>
  <c r="DR123" i="7"/>
  <c r="DT123" i="7"/>
  <c r="DV123" i="7"/>
  <c r="DQ123" i="7"/>
  <c r="E149" i="14" s="1"/>
  <c r="DN123" i="7"/>
  <c r="B149" i="14" s="1"/>
  <c r="DU123" i="7"/>
  <c r="DW123" i="7"/>
  <c r="DO123" i="7"/>
  <c r="C149" i="14" s="1"/>
  <c r="DS123" i="7"/>
  <c r="F149" i="14" s="1"/>
  <c r="DY123" i="7"/>
  <c r="J149" i="14" s="1"/>
  <c r="DP123" i="7"/>
  <c r="D149" i="14" s="1"/>
  <c r="CX123" i="7"/>
  <c r="DA123" i="7"/>
  <c r="DE123" i="7"/>
  <c r="DD123" i="7"/>
  <c r="CZ123" i="7"/>
  <c r="DB123" i="7"/>
  <c r="DF123" i="7"/>
  <c r="DC123" i="7"/>
  <c r="CY123" i="7"/>
  <c r="CW123" i="7"/>
  <c r="CV123" i="7"/>
  <c r="X126" i="7"/>
  <c r="Y125" i="7"/>
  <c r="DK125" i="7"/>
  <c r="DL124" i="7"/>
  <c r="BH125" i="7"/>
  <c r="BG126" i="7"/>
  <c r="AD124" i="7"/>
  <c r="E150" i="8" s="1"/>
  <c r="AF124" i="7"/>
  <c r="I150" i="8" s="1"/>
  <c r="AE124" i="7"/>
  <c r="F150" i="8" s="1"/>
  <c r="AG124" i="7"/>
  <c r="AB124" i="7"/>
  <c r="C150" i="8" s="1"/>
  <c r="AA124" i="7"/>
  <c r="B150" i="8" s="1"/>
  <c r="AC124" i="7"/>
  <c r="D150" i="8" s="1"/>
  <c r="AI124" i="7"/>
  <c r="AL124" i="7"/>
  <c r="G150" i="8" s="1"/>
  <c r="AH124" i="7"/>
  <c r="CM124" i="7"/>
  <c r="CH124" i="7"/>
  <c r="CD124" i="7"/>
  <c r="CJ124" i="7"/>
  <c r="CF124" i="7"/>
  <c r="CC124" i="7"/>
  <c r="CK124" i="7"/>
  <c r="CG124" i="7"/>
  <c r="CI124" i="7"/>
  <c r="CL124" i="7"/>
  <c r="CE124" i="7"/>
  <c r="J148" i="8"/>
  <c r="K148" i="8" s="1"/>
  <c r="BT124" i="7"/>
  <c r="BP124" i="7"/>
  <c r="BM124" i="7"/>
  <c r="BR124" i="7"/>
  <c r="BQ124" i="7"/>
  <c r="BL124" i="7"/>
  <c r="BO124" i="7"/>
  <c r="BK124" i="7"/>
  <c r="BN124" i="7"/>
  <c r="BS124" i="7"/>
  <c r="BJ124" i="7"/>
  <c r="H150" i="8" l="1"/>
  <c r="J150" i="8" s="1"/>
  <c r="K150" i="8" s="1"/>
  <c r="DX124" i="7"/>
  <c r="DS124" i="7"/>
  <c r="F150" i="14" s="1"/>
  <c r="DT124" i="7"/>
  <c r="DR124" i="7"/>
  <c r="DU124" i="7"/>
  <c r="DN124" i="7"/>
  <c r="B150" i="14" s="1"/>
  <c r="DP124" i="7"/>
  <c r="D150" i="14" s="1"/>
  <c r="DV124" i="7"/>
  <c r="DY124" i="7"/>
  <c r="J150" i="14" s="1"/>
  <c r="DO124" i="7"/>
  <c r="C150" i="14" s="1"/>
  <c r="DW124" i="7"/>
  <c r="DQ124" i="7"/>
  <c r="E150" i="14" s="1"/>
  <c r="CA126" i="7"/>
  <c r="BZ127" i="7"/>
  <c r="DK126" i="7"/>
  <c r="DL125" i="7"/>
  <c r="DB124" i="7"/>
  <c r="CZ124" i="7"/>
  <c r="DC124" i="7"/>
  <c r="DD124" i="7"/>
  <c r="CW124" i="7"/>
  <c r="DE124" i="7"/>
  <c r="DA124" i="7"/>
  <c r="CX124" i="7"/>
  <c r="DF124" i="7"/>
  <c r="CV124" i="7"/>
  <c r="CY124" i="7"/>
  <c r="BU124" i="7"/>
  <c r="CN124" i="7"/>
  <c r="BG127" i="7"/>
  <c r="BH126" i="7"/>
  <c r="AL125" i="7"/>
  <c r="G151" i="8" s="1"/>
  <c r="AI125" i="7"/>
  <c r="AG125" i="7"/>
  <c r="AA125" i="7"/>
  <c r="B151" i="8" s="1"/>
  <c r="AE125" i="7"/>
  <c r="F151" i="8" s="1"/>
  <c r="AB125" i="7"/>
  <c r="C151" i="8" s="1"/>
  <c r="AH125" i="7"/>
  <c r="AC125" i="7"/>
  <c r="D151" i="8" s="1"/>
  <c r="AF125" i="7"/>
  <c r="I151" i="8" s="1"/>
  <c r="AD125" i="7"/>
  <c r="E151" i="8" s="1"/>
  <c r="CT125" i="7"/>
  <c r="CS126" i="7"/>
  <c r="BN125" i="7"/>
  <c r="BO125" i="7"/>
  <c r="BJ125" i="7"/>
  <c r="BT125" i="7"/>
  <c r="BR125" i="7"/>
  <c r="BK125" i="7"/>
  <c r="BP125" i="7"/>
  <c r="BS125" i="7"/>
  <c r="BM125" i="7"/>
  <c r="BQ125" i="7"/>
  <c r="BL125" i="7"/>
  <c r="Y126" i="7"/>
  <c r="X127" i="7"/>
  <c r="H149" i="14"/>
  <c r="I149" i="14"/>
  <c r="G149" i="14"/>
  <c r="G126" i="14"/>
  <c r="CM125" i="7"/>
  <c r="CJ125" i="7"/>
  <c r="CK125" i="7"/>
  <c r="CG125" i="7"/>
  <c r="CL125" i="7"/>
  <c r="CE125" i="7"/>
  <c r="CH125" i="7"/>
  <c r="CD125" i="7"/>
  <c r="CC125" i="7"/>
  <c r="CI125" i="7"/>
  <c r="CF125" i="7"/>
  <c r="H151" i="8" l="1"/>
  <c r="J151" i="8" s="1"/>
  <c r="K151" i="8" s="1"/>
  <c r="BU125" i="7"/>
  <c r="AB126" i="7"/>
  <c r="C152" i="8" s="1"/>
  <c r="AE126" i="7"/>
  <c r="F152" i="8" s="1"/>
  <c r="AF126" i="7"/>
  <c r="I152" i="8" s="1"/>
  <c r="AG126" i="7"/>
  <c r="AA126" i="7"/>
  <c r="B152" i="8" s="1"/>
  <c r="AD126" i="7"/>
  <c r="E152" i="8" s="1"/>
  <c r="AC126" i="7"/>
  <c r="D152" i="8" s="1"/>
  <c r="AI126" i="7"/>
  <c r="AL126" i="7"/>
  <c r="G152" i="8" s="1"/>
  <c r="AH126" i="7"/>
  <c r="CC126" i="7"/>
  <c r="CI126" i="7"/>
  <c r="CG126" i="7"/>
  <c r="CM126" i="7"/>
  <c r="CJ126" i="7"/>
  <c r="CH126" i="7"/>
  <c r="CF126" i="7"/>
  <c r="CK126" i="7"/>
  <c r="CD126" i="7"/>
  <c r="CL126" i="7"/>
  <c r="CE126" i="7"/>
  <c r="CS127" i="7"/>
  <c r="CT126" i="7"/>
  <c r="BO126" i="7"/>
  <c r="BK126" i="7"/>
  <c r="BN126" i="7"/>
  <c r="BS126" i="7"/>
  <c r="BJ126" i="7"/>
  <c r="BT126" i="7"/>
  <c r="BP126" i="7"/>
  <c r="BM126" i="7"/>
  <c r="BR126" i="7"/>
  <c r="BQ126" i="7"/>
  <c r="BL126" i="7"/>
  <c r="DX125" i="7"/>
  <c r="DU125" i="7"/>
  <c r="DW125" i="7"/>
  <c r="DR125" i="7"/>
  <c r="DS125" i="7"/>
  <c r="F151" i="14" s="1"/>
  <c r="DY125" i="7"/>
  <c r="J151" i="14" s="1"/>
  <c r="DQ125" i="7"/>
  <c r="E151" i="14" s="1"/>
  <c r="DP125" i="7"/>
  <c r="D151" i="14" s="1"/>
  <c r="DN125" i="7"/>
  <c r="B151" i="14" s="1"/>
  <c r="DT125" i="7"/>
  <c r="DV125" i="7"/>
  <c r="DO125" i="7"/>
  <c r="C151" i="14" s="1"/>
  <c r="G127" i="14"/>
  <c r="G150" i="14"/>
  <c r="CN125" i="7"/>
  <c r="DF125" i="7"/>
  <c r="DA125" i="7"/>
  <c r="DD125" i="7"/>
  <c r="CZ125" i="7"/>
  <c r="CX125" i="7"/>
  <c r="DB125" i="7"/>
  <c r="CV125" i="7"/>
  <c r="CW125" i="7"/>
  <c r="DE125" i="7"/>
  <c r="CY125" i="7"/>
  <c r="DC125" i="7"/>
  <c r="BH127" i="7"/>
  <c r="BG128" i="7"/>
  <c r="DK127" i="7"/>
  <c r="DL126" i="7"/>
  <c r="X128" i="7"/>
  <c r="Y127" i="7"/>
  <c r="BZ128" i="7"/>
  <c r="CA127" i="7"/>
  <c r="H150" i="14"/>
  <c r="I150" i="14"/>
  <c r="CN126" i="7" l="1"/>
  <c r="H152" i="8"/>
  <c r="J152" i="8" s="1"/>
  <c r="K152" i="8" s="1"/>
  <c r="Y128" i="7"/>
  <c r="X129" i="7"/>
  <c r="BP127" i="7"/>
  <c r="BO127" i="7"/>
  <c r="BL127" i="7"/>
  <c r="BQ127" i="7"/>
  <c r="BK127" i="7"/>
  <c r="BN127" i="7"/>
  <c r="BR127" i="7"/>
  <c r="BM127" i="7"/>
  <c r="BT127" i="7"/>
  <c r="BS127" i="7"/>
  <c r="BJ127" i="7"/>
  <c r="DB126" i="7"/>
  <c r="DE126" i="7"/>
  <c r="DA126" i="7"/>
  <c r="CX126" i="7"/>
  <c r="DF126" i="7"/>
  <c r="CZ126" i="7"/>
  <c r="CW126" i="7"/>
  <c r="DD126" i="7"/>
  <c r="DC126" i="7"/>
  <c r="CV126" i="7"/>
  <c r="CY126" i="7"/>
  <c r="I151" i="14"/>
  <c r="H151" i="14"/>
  <c r="CS128" i="7"/>
  <c r="CT127" i="7"/>
  <c r="CM127" i="7"/>
  <c r="CL127" i="7"/>
  <c r="CG127" i="7"/>
  <c r="CC127" i="7"/>
  <c r="CJ127" i="7"/>
  <c r="CE127" i="7"/>
  <c r="CK127" i="7"/>
  <c r="CI127" i="7"/>
  <c r="CD127" i="7"/>
  <c r="CH127" i="7"/>
  <c r="CF127" i="7"/>
  <c r="G128" i="14"/>
  <c r="G151" i="14"/>
  <c r="DX126" i="7"/>
  <c r="DV126" i="7"/>
  <c r="DY126" i="7"/>
  <c r="J152" i="14" s="1"/>
  <c r="DO126" i="7"/>
  <c r="C152" i="14" s="1"/>
  <c r="DN126" i="7"/>
  <c r="B152" i="14" s="1"/>
  <c r="DW126" i="7"/>
  <c r="DS126" i="7"/>
  <c r="F152" i="14" s="1"/>
  <c r="DT126" i="7"/>
  <c r="DQ126" i="7"/>
  <c r="E152" i="14" s="1"/>
  <c r="DP126" i="7"/>
  <c r="D152" i="14" s="1"/>
  <c r="DR126" i="7"/>
  <c r="DU126" i="7"/>
  <c r="CA128" i="7"/>
  <c r="BZ129" i="7"/>
  <c r="DL127" i="7"/>
  <c r="DK128" i="7"/>
  <c r="AG127" i="7"/>
  <c r="AF127" i="7"/>
  <c r="I153" i="8" s="1"/>
  <c r="AD127" i="7"/>
  <c r="E153" i="8" s="1"/>
  <c r="AE127" i="7"/>
  <c r="F153" i="8" s="1"/>
  <c r="AL127" i="7"/>
  <c r="G153" i="8" s="1"/>
  <c r="AI127" i="7"/>
  <c r="AA127" i="7"/>
  <c r="B153" i="8" s="1"/>
  <c r="AB127" i="7"/>
  <c r="C153" i="8" s="1"/>
  <c r="AC127" i="7"/>
  <c r="D153" i="8" s="1"/>
  <c r="AH127" i="7"/>
  <c r="BH128" i="7"/>
  <c r="BG129" i="7"/>
  <c r="BU126" i="7"/>
  <c r="BU127" i="7" l="1"/>
  <c r="CN127" i="7"/>
  <c r="BH129" i="7"/>
  <c r="BG130" i="7"/>
  <c r="DT127" i="7"/>
  <c r="DV127" i="7"/>
  <c r="DO127" i="7"/>
  <c r="C153" i="14" s="1"/>
  <c r="DQ127" i="7"/>
  <c r="E153" i="14" s="1"/>
  <c r="DU127" i="7"/>
  <c r="DW127" i="7"/>
  <c r="DX127" i="7"/>
  <c r="DS127" i="7"/>
  <c r="F153" i="14" s="1"/>
  <c r="DY127" i="7"/>
  <c r="J153" i="14" s="1"/>
  <c r="DN127" i="7"/>
  <c r="B153" i="14" s="1"/>
  <c r="DP127" i="7"/>
  <c r="D153" i="14" s="1"/>
  <c r="DR127" i="7"/>
  <c r="G129" i="14"/>
  <c r="G152" i="14"/>
  <c r="CA129" i="7"/>
  <c r="BZ130" i="7"/>
  <c r="CX127" i="7"/>
  <c r="DA127" i="7"/>
  <c r="DE127" i="7"/>
  <c r="CW127" i="7"/>
  <c r="DD127" i="7"/>
  <c r="DF127" i="7"/>
  <c r="CY127" i="7"/>
  <c r="CZ127" i="7"/>
  <c r="DB127" i="7"/>
  <c r="DC127" i="7"/>
  <c r="CV127" i="7"/>
  <c r="X130" i="7"/>
  <c r="Y129" i="7"/>
  <c r="H153" i="8"/>
  <c r="CL128" i="7"/>
  <c r="CE128" i="7"/>
  <c r="CM128" i="7"/>
  <c r="CI128" i="7"/>
  <c r="CG128" i="7"/>
  <c r="CC128" i="7"/>
  <c r="CK128" i="7"/>
  <c r="CF128" i="7"/>
  <c r="CH128" i="7"/>
  <c r="CJ128" i="7"/>
  <c r="CD128" i="7"/>
  <c r="I152" i="14"/>
  <c r="H152" i="14"/>
  <c r="CT128" i="7"/>
  <c r="CS129" i="7"/>
  <c r="AG128" i="7"/>
  <c r="AH128" i="7"/>
  <c r="AC128" i="7"/>
  <c r="D154" i="8" s="1"/>
  <c r="AL128" i="7"/>
  <c r="G154" i="8" s="1"/>
  <c r="AD128" i="7"/>
  <c r="E154" i="8" s="1"/>
  <c r="AE128" i="7"/>
  <c r="F154" i="8" s="1"/>
  <c r="AB128" i="7"/>
  <c r="C154" i="8" s="1"/>
  <c r="AA128" i="7"/>
  <c r="B154" i="8" s="1"/>
  <c r="AF128" i="7"/>
  <c r="I154" i="8" s="1"/>
  <c r="AI128" i="7"/>
  <c r="DL128" i="7"/>
  <c r="DK129" i="7"/>
  <c r="BT128" i="7"/>
  <c r="BP128" i="7"/>
  <c r="BK128" i="7"/>
  <c r="BR128" i="7"/>
  <c r="BQ128" i="7"/>
  <c r="BM128" i="7"/>
  <c r="BO128" i="7"/>
  <c r="BJ128" i="7"/>
  <c r="BN128" i="7"/>
  <c r="BS128" i="7"/>
  <c r="BL128" i="7"/>
  <c r="BU128" i="7" l="1"/>
  <c r="H154" i="8"/>
  <c r="J154" i="8" s="1"/>
  <c r="K154" i="8" s="1"/>
  <c r="CN128" i="7"/>
  <c r="J153" i="8"/>
  <c r="K153" i="8" s="1"/>
  <c r="H153" i="14"/>
  <c r="I153" i="14"/>
  <c r="DK130" i="7"/>
  <c r="DL129" i="7"/>
  <c r="CS130" i="7"/>
  <c r="CT129" i="7"/>
  <c r="AL129" i="7"/>
  <c r="G155" i="8" s="1"/>
  <c r="AI129" i="7"/>
  <c r="AG129" i="7"/>
  <c r="AF129" i="7"/>
  <c r="I155" i="8" s="1"/>
  <c r="AD129" i="7"/>
  <c r="E155" i="8" s="1"/>
  <c r="AC129" i="7"/>
  <c r="D155" i="8" s="1"/>
  <c r="AE129" i="7"/>
  <c r="F155" i="8" s="1"/>
  <c r="AA129" i="7"/>
  <c r="B155" i="8" s="1"/>
  <c r="AB129" i="7"/>
  <c r="C155" i="8" s="1"/>
  <c r="AH129" i="7"/>
  <c r="DS128" i="7"/>
  <c r="F154" i="14" s="1"/>
  <c r="DT128" i="7"/>
  <c r="DX128" i="7"/>
  <c r="DU128" i="7"/>
  <c r="DO128" i="7"/>
  <c r="C154" i="14" s="1"/>
  <c r="DR128" i="7"/>
  <c r="DV128" i="7"/>
  <c r="DY128" i="7"/>
  <c r="J154" i="14" s="1"/>
  <c r="DQ128" i="7"/>
  <c r="E154" i="14" s="1"/>
  <c r="DW128" i="7"/>
  <c r="DN128" i="7"/>
  <c r="B154" i="14" s="1"/>
  <c r="DP128" i="7"/>
  <c r="D154" i="14" s="1"/>
  <c r="DC128" i="7"/>
  <c r="CZ128" i="7"/>
  <c r="CW128" i="7"/>
  <c r="DD128" i="7"/>
  <c r="DB128" i="7"/>
  <c r="DE128" i="7"/>
  <c r="CX128" i="7"/>
  <c r="CV128" i="7"/>
  <c r="DF128" i="7"/>
  <c r="DA128" i="7"/>
  <c r="CY128" i="7"/>
  <c r="Y130" i="7"/>
  <c r="X131" i="7"/>
  <c r="BZ131" i="7"/>
  <c r="CA130" i="7"/>
  <c r="G153" i="14"/>
  <c r="G130" i="14"/>
  <c r="BH130" i="7"/>
  <c r="BG131" i="7"/>
  <c r="CI129" i="7"/>
  <c r="CL129" i="7"/>
  <c r="CE129" i="7"/>
  <c r="CM129" i="7"/>
  <c r="CJ129" i="7"/>
  <c r="CF129" i="7"/>
  <c r="CH129" i="7"/>
  <c r="CG129" i="7"/>
  <c r="CC129" i="7"/>
  <c r="CK129" i="7"/>
  <c r="CD129" i="7"/>
  <c r="BN129" i="7"/>
  <c r="BO129" i="7"/>
  <c r="BL129" i="7"/>
  <c r="BT129" i="7"/>
  <c r="BR129" i="7"/>
  <c r="BM129" i="7"/>
  <c r="BP129" i="7"/>
  <c r="BS129" i="7"/>
  <c r="BK129" i="7"/>
  <c r="BQ129" i="7"/>
  <c r="BJ129" i="7"/>
  <c r="BU129" i="7" l="1"/>
  <c r="BO130" i="7"/>
  <c r="BM130" i="7"/>
  <c r="BN130" i="7"/>
  <c r="BS130" i="7"/>
  <c r="BJ130" i="7"/>
  <c r="BT130" i="7"/>
  <c r="BP130" i="7"/>
  <c r="BK130" i="7"/>
  <c r="BR130" i="7"/>
  <c r="BQ130" i="7"/>
  <c r="BL130" i="7"/>
  <c r="BZ132" i="7"/>
  <c r="CA131" i="7"/>
  <c r="G131" i="14"/>
  <c r="G154" i="14"/>
  <c r="DB129" i="7"/>
  <c r="DF129" i="7"/>
  <c r="CX129" i="7"/>
  <c r="DC129" i="7"/>
  <c r="CW129" i="7"/>
  <c r="DA129" i="7"/>
  <c r="DD129" i="7"/>
  <c r="CZ129" i="7"/>
  <c r="DE129" i="7"/>
  <c r="CV129" i="7"/>
  <c r="CY129" i="7"/>
  <c r="X132" i="7"/>
  <c r="Y131" i="7"/>
  <c r="CS131" i="7"/>
  <c r="CT130" i="7"/>
  <c r="CN129" i="7"/>
  <c r="AG130" i="7"/>
  <c r="AC130" i="7"/>
  <c r="D156" i="8" s="1"/>
  <c r="AF130" i="7"/>
  <c r="I156" i="8" s="1"/>
  <c r="AI130" i="7"/>
  <c r="AE130" i="7"/>
  <c r="F156" i="8" s="1"/>
  <c r="AB130" i="7"/>
  <c r="C156" i="8" s="1"/>
  <c r="AH130" i="7"/>
  <c r="AD130" i="7"/>
  <c r="E156" i="8" s="1"/>
  <c r="AL130" i="7"/>
  <c r="G156" i="8" s="1"/>
  <c r="AA130" i="7"/>
  <c r="B156" i="8" s="1"/>
  <c r="H155" i="8"/>
  <c r="DX129" i="7"/>
  <c r="DU129" i="7"/>
  <c r="DW129" i="7"/>
  <c r="DS129" i="7"/>
  <c r="F155" i="14" s="1"/>
  <c r="DY129" i="7"/>
  <c r="J155" i="14" s="1"/>
  <c r="DO129" i="7"/>
  <c r="C155" i="14" s="1"/>
  <c r="DQ129" i="7"/>
  <c r="E155" i="14" s="1"/>
  <c r="DR129" i="7"/>
  <c r="DT129" i="7"/>
  <c r="DV129" i="7"/>
  <c r="DN129" i="7"/>
  <c r="B155" i="14" s="1"/>
  <c r="DP129" i="7"/>
  <c r="D155" i="14" s="1"/>
  <c r="BH131" i="7"/>
  <c r="BG132" i="7"/>
  <c r="CM130" i="7"/>
  <c r="CC130" i="7"/>
  <c r="CI130" i="7"/>
  <c r="CF130" i="7"/>
  <c r="CJ130" i="7"/>
  <c r="CL130" i="7"/>
  <c r="CD130" i="7"/>
  <c r="CK130" i="7"/>
  <c r="CG130" i="7"/>
  <c r="CH130" i="7"/>
  <c r="CE130" i="7"/>
  <c r="H154" i="14"/>
  <c r="I154" i="14"/>
  <c r="DK131" i="7"/>
  <c r="DL130" i="7"/>
  <c r="BU130" i="7" l="1"/>
  <c r="H156" i="8"/>
  <c r="J156" i="8" s="1"/>
  <c r="K156" i="8" s="1"/>
  <c r="G155" i="14"/>
  <c r="G132" i="14"/>
  <c r="J155" i="8"/>
  <c r="K155" i="8" s="1"/>
  <c r="DE130" i="7"/>
  <c r="DC130" i="7"/>
  <c r="CV130" i="7"/>
  <c r="DF130" i="7"/>
  <c r="CX130" i="7"/>
  <c r="CY130" i="7"/>
  <c r="CW130" i="7"/>
  <c r="DA130" i="7"/>
  <c r="DB130" i="7"/>
  <c r="DD130" i="7"/>
  <c r="CZ130" i="7"/>
  <c r="BZ133" i="7"/>
  <c r="CA132" i="7"/>
  <c r="H155" i="14"/>
  <c r="I155" i="14"/>
  <c r="CT131" i="7"/>
  <c r="CS132" i="7"/>
  <c r="BH132" i="7"/>
  <c r="BG133" i="7"/>
  <c r="AL131" i="7"/>
  <c r="G157" i="8" s="1"/>
  <c r="AI131" i="7"/>
  <c r="AG131" i="7"/>
  <c r="AF131" i="7"/>
  <c r="I157" i="8" s="1"/>
  <c r="AC131" i="7"/>
  <c r="D157" i="8" s="1"/>
  <c r="AA131" i="7"/>
  <c r="B157" i="8" s="1"/>
  <c r="AH131" i="7"/>
  <c r="AB131" i="7"/>
  <c r="C157" i="8" s="1"/>
  <c r="AE131" i="7"/>
  <c r="F157" i="8" s="1"/>
  <c r="AD131" i="7"/>
  <c r="E157" i="8" s="1"/>
  <c r="DK132" i="7"/>
  <c r="DL131" i="7"/>
  <c r="DX130" i="7"/>
  <c r="DV130" i="7"/>
  <c r="DY130" i="7"/>
  <c r="J156" i="14" s="1"/>
  <c r="DW130" i="7"/>
  <c r="DR130" i="7"/>
  <c r="DP130" i="7"/>
  <c r="D156" i="14" s="1"/>
  <c r="DQ130" i="7"/>
  <c r="E156" i="14" s="1"/>
  <c r="DS130" i="7"/>
  <c r="F156" i="14" s="1"/>
  <c r="DT130" i="7"/>
  <c r="DU130" i="7"/>
  <c r="DN130" i="7"/>
  <c r="B156" i="14" s="1"/>
  <c r="DO130" i="7"/>
  <c r="C156" i="14" s="1"/>
  <c r="CN130" i="7"/>
  <c r="BT131" i="7"/>
  <c r="BR131" i="7"/>
  <c r="BK131" i="7"/>
  <c r="BS131" i="7"/>
  <c r="BJ131" i="7"/>
  <c r="BP131" i="7"/>
  <c r="BO131" i="7"/>
  <c r="BL131" i="7"/>
  <c r="BN131" i="7"/>
  <c r="BQ131" i="7"/>
  <c r="BM131" i="7"/>
  <c r="Y132" i="7"/>
  <c r="X133" i="7"/>
  <c r="CK131" i="7"/>
  <c r="CJ131" i="7"/>
  <c r="CF131" i="7"/>
  <c r="CH131" i="7"/>
  <c r="CE131" i="7"/>
  <c r="CL131" i="7"/>
  <c r="CG131" i="7"/>
  <c r="CM131" i="7"/>
  <c r="CC131" i="7"/>
  <c r="CI131" i="7"/>
  <c r="CD131" i="7"/>
  <c r="BU131" i="7" l="1"/>
  <c r="CN131" i="7"/>
  <c r="H156" i="14"/>
  <c r="I156" i="14"/>
  <c r="DL132" i="7"/>
  <c r="DK133" i="7"/>
  <c r="BO132" i="7"/>
  <c r="BJ132" i="7"/>
  <c r="BN132" i="7"/>
  <c r="BS132" i="7"/>
  <c r="BM132" i="7"/>
  <c r="BT132" i="7"/>
  <c r="BP132" i="7"/>
  <c r="BL132" i="7"/>
  <c r="BR132" i="7"/>
  <c r="BQ132" i="7"/>
  <c r="BK132" i="7"/>
  <c r="BZ134" i="7"/>
  <c r="CA133" i="7"/>
  <c r="X134" i="7"/>
  <c r="Y133" i="7"/>
  <c r="CS133" i="7"/>
  <c r="CT132" i="7"/>
  <c r="G133" i="14"/>
  <c r="G156" i="14"/>
  <c r="H157" i="8"/>
  <c r="DF131" i="7"/>
  <c r="DD131" i="7"/>
  <c r="CV131" i="7"/>
  <c r="DC131" i="7"/>
  <c r="CW131" i="7"/>
  <c r="DB131" i="7"/>
  <c r="CX131" i="7"/>
  <c r="DA131" i="7"/>
  <c r="DE131" i="7"/>
  <c r="CZ131" i="7"/>
  <c r="CY131" i="7"/>
  <c r="AG132" i="7"/>
  <c r="AD132" i="7"/>
  <c r="E158" i="8" s="1"/>
  <c r="AC132" i="7"/>
  <c r="D158" i="8" s="1"/>
  <c r="AA132" i="7"/>
  <c r="B158" i="8" s="1"/>
  <c r="AB132" i="7"/>
  <c r="C158" i="8" s="1"/>
  <c r="AE132" i="7"/>
  <c r="F158" i="8" s="1"/>
  <c r="AF132" i="7"/>
  <c r="I158" i="8" s="1"/>
  <c r="AL132" i="7"/>
  <c r="G158" i="8" s="1"/>
  <c r="AH132" i="7"/>
  <c r="AI132" i="7"/>
  <c r="DX131" i="7"/>
  <c r="DO131" i="7"/>
  <c r="C157" i="14" s="1"/>
  <c r="DQ131" i="7"/>
  <c r="E157" i="14" s="1"/>
  <c r="DT131" i="7"/>
  <c r="DV131" i="7"/>
  <c r="DU131" i="7"/>
  <c r="DW131" i="7"/>
  <c r="DN131" i="7"/>
  <c r="B157" i="14" s="1"/>
  <c r="DP131" i="7"/>
  <c r="D157" i="14" s="1"/>
  <c r="DR131" i="7"/>
  <c r="DS131" i="7"/>
  <c r="F157" i="14" s="1"/>
  <c r="DY131" i="7"/>
  <c r="J157" i="14" s="1"/>
  <c r="BH133" i="7"/>
  <c r="BG134" i="7"/>
  <c r="CC132" i="7"/>
  <c r="CJ132" i="7"/>
  <c r="CE132" i="7"/>
  <c r="CH132" i="7"/>
  <c r="CK132" i="7"/>
  <c r="CD132" i="7"/>
  <c r="CL132" i="7"/>
  <c r="CF132" i="7"/>
  <c r="CM132" i="7"/>
  <c r="CI132" i="7"/>
  <c r="CG132" i="7"/>
  <c r="BU132" i="7" l="1"/>
  <c r="CN132" i="7"/>
  <c r="H158" i="8"/>
  <c r="J158" i="8" s="1"/>
  <c r="K158" i="8" s="1"/>
  <c r="BP133" i="7"/>
  <c r="BS133" i="7"/>
  <c r="BL133" i="7"/>
  <c r="BQ133" i="7"/>
  <c r="BJ133" i="7"/>
  <c r="BN133" i="7"/>
  <c r="BO133" i="7"/>
  <c r="BK133" i="7"/>
  <c r="BT133" i="7"/>
  <c r="BR133" i="7"/>
  <c r="BM133" i="7"/>
  <c r="BH134" i="7"/>
  <c r="BG135" i="7"/>
  <c r="G134" i="14"/>
  <c r="G157" i="14"/>
  <c r="AG133" i="7"/>
  <c r="AL133" i="7"/>
  <c r="G159" i="8" s="1"/>
  <c r="AI133" i="7"/>
  <c r="AB133" i="7"/>
  <c r="C159" i="8" s="1"/>
  <c r="AE133" i="7"/>
  <c r="F159" i="8" s="1"/>
  <c r="AH133" i="7"/>
  <c r="AD133" i="7"/>
  <c r="E159" i="8" s="1"/>
  <c r="AA133" i="7"/>
  <c r="B159" i="8" s="1"/>
  <c r="AF133" i="7"/>
  <c r="I159" i="8" s="1"/>
  <c r="AC133" i="7"/>
  <c r="D159" i="8" s="1"/>
  <c r="DX132" i="7"/>
  <c r="DV132" i="7"/>
  <c r="DY132" i="7"/>
  <c r="J158" i="14" s="1"/>
  <c r="DO132" i="7"/>
  <c r="C158" i="14" s="1"/>
  <c r="DR132" i="7"/>
  <c r="DS132" i="7"/>
  <c r="F158" i="14" s="1"/>
  <c r="DW132" i="7"/>
  <c r="DQ132" i="7"/>
  <c r="E158" i="14" s="1"/>
  <c r="DT132" i="7"/>
  <c r="DN132" i="7"/>
  <c r="B158" i="14" s="1"/>
  <c r="DP132" i="7"/>
  <c r="D158" i="14" s="1"/>
  <c r="DU132" i="7"/>
  <c r="Y134" i="7"/>
  <c r="X135" i="7"/>
  <c r="I157" i="14"/>
  <c r="H157" i="14"/>
  <c r="DB132" i="7"/>
  <c r="DE132" i="7"/>
  <c r="CX132" i="7"/>
  <c r="DA132" i="7"/>
  <c r="DF132" i="7"/>
  <c r="CY132" i="7"/>
  <c r="CZ132" i="7"/>
  <c r="CV132" i="7"/>
  <c r="DD132" i="7"/>
  <c r="DC132" i="7"/>
  <c r="CW132" i="7"/>
  <c r="CM133" i="7"/>
  <c r="CK133" i="7"/>
  <c r="CF133" i="7"/>
  <c r="CC133" i="7"/>
  <c r="CL133" i="7"/>
  <c r="CG133" i="7"/>
  <c r="CI133" i="7"/>
  <c r="CH133" i="7"/>
  <c r="CE133" i="7"/>
  <c r="CJ133" i="7"/>
  <c r="CD133" i="7"/>
  <c r="J157" i="8"/>
  <c r="K157" i="8" s="1"/>
  <c r="CS134" i="7"/>
  <c r="CT133" i="7"/>
  <c r="CA134" i="7"/>
  <c r="BZ135" i="7"/>
  <c r="DL133" i="7"/>
  <c r="DK134" i="7"/>
  <c r="H159" i="8" l="1"/>
  <c r="J159" i="8" s="1"/>
  <c r="K159" i="8" s="1"/>
  <c r="CN133" i="7"/>
  <c r="DO133" i="7"/>
  <c r="C159" i="14" s="1"/>
  <c r="DQ133" i="7"/>
  <c r="E159" i="14" s="1"/>
  <c r="DR133" i="7"/>
  <c r="G159" i="14" s="1"/>
  <c r="DX133" i="7"/>
  <c r="DT133" i="7"/>
  <c r="DV133" i="7"/>
  <c r="DU133" i="7"/>
  <c r="DW133" i="7"/>
  <c r="DN133" i="7"/>
  <c r="B159" i="14" s="1"/>
  <c r="DP133" i="7"/>
  <c r="D159" i="14" s="1"/>
  <c r="DS133" i="7"/>
  <c r="F159" i="14" s="1"/>
  <c r="DY133" i="7"/>
  <c r="J159" i="14" s="1"/>
  <c r="CS135" i="7"/>
  <c r="CT134" i="7"/>
  <c r="AL134" i="7"/>
  <c r="G160" i="8" s="1"/>
  <c r="AH134" i="7"/>
  <c r="AI134" i="7"/>
  <c r="AB134" i="7"/>
  <c r="C160" i="8" s="1"/>
  <c r="AD134" i="7"/>
  <c r="E160" i="8" s="1"/>
  <c r="AF134" i="7"/>
  <c r="I160" i="8" s="1"/>
  <c r="AE134" i="7"/>
  <c r="F160" i="8" s="1"/>
  <c r="AA134" i="7"/>
  <c r="B160" i="8" s="1"/>
  <c r="AG134" i="7"/>
  <c r="AC134" i="7"/>
  <c r="D160" i="8" s="1"/>
  <c r="BN134" i="7"/>
  <c r="BR134" i="7"/>
  <c r="BQ134" i="7"/>
  <c r="BJ134" i="7"/>
  <c r="BT134" i="7"/>
  <c r="BO134" i="7"/>
  <c r="BK134" i="7"/>
  <c r="BS134" i="7"/>
  <c r="BL134" i="7"/>
  <c r="BP134" i="7"/>
  <c r="BM134" i="7"/>
  <c r="BZ136" i="7"/>
  <c r="CA135" i="7"/>
  <c r="H158" i="14"/>
  <c r="I158" i="14"/>
  <c r="BU133" i="7"/>
  <c r="CL134" i="7"/>
  <c r="CF134" i="7"/>
  <c r="CC134" i="7"/>
  <c r="CH134" i="7"/>
  <c r="CG134" i="7"/>
  <c r="CM134" i="7"/>
  <c r="CJ134" i="7"/>
  <c r="CI134" i="7"/>
  <c r="CE134" i="7"/>
  <c r="CK134" i="7"/>
  <c r="CD134" i="7"/>
  <c r="G135" i="14"/>
  <c r="G158" i="14"/>
  <c r="DL134" i="7"/>
  <c r="DK135" i="7"/>
  <c r="CX133" i="7"/>
  <c r="CV133" i="7"/>
  <c r="DE133" i="7"/>
  <c r="DC133" i="7"/>
  <c r="CY133" i="7"/>
  <c r="DF133" i="7"/>
  <c r="DA133" i="7"/>
  <c r="DD133" i="7"/>
  <c r="DB133" i="7"/>
  <c r="CZ133" i="7"/>
  <c r="CW133" i="7"/>
  <c r="Y135" i="7"/>
  <c r="X136" i="7"/>
  <c r="BH135" i="7"/>
  <c r="BG136" i="7"/>
  <c r="H160" i="8" l="1"/>
  <c r="J160" i="8" s="1"/>
  <c r="K160" i="8" s="1"/>
  <c r="BG137" i="7"/>
  <c r="BH136" i="7"/>
  <c r="X137" i="7"/>
  <c r="Y136" i="7"/>
  <c r="CA136" i="7"/>
  <c r="BZ137" i="7"/>
  <c r="BN135" i="7"/>
  <c r="BP135" i="7"/>
  <c r="BO135" i="7"/>
  <c r="BK135" i="7"/>
  <c r="BT135" i="7"/>
  <c r="BQ135" i="7"/>
  <c r="BM135" i="7"/>
  <c r="BR135" i="7"/>
  <c r="BL135" i="7"/>
  <c r="BS135" i="7"/>
  <c r="BJ135" i="7"/>
  <c r="AH135" i="7"/>
  <c r="AL135" i="7"/>
  <c r="G161" i="8" s="1"/>
  <c r="AE135" i="7"/>
  <c r="F161" i="8" s="1"/>
  <c r="AA135" i="7"/>
  <c r="B161" i="8" s="1"/>
  <c r="AI135" i="7"/>
  <c r="AC135" i="7"/>
  <c r="D161" i="8" s="1"/>
  <c r="AG135" i="7"/>
  <c r="AD135" i="7"/>
  <c r="E161" i="8" s="1"/>
  <c r="AB135" i="7"/>
  <c r="C161" i="8" s="1"/>
  <c r="AF135" i="7"/>
  <c r="I161" i="8" s="1"/>
  <c r="DK136" i="7"/>
  <c r="DL135" i="7"/>
  <c r="DS134" i="7"/>
  <c r="F160" i="14" s="1"/>
  <c r="DT134" i="7"/>
  <c r="DX134" i="7"/>
  <c r="DU134" i="7"/>
  <c r="DN134" i="7"/>
  <c r="B160" i="14" s="1"/>
  <c r="DO134" i="7"/>
  <c r="C160" i="14" s="1"/>
  <c r="DV134" i="7"/>
  <c r="DY134" i="7"/>
  <c r="J160" i="14" s="1"/>
  <c r="DW134" i="7"/>
  <c r="DR134" i="7"/>
  <c r="G160" i="14" s="1"/>
  <c r="DP134" i="7"/>
  <c r="D160" i="14" s="1"/>
  <c r="DQ134" i="7"/>
  <c r="E160" i="14" s="1"/>
  <c r="DB134" i="7"/>
  <c r="CV134" i="7"/>
  <c r="CY134" i="7"/>
  <c r="DE134" i="7"/>
  <c r="DA134" i="7"/>
  <c r="CX134" i="7"/>
  <c r="DF134" i="7"/>
  <c r="CW134" i="7"/>
  <c r="CZ134" i="7"/>
  <c r="DC134" i="7"/>
  <c r="DD134" i="7"/>
  <c r="CN134" i="7"/>
  <c r="CM135" i="7"/>
  <c r="CL135" i="7"/>
  <c r="CE135" i="7"/>
  <c r="CC135" i="7"/>
  <c r="CJ135" i="7"/>
  <c r="CF135" i="7"/>
  <c r="CK135" i="7"/>
  <c r="CI135" i="7"/>
  <c r="CG135" i="7"/>
  <c r="CH135" i="7"/>
  <c r="CD135" i="7"/>
  <c r="BU134" i="7"/>
  <c r="CT135" i="7"/>
  <c r="CS136" i="7"/>
  <c r="H159" i="14"/>
  <c r="I159" i="14"/>
  <c r="H161" i="8" l="1"/>
  <c r="J161" i="8" s="1"/>
  <c r="K161" i="8" s="1"/>
  <c r="DC135" i="7"/>
  <c r="CV135" i="7"/>
  <c r="DE135" i="7"/>
  <c r="CX135" i="7"/>
  <c r="DA135" i="7"/>
  <c r="DB135" i="7"/>
  <c r="DF135" i="7"/>
  <c r="DD135" i="7"/>
  <c r="CY135" i="7"/>
  <c r="CZ135" i="7"/>
  <c r="CW135" i="7"/>
  <c r="I160" i="14"/>
  <c r="H160" i="14"/>
  <c r="AI136" i="7"/>
  <c r="AD136" i="7"/>
  <c r="E162" i="8" s="1"/>
  <c r="AE136" i="7"/>
  <c r="F162" i="8" s="1"/>
  <c r="AA136" i="7"/>
  <c r="B162" i="8" s="1"/>
  <c r="AL136" i="7"/>
  <c r="G162" i="8" s="1"/>
  <c r="AH136" i="7"/>
  <c r="AF136" i="7"/>
  <c r="I162" i="8" s="1"/>
  <c r="AC136" i="7"/>
  <c r="D162" i="8" s="1"/>
  <c r="AB136" i="7"/>
  <c r="C162" i="8" s="1"/>
  <c r="AG136" i="7"/>
  <c r="DX135" i="7"/>
  <c r="DY135" i="7"/>
  <c r="J161" i="14" s="1"/>
  <c r="DO135" i="7"/>
  <c r="C161" i="14" s="1"/>
  <c r="DQ135" i="7"/>
  <c r="E161" i="14" s="1"/>
  <c r="DS135" i="7"/>
  <c r="F161" i="14" s="1"/>
  <c r="DT135" i="7"/>
  <c r="DV135" i="7"/>
  <c r="DU135" i="7"/>
  <c r="DW135" i="7"/>
  <c r="DN135" i="7"/>
  <c r="B161" i="14" s="1"/>
  <c r="DP135" i="7"/>
  <c r="D161" i="14" s="1"/>
  <c r="DR135" i="7"/>
  <c r="G161" i="14" s="1"/>
  <c r="Y137" i="7"/>
  <c r="X138" i="7"/>
  <c r="CN135" i="7"/>
  <c r="DK137" i="7"/>
  <c r="DL136" i="7"/>
  <c r="BZ138" i="7"/>
  <c r="CA137" i="7"/>
  <c r="BN136" i="7"/>
  <c r="BR136" i="7"/>
  <c r="BQ136" i="7"/>
  <c r="BK136" i="7"/>
  <c r="BT136" i="7"/>
  <c r="BO136" i="7"/>
  <c r="BM136" i="7"/>
  <c r="BS136" i="7"/>
  <c r="BJ136" i="7"/>
  <c r="BP136" i="7"/>
  <c r="BL136" i="7"/>
  <c r="CT136" i="7"/>
  <c r="CS137" i="7"/>
  <c r="BU135" i="7"/>
  <c r="CC136" i="7"/>
  <c r="CJ136" i="7"/>
  <c r="CD136" i="7"/>
  <c r="CH136" i="7"/>
  <c r="CK136" i="7"/>
  <c r="CG136" i="7"/>
  <c r="CM136" i="7"/>
  <c r="CL136" i="7"/>
  <c r="CE136" i="7"/>
  <c r="CI136" i="7"/>
  <c r="CF136" i="7"/>
  <c r="BH137" i="7"/>
  <c r="BG138" i="7"/>
  <c r="BU136" i="7" l="1"/>
  <c r="H162" i="8"/>
  <c r="J162" i="8" s="1"/>
  <c r="K162" i="8" s="1"/>
  <c r="X139" i="7"/>
  <c r="Y138" i="7"/>
  <c r="DY136" i="7"/>
  <c r="J162" i="14" s="1"/>
  <c r="DN136" i="7"/>
  <c r="B162" i="14" s="1"/>
  <c r="DP136" i="7"/>
  <c r="D162" i="14" s="1"/>
  <c r="DQ136" i="7"/>
  <c r="E162" i="14" s="1"/>
  <c r="DX136" i="7"/>
  <c r="DS136" i="7"/>
  <c r="F162" i="14" s="1"/>
  <c r="DW136" i="7"/>
  <c r="DT136" i="7"/>
  <c r="DO136" i="7"/>
  <c r="C162" i="14" s="1"/>
  <c r="DR136" i="7"/>
  <c r="G162" i="14" s="1"/>
  <c r="DU136" i="7"/>
  <c r="DV136" i="7"/>
  <c r="AE137" i="7"/>
  <c r="F163" i="8" s="1"/>
  <c r="AC137" i="7"/>
  <c r="D163" i="8" s="1"/>
  <c r="AD137" i="7"/>
  <c r="E163" i="8" s="1"/>
  <c r="AH137" i="7"/>
  <c r="AF137" i="7"/>
  <c r="I163" i="8" s="1"/>
  <c r="AA137" i="7"/>
  <c r="B163" i="8" s="1"/>
  <c r="AB137" i="7"/>
  <c r="C163" i="8" s="1"/>
  <c r="AG137" i="7"/>
  <c r="AI137" i="7"/>
  <c r="AL137" i="7"/>
  <c r="G163" i="8" s="1"/>
  <c r="BZ139" i="7"/>
  <c r="CA138" i="7"/>
  <c r="BH138" i="7"/>
  <c r="BG139" i="7"/>
  <c r="CN136" i="7"/>
  <c r="CT137" i="7"/>
  <c r="CS138" i="7"/>
  <c r="DL137" i="7"/>
  <c r="DK138" i="7"/>
  <c r="BN137" i="7"/>
  <c r="BP137" i="7"/>
  <c r="BS137" i="7"/>
  <c r="BJ137" i="7"/>
  <c r="BT137" i="7"/>
  <c r="BQ137" i="7"/>
  <c r="BM137" i="7"/>
  <c r="BO137" i="7"/>
  <c r="BL137" i="7"/>
  <c r="BR137" i="7"/>
  <c r="BK137" i="7"/>
  <c r="CV136" i="7"/>
  <c r="DC136" i="7"/>
  <c r="DE136" i="7"/>
  <c r="CW136" i="7"/>
  <c r="CZ136" i="7"/>
  <c r="DB136" i="7"/>
  <c r="DF136" i="7"/>
  <c r="CX136" i="7"/>
  <c r="DA136" i="7"/>
  <c r="CY136" i="7"/>
  <c r="DD136" i="7"/>
  <c r="CM137" i="7"/>
  <c r="CH137" i="7"/>
  <c r="CG137" i="7"/>
  <c r="CC137" i="7"/>
  <c r="CL137" i="7"/>
  <c r="CF137" i="7"/>
  <c r="CI137" i="7"/>
  <c r="CK137" i="7"/>
  <c r="CD137" i="7"/>
  <c r="CJ137" i="7"/>
  <c r="CE137" i="7"/>
  <c r="H161" i="14"/>
  <c r="I161" i="14"/>
  <c r="H163" i="8" l="1"/>
  <c r="J163" i="8" s="1"/>
  <c r="K163" i="8" s="1"/>
  <c r="CN137" i="7"/>
  <c r="BU137" i="7"/>
  <c r="DW137" i="7"/>
  <c r="DN137" i="7"/>
  <c r="B163" i="14" s="1"/>
  <c r="DP137" i="7"/>
  <c r="D163" i="14" s="1"/>
  <c r="DX137" i="7"/>
  <c r="DS137" i="7"/>
  <c r="F163" i="14" s="1"/>
  <c r="DU137" i="7"/>
  <c r="DT137" i="7"/>
  <c r="DY137" i="7"/>
  <c r="J163" i="14" s="1"/>
  <c r="DV137" i="7"/>
  <c r="DO137" i="7"/>
  <c r="C163" i="14" s="1"/>
  <c r="DQ137" i="7"/>
  <c r="E163" i="14" s="1"/>
  <c r="DR137" i="7"/>
  <c r="G163" i="14" s="1"/>
  <c r="BG140" i="7"/>
  <c r="BH139" i="7"/>
  <c r="H162" i="14"/>
  <c r="I162" i="14"/>
  <c r="CT138" i="7"/>
  <c r="CS139" i="7"/>
  <c r="BN138" i="7"/>
  <c r="BR138" i="7"/>
  <c r="BQ138" i="7"/>
  <c r="BL138" i="7"/>
  <c r="BT138" i="7"/>
  <c r="BO138" i="7"/>
  <c r="BM138" i="7"/>
  <c r="BS138" i="7"/>
  <c r="BK138" i="7"/>
  <c r="BP138" i="7"/>
  <c r="BJ138" i="7"/>
  <c r="CV137" i="7"/>
  <c r="CX137" i="7"/>
  <c r="DE137" i="7"/>
  <c r="CZ137" i="7"/>
  <c r="CW137" i="7"/>
  <c r="DB137" i="7"/>
  <c r="DF137" i="7"/>
  <c r="DD137" i="7"/>
  <c r="DC137" i="7"/>
  <c r="DA137" i="7"/>
  <c r="CY137" i="7"/>
  <c r="CM138" i="7"/>
  <c r="CH138" i="7"/>
  <c r="CG138" i="7"/>
  <c r="CC138" i="7"/>
  <c r="CI138" i="7"/>
  <c r="CE138" i="7"/>
  <c r="CJ138" i="7"/>
  <c r="CL138" i="7"/>
  <c r="CF138" i="7"/>
  <c r="CK138" i="7"/>
  <c r="CD138" i="7"/>
  <c r="AI138" i="7"/>
  <c r="AL138" i="7"/>
  <c r="G164" i="8" s="1"/>
  <c r="AH138" i="7"/>
  <c r="AG138" i="7"/>
  <c r="AA138" i="7"/>
  <c r="B164" i="8" s="1"/>
  <c r="AC138" i="7"/>
  <c r="D164" i="8" s="1"/>
  <c r="AD138" i="7"/>
  <c r="E164" i="8" s="1"/>
  <c r="AB138" i="7"/>
  <c r="C164" i="8" s="1"/>
  <c r="AE138" i="7"/>
  <c r="F164" i="8" s="1"/>
  <c r="AF138" i="7"/>
  <c r="I164" i="8" s="1"/>
  <c r="DK139" i="7"/>
  <c r="DL138" i="7"/>
  <c r="CA139" i="7"/>
  <c r="BZ140" i="7"/>
  <c r="Y139" i="7"/>
  <c r="X140" i="7"/>
  <c r="H164" i="8" l="1"/>
  <c r="J164" i="8" s="1"/>
  <c r="K164" i="8" s="1"/>
  <c r="AH139" i="7"/>
  <c r="AI139" i="7"/>
  <c r="AD139" i="7"/>
  <c r="E165" i="8" s="1"/>
  <c r="AL139" i="7"/>
  <c r="G165" i="8" s="1"/>
  <c r="AE139" i="7"/>
  <c r="F165" i="8" s="1"/>
  <c r="AC139" i="7"/>
  <c r="D165" i="8" s="1"/>
  <c r="AF139" i="7"/>
  <c r="I165" i="8" s="1"/>
  <c r="AA139" i="7"/>
  <c r="B165" i="8" s="1"/>
  <c r="AB139" i="7"/>
  <c r="C165" i="8" s="1"/>
  <c r="AG139" i="7"/>
  <c r="DL139" i="7"/>
  <c r="DK140" i="7"/>
  <c r="CN138" i="7"/>
  <c r="BU138" i="7"/>
  <c r="CT139" i="7"/>
  <c r="CS140" i="7"/>
  <c r="CX138" i="7"/>
  <c r="CV138" i="7"/>
  <c r="DE138" i="7"/>
  <c r="CW138" i="7"/>
  <c r="DD138" i="7"/>
  <c r="DB138" i="7"/>
  <c r="DF138" i="7"/>
  <c r="CY138" i="7"/>
  <c r="CZ138" i="7"/>
  <c r="DC138" i="7"/>
  <c r="DA138" i="7"/>
  <c r="CA140" i="7"/>
  <c r="BZ141" i="7"/>
  <c r="BN139" i="7"/>
  <c r="BP139" i="7"/>
  <c r="BO139" i="7"/>
  <c r="BL139" i="7"/>
  <c r="BT139" i="7"/>
  <c r="BQ139" i="7"/>
  <c r="BK139" i="7"/>
  <c r="BR139" i="7"/>
  <c r="BM139" i="7"/>
  <c r="BS139" i="7"/>
  <c r="BJ139" i="7"/>
  <c r="H163" i="14"/>
  <c r="I163" i="14"/>
  <c r="CH139" i="7"/>
  <c r="CG139" i="7"/>
  <c r="CL139" i="7"/>
  <c r="CE139" i="7"/>
  <c r="CM139" i="7"/>
  <c r="CC139" i="7"/>
  <c r="CI139" i="7"/>
  <c r="CD139" i="7"/>
  <c r="CK139" i="7"/>
  <c r="CJ139" i="7"/>
  <c r="CF139" i="7"/>
  <c r="X141" i="7"/>
  <c r="Y140" i="7"/>
  <c r="DX138" i="7"/>
  <c r="DY138" i="7"/>
  <c r="J164" i="14" s="1"/>
  <c r="DN138" i="7"/>
  <c r="B164" i="14" s="1"/>
  <c r="DO138" i="7"/>
  <c r="C164" i="14" s="1"/>
  <c r="DS138" i="7"/>
  <c r="F164" i="14" s="1"/>
  <c r="DW138" i="7"/>
  <c r="DV138" i="7"/>
  <c r="DR138" i="7"/>
  <c r="G164" i="14" s="1"/>
  <c r="DP138" i="7"/>
  <c r="D164" i="14" s="1"/>
  <c r="DQ138" i="7"/>
  <c r="E164" i="14" s="1"/>
  <c r="DU138" i="7"/>
  <c r="DT138" i="7"/>
  <c r="BH140" i="7"/>
  <c r="BG141" i="7"/>
  <c r="H165" i="8" l="1"/>
  <c r="J165" i="8" s="1"/>
  <c r="K165" i="8" s="1"/>
  <c r="I164" i="14"/>
  <c r="H164" i="14"/>
  <c r="Y141" i="7"/>
  <c r="X142" i="7"/>
  <c r="CN139" i="7"/>
  <c r="BH141" i="7"/>
  <c r="BG142" i="7"/>
  <c r="BU139" i="7"/>
  <c r="CA141" i="7"/>
  <c r="BZ142" i="7"/>
  <c r="CI140" i="7"/>
  <c r="CF140" i="7"/>
  <c r="CC140" i="7"/>
  <c r="CJ140" i="7"/>
  <c r="CD140" i="7"/>
  <c r="CM140" i="7"/>
  <c r="CH140" i="7"/>
  <c r="CK140" i="7"/>
  <c r="CE140" i="7"/>
  <c r="CL140" i="7"/>
  <c r="CG140" i="7"/>
  <c r="CS141" i="7"/>
  <c r="CT140" i="7"/>
  <c r="DL140" i="7"/>
  <c r="DK141" i="7"/>
  <c r="BN140" i="7"/>
  <c r="BR140" i="7"/>
  <c r="BQ140" i="7"/>
  <c r="BM140" i="7"/>
  <c r="BT140" i="7"/>
  <c r="BO140" i="7"/>
  <c r="BJ140" i="7"/>
  <c r="BS140" i="7"/>
  <c r="BK140" i="7"/>
  <c r="BP140" i="7"/>
  <c r="BL140" i="7"/>
  <c r="AL140" i="7"/>
  <c r="G166" i="8" s="1"/>
  <c r="AH140" i="7"/>
  <c r="AI140" i="7"/>
  <c r="AD140" i="7"/>
  <c r="E166" i="8" s="1"/>
  <c r="AA140" i="7"/>
  <c r="B166" i="8" s="1"/>
  <c r="AC140" i="7"/>
  <c r="D166" i="8" s="1"/>
  <c r="AE140" i="7"/>
  <c r="F166" i="8" s="1"/>
  <c r="AB140" i="7"/>
  <c r="C166" i="8" s="1"/>
  <c r="AF140" i="7"/>
  <c r="I166" i="8" s="1"/>
  <c r="AG140" i="7"/>
  <c r="CZ139" i="7"/>
  <c r="DC139" i="7"/>
  <c r="DB139" i="7"/>
  <c r="DE139" i="7"/>
  <c r="CV139" i="7"/>
  <c r="CY139" i="7"/>
  <c r="DF139" i="7"/>
  <c r="DD139" i="7"/>
  <c r="CW139" i="7"/>
  <c r="CX139" i="7"/>
  <c r="DA139" i="7"/>
  <c r="DX139" i="7"/>
  <c r="DW139" i="7"/>
  <c r="DO139" i="7"/>
  <c r="C165" i="14" s="1"/>
  <c r="DQ139" i="7"/>
  <c r="E165" i="14" s="1"/>
  <c r="DS139" i="7"/>
  <c r="F165" i="14" s="1"/>
  <c r="DU139" i="7"/>
  <c r="DT139" i="7"/>
  <c r="DY139" i="7"/>
  <c r="J165" i="14" s="1"/>
  <c r="DV139" i="7"/>
  <c r="DN139" i="7"/>
  <c r="B165" i="14" s="1"/>
  <c r="DP139" i="7"/>
  <c r="D165" i="14" s="1"/>
  <c r="DR139" i="7"/>
  <c r="G165" i="14" s="1"/>
  <c r="H166" i="8" l="1"/>
  <c r="J166" i="8" s="1"/>
  <c r="K166" i="8" s="1"/>
  <c r="BU140" i="7"/>
  <c r="CN140" i="7"/>
  <c r="CS142" i="7"/>
  <c r="CT141" i="7"/>
  <c r="BZ143" i="7"/>
  <c r="CA142" i="7"/>
  <c r="BN141" i="7"/>
  <c r="BP141" i="7"/>
  <c r="BS141" i="7"/>
  <c r="BL141" i="7"/>
  <c r="BT141" i="7"/>
  <c r="BQ141" i="7"/>
  <c r="BK141" i="7"/>
  <c r="BO141" i="7"/>
  <c r="BJ141" i="7"/>
  <c r="BR141" i="7"/>
  <c r="BM141" i="7"/>
  <c r="X143" i="7"/>
  <c r="Y142" i="7"/>
  <c r="DL141" i="7"/>
  <c r="DK142" i="7"/>
  <c r="CK141" i="7"/>
  <c r="CD141" i="7"/>
  <c r="CC141" i="7"/>
  <c r="CL141" i="7"/>
  <c r="CF141" i="7"/>
  <c r="CM141" i="7"/>
  <c r="CI141" i="7"/>
  <c r="CH141" i="7"/>
  <c r="CE141" i="7"/>
  <c r="CJ141" i="7"/>
  <c r="CG141" i="7"/>
  <c r="AC141" i="7"/>
  <c r="D167" i="8" s="1"/>
  <c r="AF141" i="7"/>
  <c r="I167" i="8" s="1"/>
  <c r="AA141" i="7"/>
  <c r="B167" i="8" s="1"/>
  <c r="AH141" i="7"/>
  <c r="AD141" i="7"/>
  <c r="E167" i="8" s="1"/>
  <c r="AE141" i="7"/>
  <c r="F167" i="8" s="1"/>
  <c r="AB141" i="7"/>
  <c r="C167" i="8" s="1"/>
  <c r="AG141" i="7"/>
  <c r="AI141" i="7"/>
  <c r="AL141" i="7"/>
  <c r="G167" i="8" s="1"/>
  <c r="DU140" i="7"/>
  <c r="DV140" i="7"/>
  <c r="DO140" i="7"/>
  <c r="C166" i="14" s="1"/>
  <c r="DR140" i="7"/>
  <c r="G166" i="14" s="1"/>
  <c r="DX140" i="7"/>
  <c r="DY140" i="7"/>
  <c r="J166" i="14" s="1"/>
  <c r="DS140" i="7"/>
  <c r="F166" i="14" s="1"/>
  <c r="DN140" i="7"/>
  <c r="B166" i="14" s="1"/>
  <c r="DP140" i="7"/>
  <c r="D166" i="14" s="1"/>
  <c r="DQ140" i="7"/>
  <c r="E166" i="14" s="1"/>
  <c r="DW140" i="7"/>
  <c r="DT140" i="7"/>
  <c r="H165" i="14"/>
  <c r="I165" i="14"/>
  <c r="DB140" i="7"/>
  <c r="DD140" i="7"/>
  <c r="CW140" i="7"/>
  <c r="DE140" i="7"/>
  <c r="CZ140" i="7"/>
  <c r="DA140" i="7"/>
  <c r="DF140" i="7"/>
  <c r="CV140" i="7"/>
  <c r="DC140" i="7"/>
  <c r="CX140" i="7"/>
  <c r="CY140" i="7"/>
  <c r="BH142" i="7"/>
  <c r="BG143" i="7"/>
  <c r="CN141" i="7" l="1"/>
  <c r="BU141" i="7"/>
  <c r="BG144" i="7"/>
  <c r="BH143" i="7"/>
  <c r="BN142" i="7"/>
  <c r="BR142" i="7"/>
  <c r="BQ142" i="7"/>
  <c r="BL142" i="7"/>
  <c r="BT142" i="7"/>
  <c r="BO142" i="7"/>
  <c r="BM142" i="7"/>
  <c r="BS142" i="7"/>
  <c r="BJ142" i="7"/>
  <c r="BP142" i="7"/>
  <c r="BK142" i="7"/>
  <c r="DX141" i="7"/>
  <c r="DN141" i="7"/>
  <c r="B167" i="14" s="1"/>
  <c r="DP141" i="7"/>
  <c r="D167" i="14" s="1"/>
  <c r="DW141" i="7"/>
  <c r="DS141" i="7"/>
  <c r="F167" i="14" s="1"/>
  <c r="DU141" i="7"/>
  <c r="DT141" i="7"/>
  <c r="DO141" i="7"/>
  <c r="C167" i="14" s="1"/>
  <c r="DQ141" i="7"/>
  <c r="E167" i="14" s="1"/>
  <c r="DR141" i="7"/>
  <c r="G167" i="14" s="1"/>
  <c r="DY141" i="7"/>
  <c r="J167" i="14" s="1"/>
  <c r="DV141" i="7"/>
  <c r="CV141" i="7"/>
  <c r="DC141" i="7"/>
  <c r="DE141" i="7"/>
  <c r="CZ141" i="7"/>
  <c r="CY141" i="7"/>
  <c r="DF141" i="7"/>
  <c r="CX141" i="7"/>
  <c r="CW141" i="7"/>
  <c r="DB141" i="7"/>
  <c r="DA141" i="7"/>
  <c r="DD141" i="7"/>
  <c r="AI142" i="7"/>
  <c r="AC142" i="7"/>
  <c r="D168" i="8" s="1"/>
  <c r="AB142" i="7"/>
  <c r="C168" i="8" s="1"/>
  <c r="AE142" i="7"/>
  <c r="F168" i="8" s="1"/>
  <c r="AL142" i="7"/>
  <c r="G168" i="8" s="1"/>
  <c r="AH142" i="7"/>
  <c r="AD142" i="7"/>
  <c r="E168" i="8" s="1"/>
  <c r="AA142" i="7"/>
  <c r="B168" i="8" s="1"/>
  <c r="AF142" i="7"/>
  <c r="I168" i="8" s="1"/>
  <c r="AG142" i="7"/>
  <c r="CS143" i="7"/>
  <c r="CT142" i="7"/>
  <c r="Y143" i="7"/>
  <c r="X144" i="7"/>
  <c r="CM142" i="7"/>
  <c r="CC142" i="7"/>
  <c r="CI142" i="7"/>
  <c r="CF142" i="7"/>
  <c r="CJ142" i="7"/>
  <c r="CH142" i="7"/>
  <c r="CE142" i="7"/>
  <c r="CK142" i="7"/>
  <c r="CD142" i="7"/>
  <c r="CL142" i="7"/>
  <c r="CG142" i="7"/>
  <c r="H166" i="14"/>
  <c r="I166" i="14"/>
  <c r="H167" i="8"/>
  <c r="DL142" i="7"/>
  <c r="DK143" i="7"/>
  <c r="CA143" i="7"/>
  <c r="BZ144" i="7"/>
  <c r="H168" i="8" l="1"/>
  <c r="J168" i="8" s="1"/>
  <c r="K168" i="8" s="1"/>
  <c r="BU142" i="7"/>
  <c r="BZ145" i="7"/>
  <c r="CA144" i="7"/>
  <c r="J167" i="8"/>
  <c r="K167" i="8" s="1"/>
  <c r="CX142" i="7"/>
  <c r="CZ142" i="7"/>
  <c r="DE142" i="7"/>
  <c r="DD142" i="7"/>
  <c r="CV142" i="7"/>
  <c r="DF142" i="7"/>
  <c r="DC142" i="7"/>
  <c r="DA142" i="7"/>
  <c r="DB142" i="7"/>
  <c r="CW142" i="7"/>
  <c r="CY142" i="7"/>
  <c r="CL143" i="7"/>
  <c r="CE143" i="7"/>
  <c r="CC143" i="7"/>
  <c r="CJ143" i="7"/>
  <c r="CG143" i="7"/>
  <c r="CM143" i="7"/>
  <c r="CK143" i="7"/>
  <c r="CI143" i="7"/>
  <c r="CF143" i="7"/>
  <c r="CH143" i="7"/>
  <c r="CD143" i="7"/>
  <c r="CT143" i="7"/>
  <c r="CS144" i="7"/>
  <c r="H167" i="14"/>
  <c r="I167" i="14"/>
  <c r="BN143" i="7"/>
  <c r="BP143" i="7"/>
  <c r="BO143" i="7"/>
  <c r="BL143" i="7"/>
  <c r="BT143" i="7"/>
  <c r="BQ143" i="7"/>
  <c r="BJ143" i="7"/>
  <c r="BR143" i="7"/>
  <c r="BM143" i="7"/>
  <c r="BS143" i="7"/>
  <c r="BK143" i="7"/>
  <c r="DL143" i="7"/>
  <c r="DK144" i="7"/>
  <c r="X145" i="7"/>
  <c r="Y144" i="7"/>
  <c r="DY142" i="7"/>
  <c r="J168" i="14" s="1"/>
  <c r="DN142" i="7"/>
  <c r="B168" i="14" s="1"/>
  <c r="DO142" i="7"/>
  <c r="C168" i="14" s="1"/>
  <c r="DX142" i="7"/>
  <c r="DS142" i="7"/>
  <c r="F168" i="14" s="1"/>
  <c r="DW142" i="7"/>
  <c r="DV142" i="7"/>
  <c r="DR142" i="7"/>
  <c r="G168" i="14" s="1"/>
  <c r="DP142" i="7"/>
  <c r="D168" i="14" s="1"/>
  <c r="DQ142" i="7"/>
  <c r="E168" i="14" s="1"/>
  <c r="DU142" i="7"/>
  <c r="DT142" i="7"/>
  <c r="CN142" i="7"/>
  <c r="AH143" i="7"/>
  <c r="AB143" i="7"/>
  <c r="C169" i="8" s="1"/>
  <c r="AF143" i="7"/>
  <c r="I169" i="8" s="1"/>
  <c r="AC143" i="7"/>
  <c r="D169" i="8" s="1"/>
  <c r="AE143" i="7"/>
  <c r="F169" i="8" s="1"/>
  <c r="AD143" i="7"/>
  <c r="E169" i="8" s="1"/>
  <c r="AA143" i="7"/>
  <c r="B169" i="8" s="1"/>
  <c r="AL143" i="7"/>
  <c r="G169" i="8" s="1"/>
  <c r="AI143" i="7"/>
  <c r="AG143" i="7"/>
  <c r="BH144" i="7"/>
  <c r="BG145" i="7"/>
  <c r="H169" i="8" l="1"/>
  <c r="J169" i="8" s="1"/>
  <c r="K169" i="8" s="1"/>
  <c r="DO143" i="7"/>
  <c r="C169" i="14" s="1"/>
  <c r="DQ143" i="7"/>
  <c r="E169" i="14" s="1"/>
  <c r="DW143" i="7"/>
  <c r="DS143" i="7"/>
  <c r="F169" i="14" s="1"/>
  <c r="DU143" i="7"/>
  <c r="DT143" i="7"/>
  <c r="DN143" i="7"/>
  <c r="B169" i="14" s="1"/>
  <c r="DP143" i="7"/>
  <c r="D169" i="14" s="1"/>
  <c r="DR143" i="7"/>
  <c r="G169" i="14" s="1"/>
  <c r="DX143" i="7"/>
  <c r="DY143" i="7"/>
  <c r="J169" i="14" s="1"/>
  <c r="DV143" i="7"/>
  <c r="BU143" i="7"/>
  <c r="CT144" i="7"/>
  <c r="CS145" i="7"/>
  <c r="BN144" i="7"/>
  <c r="BR144" i="7"/>
  <c r="BQ144" i="7"/>
  <c r="BJ144" i="7"/>
  <c r="BT144" i="7"/>
  <c r="BO144" i="7"/>
  <c r="BL144" i="7"/>
  <c r="BS144" i="7"/>
  <c r="BM144" i="7"/>
  <c r="BP144" i="7"/>
  <c r="BK144" i="7"/>
  <c r="AI144" i="7"/>
  <c r="AL144" i="7"/>
  <c r="G170" i="8" s="1"/>
  <c r="AH144" i="7"/>
  <c r="AG144" i="7"/>
  <c r="AB144" i="7"/>
  <c r="C170" i="8" s="1"/>
  <c r="AE144" i="7"/>
  <c r="F170" i="8" s="1"/>
  <c r="AD144" i="7"/>
  <c r="E170" i="8" s="1"/>
  <c r="AF144" i="7"/>
  <c r="I170" i="8" s="1"/>
  <c r="AC144" i="7"/>
  <c r="D170" i="8" s="1"/>
  <c r="AA144" i="7"/>
  <c r="B170" i="8" s="1"/>
  <c r="CY143" i="7"/>
  <c r="CW143" i="7"/>
  <c r="DB143" i="7"/>
  <c r="DE143" i="7"/>
  <c r="CZ143" i="7"/>
  <c r="CX143" i="7"/>
  <c r="DF143" i="7"/>
  <c r="DD143" i="7"/>
  <c r="DC143" i="7"/>
  <c r="CV143" i="7"/>
  <c r="DA143" i="7"/>
  <c r="BH145" i="7"/>
  <c r="BG146" i="7"/>
  <c r="Y145" i="7"/>
  <c r="X146" i="7"/>
  <c r="CM144" i="7"/>
  <c r="CI144" i="7"/>
  <c r="CF144" i="7"/>
  <c r="CC144" i="7"/>
  <c r="CK144" i="7"/>
  <c r="CG144" i="7"/>
  <c r="CH144" i="7"/>
  <c r="CJ144" i="7"/>
  <c r="CD144" i="7"/>
  <c r="CL144" i="7"/>
  <c r="CE144" i="7"/>
  <c r="I168" i="14"/>
  <c r="H168" i="14"/>
  <c r="DL144" i="7"/>
  <c r="DK145" i="7"/>
  <c r="CN143" i="7"/>
  <c r="BZ146" i="7"/>
  <c r="CA145" i="7"/>
  <c r="CN144" i="7" l="1"/>
  <c r="CA146" i="7"/>
  <c r="BZ147" i="7"/>
  <c r="DL145" i="7"/>
  <c r="DK146" i="7"/>
  <c r="AH145" i="7"/>
  <c r="AF145" i="7"/>
  <c r="I171" i="8" s="1"/>
  <c r="AA145" i="7"/>
  <c r="B171" i="8" s="1"/>
  <c r="AB145" i="7"/>
  <c r="C171" i="8" s="1"/>
  <c r="AD145" i="7"/>
  <c r="E171" i="8" s="1"/>
  <c r="AE145" i="7"/>
  <c r="F171" i="8" s="1"/>
  <c r="AC145" i="7"/>
  <c r="D171" i="8" s="1"/>
  <c r="AI145" i="7"/>
  <c r="AL145" i="7"/>
  <c r="G171" i="8" s="1"/>
  <c r="AG145" i="7"/>
  <c r="BU144" i="7"/>
  <c r="DD144" i="7"/>
  <c r="CX144" i="7"/>
  <c r="DB144" i="7"/>
  <c r="DE144" i="7"/>
  <c r="DA144" i="7"/>
  <c r="CY144" i="7"/>
  <c r="DF144" i="7"/>
  <c r="CZ144" i="7"/>
  <c r="CW144" i="7"/>
  <c r="DC144" i="7"/>
  <c r="CV144" i="7"/>
  <c r="CM145" i="7"/>
  <c r="CC145" i="7"/>
  <c r="CK145" i="7"/>
  <c r="CF145" i="7"/>
  <c r="CI145" i="7"/>
  <c r="CL145" i="7"/>
  <c r="CG145" i="7"/>
  <c r="CJ145" i="7"/>
  <c r="CE145" i="7"/>
  <c r="CH145" i="7"/>
  <c r="CD145" i="7"/>
  <c r="DY144" i="7"/>
  <c r="J170" i="14" s="1"/>
  <c r="DX144" i="7"/>
  <c r="DN144" i="7"/>
  <c r="B170" i="14" s="1"/>
  <c r="DP144" i="7"/>
  <c r="D170" i="14" s="1"/>
  <c r="DQ144" i="7"/>
  <c r="E170" i="14" s="1"/>
  <c r="DS144" i="7"/>
  <c r="F170" i="14" s="1"/>
  <c r="DW144" i="7"/>
  <c r="DT144" i="7"/>
  <c r="DU144" i="7"/>
  <c r="DV144" i="7"/>
  <c r="DO144" i="7"/>
  <c r="C170" i="14" s="1"/>
  <c r="DR144" i="7"/>
  <c r="G170" i="14" s="1"/>
  <c r="BG147" i="7"/>
  <c r="BH146" i="7"/>
  <c r="BN145" i="7"/>
  <c r="BP145" i="7"/>
  <c r="BS145" i="7"/>
  <c r="BK145" i="7"/>
  <c r="BT145" i="7"/>
  <c r="BQ145" i="7"/>
  <c r="BJ145" i="7"/>
  <c r="BO145" i="7"/>
  <c r="BL145" i="7"/>
  <c r="BR145" i="7"/>
  <c r="BM145" i="7"/>
  <c r="X147" i="7"/>
  <c r="Y146" i="7"/>
  <c r="H170" i="8"/>
  <c r="CS146" i="7"/>
  <c r="CT145" i="7"/>
  <c r="H169" i="14"/>
  <c r="I169" i="14"/>
  <c r="CN145" i="7" l="1"/>
  <c r="H171" i="8"/>
  <c r="J171" i="8" s="1"/>
  <c r="K171" i="8" s="1"/>
  <c r="Y147" i="7"/>
  <c r="X148" i="7"/>
  <c r="AI146" i="7"/>
  <c r="AB146" i="7"/>
  <c r="C172" i="8" s="1"/>
  <c r="AE146" i="7"/>
  <c r="F172" i="8" s="1"/>
  <c r="AF146" i="7"/>
  <c r="I172" i="8" s="1"/>
  <c r="AL146" i="7"/>
  <c r="G172" i="8" s="1"/>
  <c r="AH146" i="7"/>
  <c r="AC146" i="7"/>
  <c r="D172" i="8" s="1"/>
  <c r="AA146" i="7"/>
  <c r="B172" i="8" s="1"/>
  <c r="AD146" i="7"/>
  <c r="E172" i="8" s="1"/>
  <c r="AG146" i="7"/>
  <c r="BU145" i="7"/>
  <c r="H170" i="14"/>
  <c r="I170" i="14"/>
  <c r="DL146" i="7"/>
  <c r="DK147" i="7"/>
  <c r="BN146" i="7"/>
  <c r="BR146" i="7"/>
  <c r="BQ146" i="7"/>
  <c r="BK146" i="7"/>
  <c r="BT146" i="7"/>
  <c r="BO146" i="7"/>
  <c r="BM146" i="7"/>
  <c r="BS146" i="7"/>
  <c r="BL146" i="7"/>
  <c r="BP146" i="7"/>
  <c r="BJ146" i="7"/>
  <c r="DX145" i="7"/>
  <c r="DW145" i="7"/>
  <c r="DN145" i="7"/>
  <c r="B171" i="14" s="1"/>
  <c r="DP145" i="7"/>
  <c r="D171" i="14" s="1"/>
  <c r="DS145" i="7"/>
  <c r="F171" i="14" s="1"/>
  <c r="DU145" i="7"/>
  <c r="DT145" i="7"/>
  <c r="DY145" i="7"/>
  <c r="J171" i="14" s="1"/>
  <c r="DV145" i="7"/>
  <c r="DO145" i="7"/>
  <c r="C171" i="14" s="1"/>
  <c r="DQ145" i="7"/>
  <c r="E171" i="14" s="1"/>
  <c r="DR145" i="7"/>
  <c r="G171" i="14" s="1"/>
  <c r="CW145" i="7"/>
  <c r="CY145" i="7"/>
  <c r="DE145" i="7"/>
  <c r="CX145" i="7"/>
  <c r="DA145" i="7"/>
  <c r="DF145" i="7"/>
  <c r="CV145" i="7"/>
  <c r="DD145" i="7"/>
  <c r="DB145" i="7"/>
  <c r="CZ145" i="7"/>
  <c r="DC145" i="7"/>
  <c r="BH147" i="7"/>
  <c r="BG148" i="7"/>
  <c r="CA147" i="7"/>
  <c r="BZ148" i="7"/>
  <c r="CT146" i="7"/>
  <c r="CS147" i="7"/>
  <c r="J170" i="8"/>
  <c r="K170" i="8" s="1"/>
  <c r="CC146" i="7"/>
  <c r="CI146" i="7"/>
  <c r="CE146" i="7"/>
  <c r="CJ146" i="7"/>
  <c r="CL146" i="7"/>
  <c r="CG146" i="7"/>
  <c r="CM146" i="7"/>
  <c r="CK146" i="7"/>
  <c r="CD146" i="7"/>
  <c r="CH146" i="7"/>
  <c r="CF146" i="7"/>
  <c r="H172" i="8" l="1"/>
  <c r="J172" i="8" s="1"/>
  <c r="K172" i="8" s="1"/>
  <c r="BU146" i="7"/>
  <c r="DA146" i="7"/>
  <c r="DD146" i="7"/>
  <c r="DE146" i="7"/>
  <c r="CW146" i="7"/>
  <c r="CZ146" i="7"/>
  <c r="DB146" i="7"/>
  <c r="DF146" i="7"/>
  <c r="CV146" i="7"/>
  <c r="CX146" i="7"/>
  <c r="CY146" i="7"/>
  <c r="DC146" i="7"/>
  <c r="CN146" i="7"/>
  <c r="CC147" i="7"/>
  <c r="CI147" i="7"/>
  <c r="CG147" i="7"/>
  <c r="CK147" i="7"/>
  <c r="CJ147" i="7"/>
  <c r="CD147" i="7"/>
  <c r="CM147" i="7"/>
  <c r="CH147" i="7"/>
  <c r="CE147" i="7"/>
  <c r="CL147" i="7"/>
  <c r="CF147" i="7"/>
  <c r="DY146" i="7"/>
  <c r="J172" i="14" s="1"/>
  <c r="DX146" i="7"/>
  <c r="DN146" i="7"/>
  <c r="B172" i="14" s="1"/>
  <c r="DO146" i="7"/>
  <c r="C172" i="14" s="1"/>
  <c r="DS146" i="7"/>
  <c r="F172" i="14" s="1"/>
  <c r="DW146" i="7"/>
  <c r="DV146" i="7"/>
  <c r="DU146" i="7"/>
  <c r="DT146" i="7"/>
  <c r="DR146" i="7"/>
  <c r="G172" i="14" s="1"/>
  <c r="DP146" i="7"/>
  <c r="D172" i="14" s="1"/>
  <c r="DQ146" i="7"/>
  <c r="E172" i="14" s="1"/>
  <c r="CT147" i="7"/>
  <c r="CS148" i="7"/>
  <c r="BH148" i="7"/>
  <c r="BG149" i="7"/>
  <c r="BN147" i="7"/>
  <c r="BP147" i="7"/>
  <c r="BO147" i="7"/>
  <c r="BJ147" i="7"/>
  <c r="BT147" i="7"/>
  <c r="BQ147" i="7"/>
  <c r="BM147" i="7"/>
  <c r="BR147" i="7"/>
  <c r="BL147" i="7"/>
  <c r="BS147" i="7"/>
  <c r="BK147" i="7"/>
  <c r="X149" i="7"/>
  <c r="Y148" i="7"/>
  <c r="BZ149" i="7"/>
  <c r="CA148" i="7"/>
  <c r="I171" i="14"/>
  <c r="H171" i="14"/>
  <c r="DL147" i="7"/>
  <c r="DK148" i="7"/>
  <c r="AH147" i="7"/>
  <c r="AC147" i="7"/>
  <c r="D173" i="8" s="1"/>
  <c r="AG147" i="7"/>
  <c r="AD147" i="7"/>
  <c r="E173" i="8" s="1"/>
  <c r="AE147" i="7"/>
  <c r="F173" i="8" s="1"/>
  <c r="AL147" i="7"/>
  <c r="G173" i="8" s="1"/>
  <c r="AF147" i="7"/>
  <c r="I173" i="8" s="1"/>
  <c r="AA147" i="7"/>
  <c r="B173" i="8" s="1"/>
  <c r="AI147" i="7"/>
  <c r="AB147" i="7"/>
  <c r="C173" i="8" s="1"/>
  <c r="H173" i="8" l="1"/>
  <c r="J173" i="8" s="1"/>
  <c r="K173" i="8" s="1"/>
  <c r="AL148" i="7"/>
  <c r="G174" i="8" s="1"/>
  <c r="AH148" i="7"/>
  <c r="AI148" i="7"/>
  <c r="AD148" i="7"/>
  <c r="E174" i="8" s="1"/>
  <c r="AB148" i="7"/>
  <c r="C174" i="8" s="1"/>
  <c r="AC148" i="7"/>
  <c r="D174" i="8" s="1"/>
  <c r="AA148" i="7"/>
  <c r="B174" i="8" s="1"/>
  <c r="AF148" i="7"/>
  <c r="I174" i="8" s="1"/>
  <c r="AG148" i="7"/>
  <c r="AE148" i="7"/>
  <c r="F174" i="8" s="1"/>
  <c r="BU147" i="7"/>
  <c r="CZ147" i="7"/>
  <c r="DD147" i="7"/>
  <c r="DB147" i="7"/>
  <c r="DE147" i="7"/>
  <c r="CY147" i="7"/>
  <c r="CW147" i="7"/>
  <c r="DF147" i="7"/>
  <c r="DA147" i="7"/>
  <c r="DC147" i="7"/>
  <c r="CX147" i="7"/>
  <c r="CV147" i="7"/>
  <c r="Y149" i="7"/>
  <c r="X150" i="7"/>
  <c r="BH149" i="7"/>
  <c r="BG150" i="7"/>
  <c r="DL148" i="7"/>
  <c r="DK149" i="7"/>
  <c r="CM148" i="7"/>
  <c r="CI148" i="7"/>
  <c r="CF148" i="7"/>
  <c r="CC148" i="7"/>
  <c r="CJ148" i="7"/>
  <c r="CD148" i="7"/>
  <c r="CH148" i="7"/>
  <c r="CK148" i="7"/>
  <c r="CE148" i="7"/>
  <c r="CL148" i="7"/>
  <c r="CG148" i="7"/>
  <c r="BN148" i="7"/>
  <c r="BR148" i="7"/>
  <c r="BQ148" i="7"/>
  <c r="BJ148" i="7"/>
  <c r="BT148" i="7"/>
  <c r="BO148" i="7"/>
  <c r="BK148" i="7"/>
  <c r="BS148" i="7"/>
  <c r="BM148" i="7"/>
  <c r="BP148" i="7"/>
  <c r="BL148" i="7"/>
  <c r="I172" i="14"/>
  <c r="H172" i="14"/>
  <c r="DO147" i="7"/>
  <c r="C173" i="14" s="1"/>
  <c r="DQ147" i="7"/>
  <c r="E173" i="14" s="1"/>
  <c r="DW147" i="7"/>
  <c r="DX147" i="7"/>
  <c r="DS147" i="7"/>
  <c r="F173" i="14" s="1"/>
  <c r="DU147" i="7"/>
  <c r="DT147" i="7"/>
  <c r="DN147" i="7"/>
  <c r="B173" i="14" s="1"/>
  <c r="DP147" i="7"/>
  <c r="D173" i="14" s="1"/>
  <c r="DR147" i="7"/>
  <c r="G173" i="14" s="1"/>
  <c r="DY147" i="7"/>
  <c r="J173" i="14" s="1"/>
  <c r="DV147" i="7"/>
  <c r="BZ150" i="7"/>
  <c r="CA149" i="7"/>
  <c r="CS149" i="7"/>
  <c r="CT148" i="7"/>
  <c r="CN147" i="7"/>
  <c r="BU148" i="7" l="1"/>
  <c r="CK149" i="7"/>
  <c r="CG149" i="7"/>
  <c r="CC149" i="7"/>
  <c r="CL149" i="7"/>
  <c r="CF149" i="7"/>
  <c r="CI149" i="7"/>
  <c r="CH149" i="7"/>
  <c r="CD149" i="7"/>
  <c r="CM149" i="7"/>
  <c r="CJ149" i="7"/>
  <c r="CE149" i="7"/>
  <c r="DK150" i="7"/>
  <c r="DL149" i="7"/>
  <c r="X151" i="7"/>
  <c r="Y150" i="7"/>
  <c r="BZ151" i="7"/>
  <c r="CA150" i="7"/>
  <c r="DY148" i="7"/>
  <c r="J174" i="14" s="1"/>
  <c r="DO148" i="7"/>
  <c r="C174" i="14" s="1"/>
  <c r="DR148" i="7"/>
  <c r="G174" i="14" s="1"/>
  <c r="DX148" i="7"/>
  <c r="DS148" i="7"/>
  <c r="F174" i="14" s="1"/>
  <c r="DW148" i="7"/>
  <c r="DT148" i="7"/>
  <c r="DN148" i="7"/>
  <c r="B174" i="14" s="1"/>
  <c r="DP148" i="7"/>
  <c r="D174" i="14" s="1"/>
  <c r="DQ148" i="7"/>
  <c r="E174" i="14" s="1"/>
  <c r="DU148" i="7"/>
  <c r="DV148" i="7"/>
  <c r="AE149" i="7"/>
  <c r="F175" i="8" s="1"/>
  <c r="AA149" i="7"/>
  <c r="B175" i="8" s="1"/>
  <c r="AB149" i="7"/>
  <c r="C175" i="8" s="1"/>
  <c r="AH149" i="7"/>
  <c r="AC149" i="7"/>
  <c r="D175" i="8" s="1"/>
  <c r="AF149" i="7"/>
  <c r="I175" i="8" s="1"/>
  <c r="AD149" i="7"/>
  <c r="E175" i="8" s="1"/>
  <c r="AG149" i="7"/>
  <c r="AL149" i="7"/>
  <c r="G175" i="8" s="1"/>
  <c r="AI149" i="7"/>
  <c r="H173" i="14"/>
  <c r="I173" i="14"/>
  <c r="BH150" i="7"/>
  <c r="BG151" i="7"/>
  <c r="H174" i="8"/>
  <c r="DB148" i="7"/>
  <c r="CW148" i="7"/>
  <c r="CX148" i="7"/>
  <c r="DE148" i="7"/>
  <c r="DC148" i="7"/>
  <c r="CZ148" i="7"/>
  <c r="DF148" i="7"/>
  <c r="CV148" i="7"/>
  <c r="CY148" i="7"/>
  <c r="DA148" i="7"/>
  <c r="DD148" i="7"/>
  <c r="CS150" i="7"/>
  <c r="CT149" i="7"/>
  <c r="CN148" i="7"/>
  <c r="BN149" i="7"/>
  <c r="BP149" i="7"/>
  <c r="BS149" i="7"/>
  <c r="BL149" i="7"/>
  <c r="BT149" i="7"/>
  <c r="BQ149" i="7"/>
  <c r="BK149" i="7"/>
  <c r="BO149" i="7"/>
  <c r="BM149" i="7"/>
  <c r="BR149" i="7"/>
  <c r="BJ149" i="7"/>
  <c r="H175" i="8" l="1"/>
  <c r="J175" i="8" s="1"/>
  <c r="K175" i="8" s="1"/>
  <c r="CN149" i="7"/>
  <c r="BU149" i="7"/>
  <c r="CT150" i="7"/>
  <c r="CS151" i="7"/>
  <c r="J174" i="8"/>
  <c r="K174" i="8" s="1"/>
  <c r="BZ152" i="7"/>
  <c r="CA151" i="7"/>
  <c r="DL150" i="7"/>
  <c r="DK151" i="7"/>
  <c r="BH151" i="7"/>
  <c r="BG152" i="7"/>
  <c r="AL150" i="7"/>
  <c r="G176" i="8" s="1"/>
  <c r="AH150" i="7"/>
  <c r="AB150" i="7"/>
  <c r="C176" i="8" s="1"/>
  <c r="AF150" i="7"/>
  <c r="I176" i="8" s="1"/>
  <c r="AC150" i="7"/>
  <c r="D176" i="8" s="1"/>
  <c r="AI150" i="7"/>
  <c r="AA150" i="7"/>
  <c r="B176" i="8" s="1"/>
  <c r="AD150" i="7"/>
  <c r="E176" i="8" s="1"/>
  <c r="AE150" i="7"/>
  <c r="F176" i="8" s="1"/>
  <c r="AG150" i="7"/>
  <c r="Y151" i="7"/>
  <c r="X152" i="7"/>
  <c r="BN150" i="7"/>
  <c r="BR150" i="7"/>
  <c r="BQ150" i="7"/>
  <c r="BM150" i="7"/>
  <c r="BT150" i="7"/>
  <c r="BO150" i="7"/>
  <c r="BK150" i="7"/>
  <c r="BS150" i="7"/>
  <c r="BL150" i="7"/>
  <c r="BP150" i="7"/>
  <c r="BJ150" i="7"/>
  <c r="DB149" i="7"/>
  <c r="CV149" i="7"/>
  <c r="CX149" i="7"/>
  <c r="DE149" i="7"/>
  <c r="DD149" i="7"/>
  <c r="DC149" i="7"/>
  <c r="DF149" i="7"/>
  <c r="DA149" i="7"/>
  <c r="CW149" i="7"/>
  <c r="CZ149" i="7"/>
  <c r="CY149" i="7"/>
  <c r="H174" i="14"/>
  <c r="I174" i="14"/>
  <c r="CL150" i="7"/>
  <c r="CD150" i="7"/>
  <c r="CC150" i="7"/>
  <c r="CH150" i="7"/>
  <c r="CF150" i="7"/>
  <c r="CJ150" i="7"/>
  <c r="CI150" i="7"/>
  <c r="CG150" i="7"/>
  <c r="CM150" i="7"/>
  <c r="CK150" i="7"/>
  <c r="CE150" i="7"/>
  <c r="DX149" i="7"/>
  <c r="DY149" i="7"/>
  <c r="J175" i="14" s="1"/>
  <c r="DN149" i="7"/>
  <c r="B175" i="14" s="1"/>
  <c r="DP149" i="7"/>
  <c r="D175" i="14" s="1"/>
  <c r="DS149" i="7"/>
  <c r="F175" i="14" s="1"/>
  <c r="DT149" i="7"/>
  <c r="DV149" i="7"/>
  <c r="DU149" i="7"/>
  <c r="DW149" i="7"/>
  <c r="DO149" i="7"/>
  <c r="C175" i="14" s="1"/>
  <c r="DQ149" i="7"/>
  <c r="E175" i="14" s="1"/>
  <c r="DR149" i="7"/>
  <c r="G175" i="14" s="1"/>
  <c r="BU150" i="7" l="1"/>
  <c r="CN150" i="7"/>
  <c r="X153" i="7"/>
  <c r="Y152" i="7"/>
  <c r="DL151" i="7"/>
  <c r="DK152" i="7"/>
  <c r="AH151" i="7"/>
  <c r="AE151" i="7"/>
  <c r="F177" i="8" s="1"/>
  <c r="AD151" i="7"/>
  <c r="E177" i="8" s="1"/>
  <c r="AC151" i="7"/>
  <c r="D177" i="8" s="1"/>
  <c r="AF151" i="7"/>
  <c r="I177" i="8" s="1"/>
  <c r="AA151" i="7"/>
  <c r="B177" i="8" s="1"/>
  <c r="AB151" i="7"/>
  <c r="C177" i="8" s="1"/>
  <c r="AL151" i="7"/>
  <c r="G177" i="8" s="1"/>
  <c r="AI151" i="7"/>
  <c r="AG151" i="7"/>
  <c r="H176" i="8"/>
  <c r="DT150" i="7"/>
  <c r="DN150" i="7"/>
  <c r="B176" i="14" s="1"/>
  <c r="DO150" i="7"/>
  <c r="C176" i="14" s="1"/>
  <c r="DU150" i="7"/>
  <c r="DS150" i="7"/>
  <c r="F176" i="14" s="1"/>
  <c r="DV150" i="7"/>
  <c r="DY150" i="7"/>
  <c r="J176" i="14" s="1"/>
  <c r="DR150" i="7"/>
  <c r="G176" i="14" s="1"/>
  <c r="DP150" i="7"/>
  <c r="D176" i="14" s="1"/>
  <c r="DQ150" i="7"/>
  <c r="E176" i="14" s="1"/>
  <c r="DX150" i="7"/>
  <c r="DW150" i="7"/>
  <c r="H175" i="14"/>
  <c r="I175" i="14"/>
  <c r="BG153" i="7"/>
  <c r="BH152" i="7"/>
  <c r="CC151" i="7"/>
  <c r="CJ151" i="7"/>
  <c r="CF151" i="7"/>
  <c r="CK151" i="7"/>
  <c r="CI151" i="7"/>
  <c r="CG151" i="7"/>
  <c r="CH151" i="7"/>
  <c r="CD151" i="7"/>
  <c r="CM151" i="7"/>
  <c r="CL151" i="7"/>
  <c r="CE151" i="7"/>
  <c r="CT151" i="7"/>
  <c r="CS152" i="7"/>
  <c r="BN151" i="7"/>
  <c r="BP151" i="7"/>
  <c r="BO151" i="7"/>
  <c r="BK151" i="7"/>
  <c r="BT151" i="7"/>
  <c r="BQ151" i="7"/>
  <c r="BM151" i="7"/>
  <c r="BR151" i="7"/>
  <c r="BJ151" i="7"/>
  <c r="BS151" i="7"/>
  <c r="BL151" i="7"/>
  <c r="CA152" i="7"/>
  <c r="BZ153" i="7"/>
  <c r="DA150" i="7"/>
  <c r="CY150" i="7"/>
  <c r="DE150" i="7"/>
  <c r="CV150" i="7"/>
  <c r="DD150" i="7"/>
  <c r="DB150" i="7"/>
  <c r="DF150" i="7"/>
  <c r="DC150" i="7"/>
  <c r="CZ150" i="7"/>
  <c r="CW150" i="7"/>
  <c r="CX150" i="7"/>
  <c r="CN151" i="7" l="1"/>
  <c r="BU151" i="7"/>
  <c r="H177" i="8"/>
  <c r="J177" i="8" s="1"/>
  <c r="K177" i="8" s="1"/>
  <c r="CC152" i="7"/>
  <c r="CK152" i="7"/>
  <c r="CG152" i="7"/>
  <c r="CH152" i="7"/>
  <c r="CJ152" i="7"/>
  <c r="CE152" i="7"/>
  <c r="CM152" i="7"/>
  <c r="CL152" i="7"/>
  <c r="CF152" i="7"/>
  <c r="CI152" i="7"/>
  <c r="CD152" i="7"/>
  <c r="CS153" i="7"/>
  <c r="CT152" i="7"/>
  <c r="DL152" i="7"/>
  <c r="DK153" i="7"/>
  <c r="CZ151" i="7"/>
  <c r="CX151" i="7"/>
  <c r="DE151" i="7"/>
  <c r="CW151" i="7"/>
  <c r="DC151" i="7"/>
  <c r="DB151" i="7"/>
  <c r="DF151" i="7"/>
  <c r="DA151" i="7"/>
  <c r="DD151" i="7"/>
  <c r="CY151" i="7"/>
  <c r="CV151" i="7"/>
  <c r="BN152" i="7"/>
  <c r="BR152" i="7"/>
  <c r="BQ152" i="7"/>
  <c r="BM152" i="7"/>
  <c r="BT152" i="7"/>
  <c r="BO152" i="7"/>
  <c r="BJ152" i="7"/>
  <c r="BS152" i="7"/>
  <c r="BL152" i="7"/>
  <c r="BP152" i="7"/>
  <c r="BK152" i="7"/>
  <c r="J176" i="8"/>
  <c r="K176" i="8" s="1"/>
  <c r="DY151" i="7"/>
  <c r="J177" i="14" s="1"/>
  <c r="DO151" i="7"/>
  <c r="C177" i="14" s="1"/>
  <c r="DQ151" i="7"/>
  <c r="E177" i="14" s="1"/>
  <c r="DX151" i="7"/>
  <c r="DS151" i="7"/>
  <c r="F177" i="14" s="1"/>
  <c r="DT151" i="7"/>
  <c r="DV151" i="7"/>
  <c r="DN151" i="7"/>
  <c r="B177" i="14" s="1"/>
  <c r="DP151" i="7"/>
  <c r="D177" i="14" s="1"/>
  <c r="DR151" i="7"/>
  <c r="G177" i="14" s="1"/>
  <c r="DU151" i="7"/>
  <c r="DW151" i="7"/>
  <c r="BH153" i="7"/>
  <c r="BG154" i="7"/>
  <c r="AI152" i="7"/>
  <c r="AB152" i="7"/>
  <c r="C178" i="8" s="1"/>
  <c r="AE152" i="7"/>
  <c r="F178" i="8" s="1"/>
  <c r="AC152" i="7"/>
  <c r="D178" i="8" s="1"/>
  <c r="AL152" i="7"/>
  <c r="G178" i="8" s="1"/>
  <c r="AH152" i="7"/>
  <c r="AF152" i="7"/>
  <c r="I178" i="8" s="1"/>
  <c r="AA152" i="7"/>
  <c r="B178" i="8" s="1"/>
  <c r="AD152" i="7"/>
  <c r="E178" i="8" s="1"/>
  <c r="AG152" i="7"/>
  <c r="BZ154" i="7"/>
  <c r="CA153" i="7"/>
  <c r="I176" i="14"/>
  <c r="H176" i="14"/>
  <c r="Y153" i="7"/>
  <c r="X154" i="7"/>
  <c r="CN152" i="7" l="1"/>
  <c r="AH153" i="7"/>
  <c r="AG153" i="7"/>
  <c r="AE153" i="7"/>
  <c r="F179" i="8" s="1"/>
  <c r="AD153" i="7"/>
  <c r="E179" i="8" s="1"/>
  <c r="AC153" i="7"/>
  <c r="D179" i="8" s="1"/>
  <c r="AI153" i="7"/>
  <c r="AF153" i="7"/>
  <c r="I179" i="8" s="1"/>
  <c r="AA153" i="7"/>
  <c r="B179" i="8" s="1"/>
  <c r="AL153" i="7"/>
  <c r="G179" i="8" s="1"/>
  <c r="AB153" i="7"/>
  <c r="C179" i="8" s="1"/>
  <c r="DT152" i="7"/>
  <c r="DO152" i="7"/>
  <c r="C178" i="14" s="1"/>
  <c r="DR152" i="7"/>
  <c r="G178" i="14" s="1"/>
  <c r="DX152" i="7"/>
  <c r="DU152" i="7"/>
  <c r="DS152" i="7"/>
  <c r="F178" i="14" s="1"/>
  <c r="DV152" i="7"/>
  <c r="DY152" i="7"/>
  <c r="J178" i="14" s="1"/>
  <c r="DN152" i="7"/>
  <c r="B178" i="14" s="1"/>
  <c r="DP152" i="7"/>
  <c r="D178" i="14" s="1"/>
  <c r="DQ152" i="7"/>
  <c r="E178" i="14" s="1"/>
  <c r="DW152" i="7"/>
  <c r="CT153" i="7"/>
  <c r="CS154" i="7"/>
  <c r="X155" i="7"/>
  <c r="Y154" i="7"/>
  <c r="CM153" i="7"/>
  <c r="CH153" i="7"/>
  <c r="CG153" i="7"/>
  <c r="CC153" i="7"/>
  <c r="CL153" i="7"/>
  <c r="CE153" i="7"/>
  <c r="CI153" i="7"/>
  <c r="CK153" i="7"/>
  <c r="CF153" i="7"/>
  <c r="CJ153" i="7"/>
  <c r="CD153" i="7"/>
  <c r="H178" i="8"/>
  <c r="BH154" i="7"/>
  <c r="BG155" i="7"/>
  <c r="BN153" i="7"/>
  <c r="BP153" i="7"/>
  <c r="BS153" i="7"/>
  <c r="BL153" i="7"/>
  <c r="BT153" i="7"/>
  <c r="BQ153" i="7"/>
  <c r="BM153" i="7"/>
  <c r="BO153" i="7"/>
  <c r="BK153" i="7"/>
  <c r="BR153" i="7"/>
  <c r="BJ153" i="7"/>
  <c r="CA154" i="7"/>
  <c r="BZ155" i="7"/>
  <c r="H177" i="14"/>
  <c r="I177" i="14"/>
  <c r="BU152" i="7"/>
  <c r="DL153" i="7"/>
  <c r="DK154" i="7"/>
  <c r="DB152" i="7"/>
  <c r="DD152" i="7"/>
  <c r="CX152" i="7"/>
  <c r="DE152" i="7"/>
  <c r="DA152" i="7"/>
  <c r="CZ152" i="7"/>
  <c r="DF152" i="7"/>
  <c r="CY152" i="7"/>
  <c r="CV152" i="7"/>
  <c r="DC152" i="7"/>
  <c r="CW152" i="7"/>
  <c r="BU153" i="7" l="1"/>
  <c r="CN153" i="7"/>
  <c r="CH154" i="7"/>
  <c r="CD154" i="7"/>
  <c r="CC154" i="7"/>
  <c r="CI154" i="7"/>
  <c r="CE154" i="7"/>
  <c r="CM154" i="7"/>
  <c r="CJ154" i="7"/>
  <c r="CL154" i="7"/>
  <c r="CF154" i="7"/>
  <c r="CK154" i="7"/>
  <c r="CG154" i="7"/>
  <c r="BH155" i="7"/>
  <c r="BG156" i="7"/>
  <c r="CS155" i="7"/>
  <c r="CT154" i="7"/>
  <c r="BN154" i="7"/>
  <c r="BR154" i="7"/>
  <c r="BQ154" i="7"/>
  <c r="BK154" i="7"/>
  <c r="BT154" i="7"/>
  <c r="BO154" i="7"/>
  <c r="BM154" i="7"/>
  <c r="BS154" i="7"/>
  <c r="BJ154" i="7"/>
  <c r="BP154" i="7"/>
  <c r="BL154" i="7"/>
  <c r="CX153" i="7"/>
  <c r="DA153" i="7"/>
  <c r="DB153" i="7"/>
  <c r="DE153" i="7"/>
  <c r="DD153" i="7"/>
  <c r="DC153" i="7"/>
  <c r="DF153" i="7"/>
  <c r="CZ153" i="7"/>
  <c r="CY153" i="7"/>
  <c r="CV153" i="7"/>
  <c r="CW153" i="7"/>
  <c r="H178" i="14"/>
  <c r="I178" i="14"/>
  <c r="DL154" i="7"/>
  <c r="DK155" i="7"/>
  <c r="J178" i="8"/>
  <c r="K178" i="8" s="1"/>
  <c r="AI154" i="7"/>
  <c r="AE154" i="7"/>
  <c r="F180" i="8" s="1"/>
  <c r="AC154" i="7"/>
  <c r="D180" i="8" s="1"/>
  <c r="AB154" i="7"/>
  <c r="C180" i="8" s="1"/>
  <c r="AL154" i="7"/>
  <c r="G180" i="8" s="1"/>
  <c r="AH154" i="7"/>
  <c r="AD154" i="7"/>
  <c r="E180" i="8" s="1"/>
  <c r="AF154" i="7"/>
  <c r="I180" i="8" s="1"/>
  <c r="AA154" i="7"/>
  <c r="B180" i="8" s="1"/>
  <c r="AG154" i="7"/>
  <c r="DY153" i="7"/>
  <c r="J179" i="14" s="1"/>
  <c r="DN153" i="7"/>
  <c r="B179" i="14" s="1"/>
  <c r="DP153" i="7"/>
  <c r="D179" i="14" s="1"/>
  <c r="DX153" i="7"/>
  <c r="DS153" i="7"/>
  <c r="F179" i="14" s="1"/>
  <c r="DT153" i="7"/>
  <c r="DV153" i="7"/>
  <c r="DU153" i="7"/>
  <c r="DW153" i="7"/>
  <c r="DO153" i="7"/>
  <c r="C179" i="14" s="1"/>
  <c r="DQ153" i="7"/>
  <c r="E179" i="14" s="1"/>
  <c r="DR153" i="7"/>
  <c r="G179" i="14" s="1"/>
  <c r="CA155" i="7"/>
  <c r="BZ156" i="7"/>
  <c r="Y155" i="7"/>
  <c r="X156" i="7"/>
  <c r="H179" i="8"/>
  <c r="BU154" i="7" l="1"/>
  <c r="H180" i="8"/>
  <c r="BN155" i="7"/>
  <c r="BP155" i="7"/>
  <c r="BO155" i="7"/>
  <c r="BJ155" i="7"/>
  <c r="BT155" i="7"/>
  <c r="BQ155" i="7"/>
  <c r="BM155" i="7"/>
  <c r="BR155" i="7"/>
  <c r="BK155" i="7"/>
  <c r="BS155" i="7"/>
  <c r="BL155" i="7"/>
  <c r="CA156" i="7"/>
  <c r="BZ157" i="7"/>
  <c r="H179" i="14"/>
  <c r="I179" i="14"/>
  <c r="DB154" i="7"/>
  <c r="CW154" i="7"/>
  <c r="DD154" i="7"/>
  <c r="DE154" i="7"/>
  <c r="CZ154" i="7"/>
  <c r="DC154" i="7"/>
  <c r="DF154" i="7"/>
  <c r="DA154" i="7"/>
  <c r="CV154" i="7"/>
  <c r="CY154" i="7"/>
  <c r="CX154" i="7"/>
  <c r="J179" i="8"/>
  <c r="K179" i="8" s="1"/>
  <c r="J180" i="8"/>
  <c r="K180" i="8" s="1"/>
  <c r="CS156" i="7"/>
  <c r="CT155" i="7"/>
  <c r="AH155" i="7"/>
  <c r="AI155" i="7"/>
  <c r="AD155" i="7"/>
  <c r="E181" i="8" s="1"/>
  <c r="AB155" i="7"/>
  <c r="C181" i="8" s="1"/>
  <c r="AL155" i="7"/>
  <c r="G181" i="8" s="1"/>
  <c r="AF155" i="7"/>
  <c r="I181" i="8" s="1"/>
  <c r="AC155" i="7"/>
  <c r="D181" i="8" s="1"/>
  <c r="AG155" i="7"/>
  <c r="AA155" i="7"/>
  <c r="B181" i="8" s="1"/>
  <c r="AE155" i="7"/>
  <c r="F181" i="8" s="1"/>
  <c r="DT154" i="7"/>
  <c r="DR154" i="7"/>
  <c r="G180" i="14" s="1"/>
  <c r="DP154" i="7"/>
  <c r="D180" i="14" s="1"/>
  <c r="DQ154" i="7"/>
  <c r="E180" i="14" s="1"/>
  <c r="DX154" i="7"/>
  <c r="DU154" i="7"/>
  <c r="DS154" i="7"/>
  <c r="F180" i="14" s="1"/>
  <c r="DV154" i="7"/>
  <c r="DY154" i="7"/>
  <c r="J180" i="14" s="1"/>
  <c r="DN154" i="7"/>
  <c r="B180" i="14" s="1"/>
  <c r="DO154" i="7"/>
  <c r="C180" i="14" s="1"/>
  <c r="DW154" i="7"/>
  <c r="CC155" i="7"/>
  <c r="CI155" i="7"/>
  <c r="CD155" i="7"/>
  <c r="CK155" i="7"/>
  <c r="CJ155" i="7"/>
  <c r="CG155" i="7"/>
  <c r="CM155" i="7"/>
  <c r="CH155" i="7"/>
  <c r="CF155" i="7"/>
  <c r="CL155" i="7"/>
  <c r="CE155" i="7"/>
  <c r="X157" i="7"/>
  <c r="Y156" i="7"/>
  <c r="DL155" i="7"/>
  <c r="DK156" i="7"/>
  <c r="BG157" i="7"/>
  <c r="BH156" i="7"/>
  <c r="CN154" i="7"/>
  <c r="BU155" i="7" l="1"/>
  <c r="CN155" i="7"/>
  <c r="DX155" i="7"/>
  <c r="DY155" i="7"/>
  <c r="J181" i="14" s="1"/>
  <c r="DO155" i="7"/>
  <c r="C181" i="14" s="1"/>
  <c r="DQ155" i="7"/>
  <c r="E181" i="14" s="1"/>
  <c r="DS155" i="7"/>
  <c r="F181" i="14" s="1"/>
  <c r="DT155" i="7"/>
  <c r="DV155" i="7"/>
  <c r="DN155" i="7"/>
  <c r="B181" i="14" s="1"/>
  <c r="DP155" i="7"/>
  <c r="D181" i="14" s="1"/>
  <c r="DR155" i="7"/>
  <c r="G181" i="14" s="1"/>
  <c r="DU155" i="7"/>
  <c r="DW155" i="7"/>
  <c r="I180" i="14"/>
  <c r="H180" i="14"/>
  <c r="CV155" i="7"/>
  <c r="CW155" i="7"/>
  <c r="DE155" i="7"/>
  <c r="CY155" i="7"/>
  <c r="DC155" i="7"/>
  <c r="DF155" i="7"/>
  <c r="CZ155" i="7"/>
  <c r="DA155" i="7"/>
  <c r="DB155" i="7"/>
  <c r="CX155" i="7"/>
  <c r="DD155" i="7"/>
  <c r="CI156" i="7"/>
  <c r="CE156" i="7"/>
  <c r="CC156" i="7"/>
  <c r="CJ156" i="7"/>
  <c r="CD156" i="7"/>
  <c r="CM156" i="7"/>
  <c r="CH156" i="7"/>
  <c r="CK156" i="7"/>
  <c r="CF156" i="7"/>
  <c r="CL156" i="7"/>
  <c r="CG156" i="7"/>
  <c r="BN156" i="7"/>
  <c r="BR156" i="7"/>
  <c r="BQ156" i="7"/>
  <c r="BM156" i="7"/>
  <c r="BT156" i="7"/>
  <c r="BO156" i="7"/>
  <c r="BL156" i="7"/>
  <c r="BS156" i="7"/>
  <c r="BJ156" i="7"/>
  <c r="BP156" i="7"/>
  <c r="BK156" i="7"/>
  <c r="AI156" i="7"/>
  <c r="AL156" i="7"/>
  <c r="G182" i="8" s="1"/>
  <c r="AH156" i="7"/>
  <c r="AD156" i="7"/>
  <c r="E182" i="8" s="1"/>
  <c r="AE156" i="7"/>
  <c r="F182" i="8" s="1"/>
  <c r="AG156" i="7"/>
  <c r="AC156" i="7"/>
  <c r="D182" i="8" s="1"/>
  <c r="AB156" i="7"/>
  <c r="C182" i="8" s="1"/>
  <c r="AF156" i="7"/>
  <c r="I182" i="8" s="1"/>
  <c r="AA156" i="7"/>
  <c r="B182" i="8" s="1"/>
  <c r="H181" i="8"/>
  <c r="CT156" i="7"/>
  <c r="CS157" i="7"/>
  <c r="BH157" i="7"/>
  <c r="BG158" i="7"/>
  <c r="Y157" i="7"/>
  <c r="X158" i="7"/>
  <c r="DL156" i="7"/>
  <c r="DK157" i="7"/>
  <c r="CA157" i="7"/>
  <c r="BZ158" i="7"/>
  <c r="BU156" i="7" l="1"/>
  <c r="H182" i="8"/>
  <c r="J182" i="8" s="1"/>
  <c r="K182" i="8" s="1"/>
  <c r="BZ159" i="7"/>
  <c r="CA158" i="7"/>
  <c r="X159" i="7"/>
  <c r="Y158" i="7"/>
  <c r="CS158" i="7"/>
  <c r="CT157" i="7"/>
  <c r="H181" i="14"/>
  <c r="I181" i="14"/>
  <c r="CK157" i="7"/>
  <c r="CE157" i="7"/>
  <c r="CM157" i="7"/>
  <c r="CC157" i="7"/>
  <c r="CL157" i="7"/>
  <c r="CD157" i="7"/>
  <c r="CI157" i="7"/>
  <c r="CH157" i="7"/>
  <c r="CG157" i="7"/>
  <c r="CJ157" i="7"/>
  <c r="CF157" i="7"/>
  <c r="AH157" i="7"/>
  <c r="AL157" i="7"/>
  <c r="G183" i="8" s="1"/>
  <c r="AA157" i="7"/>
  <c r="B183" i="8" s="1"/>
  <c r="AE157" i="7"/>
  <c r="F183" i="8" s="1"/>
  <c r="AI157" i="7"/>
  <c r="AB157" i="7"/>
  <c r="C183" i="8" s="1"/>
  <c r="AF157" i="7"/>
  <c r="I183" i="8" s="1"/>
  <c r="AG157" i="7"/>
  <c r="AC157" i="7"/>
  <c r="D183" i="8" s="1"/>
  <c r="AD157" i="7"/>
  <c r="E183" i="8" s="1"/>
  <c r="DA156" i="7"/>
  <c r="CV156" i="7"/>
  <c r="DB156" i="7"/>
  <c r="DE156" i="7"/>
  <c r="CZ156" i="7"/>
  <c r="CX156" i="7"/>
  <c r="DF156" i="7"/>
  <c r="CY156" i="7"/>
  <c r="DD156" i="7"/>
  <c r="CW156" i="7"/>
  <c r="DC156" i="7"/>
  <c r="CN156" i="7"/>
  <c r="DL157" i="7"/>
  <c r="DK158" i="7"/>
  <c r="J181" i="8"/>
  <c r="K181" i="8" s="1"/>
  <c r="BG159" i="7"/>
  <c r="BH158" i="7"/>
  <c r="DT156" i="7"/>
  <c r="DO156" i="7"/>
  <c r="C182" i="14" s="1"/>
  <c r="DR156" i="7"/>
  <c r="G182" i="14" s="1"/>
  <c r="DX156" i="7"/>
  <c r="DU156" i="7"/>
  <c r="DS156" i="7"/>
  <c r="F182" i="14" s="1"/>
  <c r="DV156" i="7"/>
  <c r="DY156" i="7"/>
  <c r="J182" i="14" s="1"/>
  <c r="DN156" i="7"/>
  <c r="B182" i="14" s="1"/>
  <c r="DP156" i="7"/>
  <c r="D182" i="14" s="1"/>
  <c r="DQ156" i="7"/>
  <c r="E182" i="14" s="1"/>
  <c r="DW156" i="7"/>
  <c r="BN157" i="7"/>
  <c r="BP157" i="7"/>
  <c r="BS157" i="7"/>
  <c r="BK157" i="7"/>
  <c r="BT157" i="7"/>
  <c r="BQ157" i="7"/>
  <c r="BL157" i="7"/>
  <c r="BO157" i="7"/>
  <c r="BJ157" i="7"/>
  <c r="BR157" i="7"/>
  <c r="BM157" i="7"/>
  <c r="H183" i="8" l="1"/>
  <c r="J183" i="8" s="1"/>
  <c r="K183" i="8" s="1"/>
  <c r="BU157" i="7"/>
  <c r="BH159" i="7"/>
  <c r="BG160" i="7"/>
  <c r="AL158" i="7"/>
  <c r="G184" i="8" s="1"/>
  <c r="AH158" i="7"/>
  <c r="AI158" i="7"/>
  <c r="AB158" i="7"/>
  <c r="C184" i="8" s="1"/>
  <c r="AC158" i="7"/>
  <c r="D184" i="8" s="1"/>
  <c r="AD158" i="7"/>
  <c r="E184" i="8" s="1"/>
  <c r="AG158" i="7"/>
  <c r="AF158" i="7"/>
  <c r="I184" i="8" s="1"/>
  <c r="AE158" i="7"/>
  <c r="F184" i="8" s="1"/>
  <c r="AA158" i="7"/>
  <c r="B184" i="8" s="1"/>
  <c r="DL158" i="7"/>
  <c r="DK159" i="7"/>
  <c r="Y159" i="7"/>
  <c r="X160" i="7"/>
  <c r="H182" i="14"/>
  <c r="I182" i="14"/>
  <c r="DY157" i="7"/>
  <c r="J183" i="14" s="1"/>
  <c r="DX157" i="7"/>
  <c r="DO157" i="7"/>
  <c r="C183" i="14" s="1"/>
  <c r="DQ157" i="7"/>
  <c r="E183" i="14" s="1"/>
  <c r="DR157" i="7"/>
  <c r="G183" i="14" s="1"/>
  <c r="DS157" i="7"/>
  <c r="F183" i="14" s="1"/>
  <c r="DT157" i="7"/>
  <c r="DV157" i="7"/>
  <c r="DU157" i="7"/>
  <c r="DW157" i="7"/>
  <c r="DN157" i="7"/>
  <c r="B183" i="14" s="1"/>
  <c r="DP157" i="7"/>
  <c r="D183" i="14" s="1"/>
  <c r="CN157" i="7"/>
  <c r="DB157" i="7"/>
  <c r="DC157" i="7"/>
  <c r="CV157" i="7"/>
  <c r="DE157" i="7"/>
  <c r="DA157" i="7"/>
  <c r="CY157" i="7"/>
  <c r="DF157" i="7"/>
  <c r="CW157" i="7"/>
  <c r="CZ157" i="7"/>
  <c r="DD157" i="7"/>
  <c r="CX157" i="7"/>
  <c r="CM158" i="7"/>
  <c r="CL158" i="7"/>
  <c r="CG158" i="7"/>
  <c r="CC158" i="7"/>
  <c r="CI158" i="7"/>
  <c r="CD158" i="7"/>
  <c r="CJ158" i="7"/>
  <c r="CH158" i="7"/>
  <c r="CE158" i="7"/>
  <c r="CK158" i="7"/>
  <c r="CF158" i="7"/>
  <c r="BN158" i="7"/>
  <c r="BR158" i="7"/>
  <c r="BQ158" i="7"/>
  <c r="BM158" i="7"/>
  <c r="BT158" i="7"/>
  <c r="BO158" i="7"/>
  <c r="BJ158" i="7"/>
  <c r="BS158" i="7"/>
  <c r="BL158" i="7"/>
  <c r="BP158" i="7"/>
  <c r="BK158" i="7"/>
  <c r="CT158" i="7"/>
  <c r="CS159" i="7"/>
  <c r="CA159" i="7"/>
  <c r="BZ160" i="7"/>
  <c r="BU158" i="7" l="1"/>
  <c r="CN158" i="7"/>
  <c r="CV158" i="7"/>
  <c r="CZ158" i="7"/>
  <c r="DE158" i="7"/>
  <c r="DC158" i="7"/>
  <c r="DA158" i="7"/>
  <c r="DB158" i="7"/>
  <c r="DF158" i="7"/>
  <c r="DD158" i="7"/>
  <c r="CY158" i="7"/>
  <c r="CW158" i="7"/>
  <c r="CX158" i="7"/>
  <c r="H183" i="14"/>
  <c r="I183" i="14"/>
  <c r="DT158" i="7"/>
  <c r="DX158" i="7"/>
  <c r="DU158" i="7"/>
  <c r="DN158" i="7"/>
  <c r="B184" i="14" s="1"/>
  <c r="DO158" i="7"/>
  <c r="C184" i="14" s="1"/>
  <c r="DS158" i="7"/>
  <c r="F184" i="14" s="1"/>
  <c r="DV158" i="7"/>
  <c r="DY158" i="7"/>
  <c r="J184" i="14" s="1"/>
  <c r="DW158" i="7"/>
  <c r="DR158" i="7"/>
  <c r="G184" i="14" s="1"/>
  <c r="DP158" i="7"/>
  <c r="D184" i="14" s="1"/>
  <c r="DQ158" i="7"/>
  <c r="E184" i="14" s="1"/>
  <c r="CA160" i="7"/>
  <c r="BZ161" i="7"/>
  <c r="X161" i="7"/>
  <c r="Y160" i="7"/>
  <c r="BG161" i="7"/>
  <c r="BH160" i="7"/>
  <c r="CC159" i="7"/>
  <c r="CI159" i="7"/>
  <c r="CD159" i="7"/>
  <c r="CK159" i="7"/>
  <c r="CJ159" i="7"/>
  <c r="CE159" i="7"/>
  <c r="CM159" i="7"/>
  <c r="CH159" i="7"/>
  <c r="CG159" i="7"/>
  <c r="CL159" i="7"/>
  <c r="CF159" i="7"/>
  <c r="AH159" i="7"/>
  <c r="AG159" i="7"/>
  <c r="AC159" i="7"/>
  <c r="D185" i="8" s="1"/>
  <c r="AF159" i="7"/>
  <c r="I185" i="8" s="1"/>
  <c r="AB159" i="7"/>
  <c r="C185" i="8" s="1"/>
  <c r="AD159" i="7"/>
  <c r="E185" i="8" s="1"/>
  <c r="AL159" i="7"/>
  <c r="G185" i="8" s="1"/>
  <c r="AA159" i="7"/>
  <c r="B185" i="8" s="1"/>
  <c r="AI159" i="7"/>
  <c r="AE159" i="7"/>
  <c r="F185" i="8" s="1"/>
  <c r="H184" i="8"/>
  <c r="BN159" i="7"/>
  <c r="BP159" i="7"/>
  <c r="BO159" i="7"/>
  <c r="BJ159" i="7"/>
  <c r="BT159" i="7"/>
  <c r="BQ159" i="7"/>
  <c r="BM159" i="7"/>
  <c r="BR159" i="7"/>
  <c r="BL159" i="7"/>
  <c r="BS159" i="7"/>
  <c r="BK159" i="7"/>
  <c r="CS160" i="7"/>
  <c r="CT159" i="7"/>
  <c r="DL159" i="7"/>
  <c r="DK160" i="7"/>
  <c r="BU159" i="7" l="1"/>
  <c r="CT160" i="7"/>
  <c r="CS161" i="7"/>
  <c r="Y161" i="7"/>
  <c r="X162" i="7"/>
  <c r="DL160" i="7"/>
  <c r="DK161" i="7"/>
  <c r="DX159" i="7"/>
  <c r="DY159" i="7"/>
  <c r="J185" i="14" s="1"/>
  <c r="DO159" i="7"/>
  <c r="C185" i="14" s="1"/>
  <c r="DQ159" i="7"/>
  <c r="E185" i="14" s="1"/>
  <c r="DS159" i="7"/>
  <c r="F185" i="14" s="1"/>
  <c r="DT159" i="7"/>
  <c r="DV159" i="7"/>
  <c r="DU159" i="7"/>
  <c r="DW159" i="7"/>
  <c r="DN159" i="7"/>
  <c r="B185" i="14" s="1"/>
  <c r="DP159" i="7"/>
  <c r="D185" i="14" s="1"/>
  <c r="DR159" i="7"/>
  <c r="G185" i="14" s="1"/>
  <c r="BN160" i="7"/>
  <c r="BR160" i="7"/>
  <c r="BP160" i="7"/>
  <c r="BL160" i="7"/>
  <c r="BT160" i="7"/>
  <c r="BO160" i="7"/>
  <c r="BJ160" i="7"/>
  <c r="BS160" i="7"/>
  <c r="BK160" i="7"/>
  <c r="BQ160" i="7"/>
  <c r="BM160" i="7"/>
  <c r="BZ162" i="7"/>
  <c r="CA161" i="7"/>
  <c r="BH161" i="7"/>
  <c r="BG162" i="7"/>
  <c r="CC160" i="7"/>
  <c r="CK160" i="7"/>
  <c r="CF160" i="7"/>
  <c r="CM160" i="7"/>
  <c r="CH160" i="7"/>
  <c r="CJ160" i="7"/>
  <c r="CG160" i="7"/>
  <c r="CL160" i="7"/>
  <c r="CE160" i="7"/>
  <c r="CI160" i="7"/>
  <c r="CD160" i="7"/>
  <c r="CW159" i="7"/>
  <c r="DD159" i="7"/>
  <c r="DE159" i="7"/>
  <c r="CX159" i="7"/>
  <c r="CV159" i="7"/>
  <c r="DF159" i="7"/>
  <c r="CY159" i="7"/>
  <c r="CZ159" i="7"/>
  <c r="DB159" i="7"/>
  <c r="DA159" i="7"/>
  <c r="DC159" i="7"/>
  <c r="J184" i="8"/>
  <c r="K184" i="8" s="1"/>
  <c r="H185" i="8"/>
  <c r="CN159" i="7"/>
  <c r="AI160" i="7"/>
  <c r="AB160" i="7"/>
  <c r="C186" i="8" s="1"/>
  <c r="AA160" i="7"/>
  <c r="B186" i="8" s="1"/>
  <c r="AF160" i="7"/>
  <c r="I186" i="8" s="1"/>
  <c r="AL160" i="7"/>
  <c r="G186" i="8" s="1"/>
  <c r="AH160" i="7"/>
  <c r="AD160" i="7"/>
  <c r="E186" i="8" s="1"/>
  <c r="AC160" i="7"/>
  <c r="D186" i="8" s="1"/>
  <c r="AE160" i="7"/>
  <c r="F186" i="8" s="1"/>
  <c r="AG160" i="7"/>
  <c r="H184" i="14"/>
  <c r="I184" i="14"/>
  <c r="CN160" i="7" l="1"/>
  <c r="H186" i="8"/>
  <c r="J186" i="8" s="1"/>
  <c r="K186" i="8" s="1"/>
  <c r="BU160" i="7"/>
  <c r="BN161" i="7"/>
  <c r="BP161" i="7"/>
  <c r="BS161" i="7"/>
  <c r="BL161" i="7"/>
  <c r="BT161" i="7"/>
  <c r="BQ161" i="7"/>
  <c r="BJ161" i="7"/>
  <c r="BO161" i="7"/>
  <c r="BK161" i="7"/>
  <c r="BR161" i="7"/>
  <c r="BM161" i="7"/>
  <c r="H185" i="14"/>
  <c r="I185" i="14"/>
  <c r="X163" i="7"/>
  <c r="Y162" i="7"/>
  <c r="CM161" i="7"/>
  <c r="CC161" i="7"/>
  <c r="CL161" i="7"/>
  <c r="CG161" i="7"/>
  <c r="CI161" i="7"/>
  <c r="CK161" i="7"/>
  <c r="CF161" i="7"/>
  <c r="CJ161" i="7"/>
  <c r="CD161" i="7"/>
  <c r="CH161" i="7"/>
  <c r="CE161" i="7"/>
  <c r="AH161" i="7"/>
  <c r="AA161" i="7"/>
  <c r="B187" i="8" s="1"/>
  <c r="AB161" i="7"/>
  <c r="C187" i="8" s="1"/>
  <c r="AE161" i="7"/>
  <c r="F187" i="8" s="1"/>
  <c r="AC161" i="7"/>
  <c r="D187" i="8" s="1"/>
  <c r="AF161" i="7"/>
  <c r="I187" i="8" s="1"/>
  <c r="AD161" i="7"/>
  <c r="E187" i="8" s="1"/>
  <c r="AI161" i="7"/>
  <c r="AL161" i="7"/>
  <c r="G187" i="8" s="1"/>
  <c r="AG161" i="7"/>
  <c r="J185" i="8"/>
  <c r="K185" i="8" s="1"/>
  <c r="BZ163" i="7"/>
  <c r="CA162" i="7"/>
  <c r="DL161" i="7"/>
  <c r="DK162" i="7"/>
  <c r="CT161" i="7"/>
  <c r="CS162" i="7"/>
  <c r="BH162" i="7"/>
  <c r="BG163" i="7"/>
  <c r="DT160" i="7"/>
  <c r="DN160" i="7"/>
  <c r="B186" i="14" s="1"/>
  <c r="DO160" i="7"/>
  <c r="C186" i="14" s="1"/>
  <c r="DQ160" i="7"/>
  <c r="E186" i="14" s="1"/>
  <c r="DX160" i="7"/>
  <c r="DU160" i="7"/>
  <c r="DS160" i="7"/>
  <c r="F186" i="14" s="1"/>
  <c r="DV160" i="7"/>
  <c r="DY160" i="7"/>
  <c r="J186" i="14" s="1"/>
  <c r="DP160" i="7"/>
  <c r="D186" i="14" s="1"/>
  <c r="DR160" i="7"/>
  <c r="G186" i="14" s="1"/>
  <c r="DW160" i="7"/>
  <c r="DA160" i="7"/>
  <c r="CY160" i="7"/>
  <c r="DE160" i="7"/>
  <c r="DD160" i="7"/>
  <c r="CZ160" i="7"/>
  <c r="DB160" i="7"/>
  <c r="DF160" i="7"/>
  <c r="CV160" i="7"/>
  <c r="DC160" i="7"/>
  <c r="CW160" i="7"/>
  <c r="CX160" i="7"/>
  <c r="CN161" i="7" l="1"/>
  <c r="H187" i="8"/>
  <c r="J187" i="8" s="1"/>
  <c r="K187" i="8" s="1"/>
  <c r="BG164" i="7"/>
  <c r="BH163" i="7"/>
  <c r="DK163" i="7"/>
  <c r="DL162" i="7"/>
  <c r="BU161" i="7"/>
  <c r="BN162" i="7"/>
  <c r="BR162" i="7"/>
  <c r="BQ162" i="7"/>
  <c r="BL162" i="7"/>
  <c r="BT162" i="7"/>
  <c r="BO162" i="7"/>
  <c r="BM162" i="7"/>
  <c r="BS162" i="7"/>
  <c r="BK162" i="7"/>
  <c r="BP162" i="7"/>
  <c r="BJ162" i="7"/>
  <c r="DY161" i="7"/>
  <c r="J187" i="14" s="1"/>
  <c r="DN161" i="7"/>
  <c r="B187" i="14" s="1"/>
  <c r="DP161" i="7"/>
  <c r="D187" i="14" s="1"/>
  <c r="DS161" i="7"/>
  <c r="F187" i="14" s="1"/>
  <c r="DT161" i="7"/>
  <c r="DV161" i="7"/>
  <c r="DO161" i="7"/>
  <c r="C187" i="14" s="1"/>
  <c r="DQ161" i="7"/>
  <c r="E187" i="14" s="1"/>
  <c r="DR161" i="7"/>
  <c r="G187" i="14" s="1"/>
  <c r="DX161" i="7"/>
  <c r="DU161" i="7"/>
  <c r="DW161" i="7"/>
  <c r="AL162" i="7"/>
  <c r="G188" i="8" s="1"/>
  <c r="AH162" i="7"/>
  <c r="AI162" i="7"/>
  <c r="AE162" i="7"/>
  <c r="F188" i="8" s="1"/>
  <c r="AB162" i="7"/>
  <c r="C188" i="8" s="1"/>
  <c r="AF162" i="7"/>
  <c r="I188" i="8" s="1"/>
  <c r="AC162" i="7"/>
  <c r="D188" i="8" s="1"/>
  <c r="AA162" i="7"/>
  <c r="B188" i="8" s="1"/>
  <c r="AD162" i="7"/>
  <c r="E188" i="8" s="1"/>
  <c r="AG162" i="7"/>
  <c r="I186" i="14"/>
  <c r="H186" i="14"/>
  <c r="CS163" i="7"/>
  <c r="CT162" i="7"/>
  <c r="CC162" i="7"/>
  <c r="CI162" i="7"/>
  <c r="CD162" i="7"/>
  <c r="CJ162" i="7"/>
  <c r="CL162" i="7"/>
  <c r="CF162" i="7"/>
  <c r="CK162" i="7"/>
  <c r="CG162" i="7"/>
  <c r="CM162" i="7"/>
  <c r="CH162" i="7"/>
  <c r="CE162" i="7"/>
  <c r="Y163" i="7"/>
  <c r="X164" i="7"/>
  <c r="CX161" i="7"/>
  <c r="CZ161" i="7"/>
  <c r="DE161" i="7"/>
  <c r="CY161" i="7"/>
  <c r="DC161" i="7"/>
  <c r="DB161" i="7"/>
  <c r="DF161" i="7"/>
  <c r="CW161" i="7"/>
  <c r="DD161" i="7"/>
  <c r="CV161" i="7"/>
  <c r="DA161" i="7"/>
  <c r="CA163" i="7"/>
  <c r="BZ164" i="7"/>
  <c r="CN162" i="7" l="1"/>
  <c r="H188" i="8"/>
  <c r="CA164" i="7"/>
  <c r="BZ165" i="7"/>
  <c r="DX162" i="7"/>
  <c r="DT162" i="7"/>
  <c r="DU162" i="7"/>
  <c r="DN162" i="7"/>
  <c r="B188" i="14" s="1"/>
  <c r="DO162" i="7"/>
  <c r="C188" i="14" s="1"/>
  <c r="DS162" i="7"/>
  <c r="F188" i="14" s="1"/>
  <c r="DV162" i="7"/>
  <c r="DY162" i="7"/>
  <c r="J188" i="14" s="1"/>
  <c r="DW162" i="7"/>
  <c r="DR162" i="7"/>
  <c r="G188" i="14" s="1"/>
  <c r="DP162" i="7"/>
  <c r="D188" i="14" s="1"/>
  <c r="DQ162" i="7"/>
  <c r="E188" i="14" s="1"/>
  <c r="CH163" i="7"/>
  <c r="CD163" i="7"/>
  <c r="CM163" i="7"/>
  <c r="CL163" i="7"/>
  <c r="CE163" i="7"/>
  <c r="CC163" i="7"/>
  <c r="CI163" i="7"/>
  <c r="CG163" i="7"/>
  <c r="CK163" i="7"/>
  <c r="CJ163" i="7"/>
  <c r="CF163" i="7"/>
  <c r="X165" i="7"/>
  <c r="Y164" i="7"/>
  <c r="J188" i="8"/>
  <c r="K188" i="8" s="1"/>
  <c r="DK164" i="7"/>
  <c r="DL163" i="7"/>
  <c r="AC163" i="7"/>
  <c r="D189" i="8" s="1"/>
  <c r="AD163" i="7"/>
  <c r="E189" i="8" s="1"/>
  <c r="AA163" i="7"/>
  <c r="B189" i="8" s="1"/>
  <c r="AH163" i="7"/>
  <c r="AE163" i="7"/>
  <c r="F189" i="8" s="1"/>
  <c r="AB163" i="7"/>
  <c r="C189" i="8" s="1"/>
  <c r="AF163" i="7"/>
  <c r="I189" i="8" s="1"/>
  <c r="AG163" i="7"/>
  <c r="AL163" i="7"/>
  <c r="G189" i="8" s="1"/>
  <c r="AI163" i="7"/>
  <c r="DB162" i="7"/>
  <c r="CW162" i="7"/>
  <c r="DA162" i="7"/>
  <c r="DE162" i="7"/>
  <c r="CY162" i="7"/>
  <c r="CX162" i="7"/>
  <c r="DF162" i="7"/>
  <c r="DD162" i="7"/>
  <c r="CV162" i="7"/>
  <c r="DC162" i="7"/>
  <c r="CZ162" i="7"/>
  <c r="H187" i="14"/>
  <c r="I187" i="14"/>
  <c r="BN163" i="7"/>
  <c r="BP163" i="7"/>
  <c r="BO163" i="7"/>
  <c r="BJ163" i="7"/>
  <c r="BT163" i="7"/>
  <c r="BQ163" i="7"/>
  <c r="BK163" i="7"/>
  <c r="BR163" i="7"/>
  <c r="BL163" i="7"/>
  <c r="BS163" i="7"/>
  <c r="BM163" i="7"/>
  <c r="CT163" i="7"/>
  <c r="CS164" i="7"/>
  <c r="BU162" i="7"/>
  <c r="BG165" i="7"/>
  <c r="BH164" i="7"/>
  <c r="BN164" i="7" l="1"/>
  <c r="BR164" i="7"/>
  <c r="BQ164" i="7"/>
  <c r="BL164" i="7"/>
  <c r="BT164" i="7"/>
  <c r="BO164" i="7"/>
  <c r="BJ164" i="7"/>
  <c r="BS164" i="7"/>
  <c r="BK164" i="7"/>
  <c r="BP164" i="7"/>
  <c r="BM164" i="7"/>
  <c r="H189" i="8"/>
  <c r="CS165" i="7"/>
  <c r="CT164" i="7"/>
  <c r="BU163" i="7"/>
  <c r="DY163" i="7"/>
  <c r="J189" i="14" s="1"/>
  <c r="DO163" i="7"/>
  <c r="C189" i="14" s="1"/>
  <c r="DQ163" i="7"/>
  <c r="E189" i="14" s="1"/>
  <c r="DS163" i="7"/>
  <c r="F189" i="14" s="1"/>
  <c r="DT163" i="7"/>
  <c r="DV163" i="7"/>
  <c r="DN163" i="7"/>
  <c r="B189" i="14" s="1"/>
  <c r="DP163" i="7"/>
  <c r="D189" i="14" s="1"/>
  <c r="DR163" i="7"/>
  <c r="G189" i="14" s="1"/>
  <c r="DX163" i="7"/>
  <c r="DU163" i="7"/>
  <c r="DW163" i="7"/>
  <c r="AL164" i="7"/>
  <c r="G190" i="8" s="1"/>
  <c r="AH164" i="7"/>
  <c r="AC164" i="7"/>
  <c r="D190" i="8" s="1"/>
  <c r="AB164" i="7"/>
  <c r="C190" i="8" s="1"/>
  <c r="AF164" i="7"/>
  <c r="I190" i="8" s="1"/>
  <c r="AI164" i="7"/>
  <c r="AD164" i="7"/>
  <c r="E190" i="8" s="1"/>
  <c r="AE164" i="7"/>
  <c r="F190" i="8" s="1"/>
  <c r="AA164" i="7"/>
  <c r="B190" i="8" s="1"/>
  <c r="AG164" i="7"/>
  <c r="CN163" i="7"/>
  <c r="DA163" i="7"/>
  <c r="CV163" i="7"/>
  <c r="DE163" i="7"/>
  <c r="DC163" i="7"/>
  <c r="CZ163" i="7"/>
  <c r="DB163" i="7"/>
  <c r="DF163" i="7"/>
  <c r="CY163" i="7"/>
  <c r="CW163" i="7"/>
  <c r="DD163" i="7"/>
  <c r="CX163" i="7"/>
  <c r="DK165" i="7"/>
  <c r="DL164" i="7"/>
  <c r="Y165" i="7"/>
  <c r="X166" i="7"/>
  <c r="H188" i="14"/>
  <c r="I188" i="14"/>
  <c r="CA165" i="7"/>
  <c r="BZ166" i="7"/>
  <c r="BH165" i="7"/>
  <c r="BG166" i="7"/>
  <c r="CI164" i="7"/>
  <c r="CF164" i="7"/>
  <c r="CC164" i="7"/>
  <c r="CJ164" i="7"/>
  <c r="CD164" i="7"/>
  <c r="CM164" i="7"/>
  <c r="CH164" i="7"/>
  <c r="CK164" i="7"/>
  <c r="CG164" i="7"/>
  <c r="CL164" i="7"/>
  <c r="CE164" i="7"/>
  <c r="CN164" i="7" l="1"/>
  <c r="CC165" i="7"/>
  <c r="CL165" i="7"/>
  <c r="CF165" i="7"/>
  <c r="CI165" i="7"/>
  <c r="CH165" i="7"/>
  <c r="CD165" i="7"/>
  <c r="CM165" i="7"/>
  <c r="CJ165" i="7"/>
  <c r="CE165" i="7"/>
  <c r="CK165" i="7"/>
  <c r="CG165" i="7"/>
  <c r="AH165" i="7"/>
  <c r="AC165" i="7"/>
  <c r="D191" i="8" s="1"/>
  <c r="AD165" i="7"/>
  <c r="E191" i="8" s="1"/>
  <c r="AG165" i="7"/>
  <c r="AF165" i="7"/>
  <c r="I191" i="8" s="1"/>
  <c r="AL165" i="7"/>
  <c r="G191" i="8" s="1"/>
  <c r="AE165" i="7"/>
  <c r="F191" i="8" s="1"/>
  <c r="AA165" i="7"/>
  <c r="B191" i="8" s="1"/>
  <c r="AB165" i="7"/>
  <c r="C191" i="8" s="1"/>
  <c r="AI165" i="7"/>
  <c r="J189" i="8"/>
  <c r="K189" i="8" s="1"/>
  <c r="BU164" i="7"/>
  <c r="BH166" i="7"/>
  <c r="BG167" i="7"/>
  <c r="DT164" i="7"/>
  <c r="DN164" i="7"/>
  <c r="B190" i="14" s="1"/>
  <c r="DP164" i="7"/>
  <c r="D190" i="14" s="1"/>
  <c r="DQ164" i="7"/>
  <c r="E190" i="14" s="1"/>
  <c r="DU164" i="7"/>
  <c r="DS164" i="7"/>
  <c r="F190" i="14" s="1"/>
  <c r="DV164" i="7"/>
  <c r="DY164" i="7"/>
  <c r="J190" i="14" s="1"/>
  <c r="DO164" i="7"/>
  <c r="C190" i="14" s="1"/>
  <c r="DR164" i="7"/>
  <c r="G190" i="14" s="1"/>
  <c r="DX164" i="7"/>
  <c r="DW164" i="7"/>
  <c r="BN165" i="7"/>
  <c r="BP165" i="7"/>
  <c r="BR165" i="7"/>
  <c r="BJ165" i="7"/>
  <c r="BT165" i="7"/>
  <c r="BQ165" i="7"/>
  <c r="BK165" i="7"/>
  <c r="BO165" i="7"/>
  <c r="BL165" i="7"/>
  <c r="BS165" i="7"/>
  <c r="BM165" i="7"/>
  <c r="DL165" i="7"/>
  <c r="DK166" i="7"/>
  <c r="H190" i="8"/>
  <c r="H189" i="14"/>
  <c r="I189" i="14"/>
  <c r="DB164" i="7"/>
  <c r="CX164" i="7"/>
  <c r="DC164" i="7"/>
  <c r="DE164" i="7"/>
  <c r="CW164" i="7"/>
  <c r="CV164" i="7"/>
  <c r="DF164" i="7"/>
  <c r="DA164" i="7"/>
  <c r="CY164" i="7"/>
  <c r="DD164" i="7"/>
  <c r="CZ164" i="7"/>
  <c r="BZ167" i="7"/>
  <c r="CA166" i="7"/>
  <c r="X167" i="7"/>
  <c r="Y166" i="7"/>
  <c r="CS166" i="7"/>
  <c r="CT165" i="7"/>
  <c r="CN165" i="7" l="1"/>
  <c r="CS167" i="7"/>
  <c r="CT166" i="7"/>
  <c r="J190" i="8"/>
  <c r="K190" i="8" s="1"/>
  <c r="I190" i="14"/>
  <c r="H190" i="14"/>
  <c r="Y167" i="7"/>
  <c r="X168" i="7"/>
  <c r="DC165" i="7"/>
  <c r="CW165" i="7"/>
  <c r="DE165" i="7"/>
  <c r="DD165" i="7"/>
  <c r="DA165" i="7"/>
  <c r="DF165" i="7"/>
  <c r="CV165" i="7"/>
  <c r="CY165" i="7"/>
  <c r="DB165" i="7"/>
  <c r="CZ165" i="7"/>
  <c r="CX165" i="7"/>
  <c r="CM166" i="7"/>
  <c r="CL166" i="7"/>
  <c r="CE166" i="7"/>
  <c r="CC166" i="7"/>
  <c r="CI166" i="7"/>
  <c r="CF166" i="7"/>
  <c r="CJ166" i="7"/>
  <c r="CH166" i="7"/>
  <c r="CG166" i="7"/>
  <c r="CK166" i="7"/>
  <c r="CD166" i="7"/>
  <c r="DL166" i="7"/>
  <c r="DK167" i="7"/>
  <c r="BU165" i="7"/>
  <c r="CA167" i="7"/>
  <c r="BZ168" i="7"/>
  <c r="DY165" i="7"/>
  <c r="J191" i="14" s="1"/>
  <c r="DO165" i="7"/>
  <c r="C191" i="14" s="1"/>
  <c r="DR165" i="7"/>
  <c r="G191" i="14" s="1"/>
  <c r="DQ165" i="7"/>
  <c r="E191" i="14" s="1"/>
  <c r="DX165" i="7"/>
  <c r="DS165" i="7"/>
  <c r="F191" i="14" s="1"/>
  <c r="DT165" i="7"/>
  <c r="DV165" i="7"/>
  <c r="DU165" i="7"/>
  <c r="DW165" i="7"/>
  <c r="DN165" i="7"/>
  <c r="B191" i="14" s="1"/>
  <c r="DP165" i="7"/>
  <c r="D191" i="14" s="1"/>
  <c r="BG168" i="7"/>
  <c r="BH167" i="7"/>
  <c r="AI166" i="7"/>
  <c r="AB166" i="7"/>
  <c r="C192" i="8" s="1"/>
  <c r="AD166" i="7"/>
  <c r="E192" i="8" s="1"/>
  <c r="AC166" i="7"/>
  <c r="D192" i="8" s="1"/>
  <c r="AL166" i="7"/>
  <c r="G192" i="8" s="1"/>
  <c r="AH166" i="7"/>
  <c r="AA166" i="7"/>
  <c r="B192" i="8" s="1"/>
  <c r="AF166" i="7"/>
  <c r="I192" i="8" s="1"/>
  <c r="AE166" i="7"/>
  <c r="F192" i="8" s="1"/>
  <c r="AG166" i="7"/>
  <c r="BN166" i="7"/>
  <c r="BR166" i="7"/>
  <c r="BQ166" i="7"/>
  <c r="BK166" i="7"/>
  <c r="BT166" i="7"/>
  <c r="BO166" i="7"/>
  <c r="BL166" i="7"/>
  <c r="BS166" i="7"/>
  <c r="BJ166" i="7"/>
  <c r="BP166" i="7"/>
  <c r="BM166" i="7"/>
  <c r="H191" i="8"/>
  <c r="CN166" i="7" l="1"/>
  <c r="BH168" i="7"/>
  <c r="BG169" i="7"/>
  <c r="DK168" i="7"/>
  <c r="DL167" i="7"/>
  <c r="X169" i="7"/>
  <c r="Y168" i="7"/>
  <c r="J191" i="8"/>
  <c r="K191" i="8" s="1"/>
  <c r="BZ169" i="7"/>
  <c r="CA168" i="7"/>
  <c r="DT166" i="7"/>
  <c r="DX166" i="7"/>
  <c r="DU166" i="7"/>
  <c r="DN166" i="7"/>
  <c r="B192" i="14" s="1"/>
  <c r="DO166" i="7"/>
  <c r="C192" i="14" s="1"/>
  <c r="DS166" i="7"/>
  <c r="F192" i="14" s="1"/>
  <c r="DV166" i="7"/>
  <c r="DY166" i="7"/>
  <c r="J192" i="14" s="1"/>
  <c r="DW166" i="7"/>
  <c r="DR166" i="7"/>
  <c r="G192" i="14" s="1"/>
  <c r="DP166" i="7"/>
  <c r="D192" i="14" s="1"/>
  <c r="DQ166" i="7"/>
  <c r="E192" i="14" s="1"/>
  <c r="AH167" i="7"/>
  <c r="AL167" i="7"/>
  <c r="G193" i="8" s="1"/>
  <c r="AC167" i="7"/>
  <c r="D193" i="8" s="1"/>
  <c r="AA167" i="7"/>
  <c r="B193" i="8" s="1"/>
  <c r="AI167" i="7"/>
  <c r="AE167" i="7"/>
  <c r="F193" i="8" s="1"/>
  <c r="AG167" i="7"/>
  <c r="AD167" i="7"/>
  <c r="E193" i="8" s="1"/>
  <c r="AF167" i="7"/>
  <c r="I193" i="8" s="1"/>
  <c r="AB167" i="7"/>
  <c r="C193" i="8" s="1"/>
  <c r="H191" i="14"/>
  <c r="I191" i="14"/>
  <c r="CL167" i="7"/>
  <c r="CF167" i="7"/>
  <c r="CM167" i="7"/>
  <c r="CC167" i="7"/>
  <c r="CJ167" i="7"/>
  <c r="CG167" i="7"/>
  <c r="CK167" i="7"/>
  <c r="CI167" i="7"/>
  <c r="CE167" i="7"/>
  <c r="CH167" i="7"/>
  <c r="CD167" i="7"/>
  <c r="DB166" i="7"/>
  <c r="CV166" i="7"/>
  <c r="CW166" i="7"/>
  <c r="DE166" i="7"/>
  <c r="CZ166" i="7"/>
  <c r="CX166" i="7"/>
  <c r="DF166" i="7"/>
  <c r="CY166" i="7"/>
  <c r="DA166" i="7"/>
  <c r="DD166" i="7"/>
  <c r="DC166" i="7"/>
  <c r="BU166" i="7"/>
  <c r="H192" i="8"/>
  <c r="BN167" i="7"/>
  <c r="BP167" i="7"/>
  <c r="BO167" i="7"/>
  <c r="BL167" i="7"/>
  <c r="BT167" i="7"/>
  <c r="BQ167" i="7"/>
  <c r="BJ167" i="7"/>
  <c r="BR167" i="7"/>
  <c r="BK167" i="7"/>
  <c r="BS167" i="7"/>
  <c r="BM167" i="7"/>
  <c r="CT167" i="7"/>
  <c r="CS168" i="7"/>
  <c r="BU167" i="7" l="1"/>
  <c r="J192" i="8"/>
  <c r="K192" i="8" s="1"/>
  <c r="DX167" i="7"/>
  <c r="DY167" i="7"/>
  <c r="J193" i="14" s="1"/>
  <c r="DO167" i="7"/>
  <c r="C193" i="14" s="1"/>
  <c r="DQ167" i="7"/>
  <c r="E193" i="14" s="1"/>
  <c r="DS167" i="7"/>
  <c r="F193" i="14" s="1"/>
  <c r="DT167" i="7"/>
  <c r="DV167" i="7"/>
  <c r="DU167" i="7"/>
  <c r="DW167" i="7"/>
  <c r="DN167" i="7"/>
  <c r="B193" i="14" s="1"/>
  <c r="DP167" i="7"/>
  <c r="D193" i="14" s="1"/>
  <c r="DR167" i="7"/>
  <c r="G193" i="14" s="1"/>
  <c r="CT168" i="7"/>
  <c r="CS169" i="7"/>
  <c r="CN167" i="7"/>
  <c r="DK169" i="7"/>
  <c r="DL168" i="7"/>
  <c r="H192" i="14"/>
  <c r="I192" i="14"/>
  <c r="CM168" i="7"/>
  <c r="CJ168" i="7"/>
  <c r="CD168" i="7"/>
  <c r="CC168" i="7"/>
  <c r="CK168" i="7"/>
  <c r="CG168" i="7"/>
  <c r="CH168" i="7"/>
  <c r="CI168" i="7"/>
  <c r="CF168" i="7"/>
  <c r="CL168" i="7"/>
  <c r="CE168" i="7"/>
  <c r="AI168" i="7"/>
  <c r="AL168" i="7"/>
  <c r="G194" i="8" s="1"/>
  <c r="AH168" i="7"/>
  <c r="AG168" i="7"/>
  <c r="AA168" i="7"/>
  <c r="B194" i="8" s="1"/>
  <c r="AB168" i="7"/>
  <c r="C194" i="8" s="1"/>
  <c r="AF168" i="7"/>
  <c r="I194" i="8" s="1"/>
  <c r="AC168" i="7"/>
  <c r="D194" i="8" s="1"/>
  <c r="AD168" i="7"/>
  <c r="E194" i="8" s="1"/>
  <c r="AE168" i="7"/>
  <c r="F194" i="8" s="1"/>
  <c r="BG170" i="7"/>
  <c r="BH169" i="7"/>
  <c r="DD167" i="7"/>
  <c r="DA167" i="7"/>
  <c r="DE167" i="7"/>
  <c r="CZ167" i="7"/>
  <c r="CX167" i="7"/>
  <c r="DB167" i="7"/>
  <c r="DF167" i="7"/>
  <c r="CY167" i="7"/>
  <c r="CW167" i="7"/>
  <c r="CV167" i="7"/>
  <c r="DC167" i="7"/>
  <c r="H193" i="8"/>
  <c r="CA169" i="7"/>
  <c r="BZ170" i="7"/>
  <c r="Y169" i="7"/>
  <c r="X170" i="7"/>
  <c r="BN168" i="7"/>
  <c r="BR168" i="7"/>
  <c r="BQ168" i="7"/>
  <c r="BJ168" i="7"/>
  <c r="BT168" i="7"/>
  <c r="BO168" i="7"/>
  <c r="BL168" i="7"/>
  <c r="BS168" i="7"/>
  <c r="BM168" i="7"/>
  <c r="BP168" i="7"/>
  <c r="BK168" i="7"/>
  <c r="BU168" i="7" l="1"/>
  <c r="X171" i="7"/>
  <c r="Y170" i="7"/>
  <c r="J193" i="8"/>
  <c r="K193" i="8" s="1"/>
  <c r="BN169" i="7"/>
  <c r="BP169" i="7"/>
  <c r="BS169" i="7"/>
  <c r="BM169" i="7"/>
  <c r="BT169" i="7"/>
  <c r="BQ169" i="7"/>
  <c r="BJ169" i="7"/>
  <c r="BO169" i="7"/>
  <c r="BK169" i="7"/>
  <c r="BR169" i="7"/>
  <c r="BL169" i="7"/>
  <c r="H194" i="8"/>
  <c r="CN168" i="7"/>
  <c r="CS170" i="7"/>
  <c r="CT169" i="7"/>
  <c r="H193" i="14"/>
  <c r="I193" i="14"/>
  <c r="AC169" i="7"/>
  <c r="D195" i="8" s="1"/>
  <c r="AF169" i="7"/>
  <c r="I195" i="8" s="1"/>
  <c r="AB169" i="7"/>
  <c r="C195" i="8" s="1"/>
  <c r="AH169" i="7"/>
  <c r="AE169" i="7"/>
  <c r="F195" i="8" s="1"/>
  <c r="AA169" i="7"/>
  <c r="B195" i="8" s="1"/>
  <c r="AD169" i="7"/>
  <c r="E195" i="8" s="1"/>
  <c r="AG169" i="7"/>
  <c r="AI169" i="7"/>
  <c r="AL169" i="7"/>
  <c r="G195" i="8" s="1"/>
  <c r="BH170" i="7"/>
  <c r="BG171" i="7"/>
  <c r="DT168" i="7"/>
  <c r="DU168" i="7"/>
  <c r="DN168" i="7"/>
  <c r="B194" i="14" s="1"/>
  <c r="DP168" i="7"/>
  <c r="D194" i="14" s="1"/>
  <c r="DQ168" i="7"/>
  <c r="E194" i="14" s="1"/>
  <c r="DS168" i="7"/>
  <c r="F194" i="14" s="1"/>
  <c r="DV168" i="7"/>
  <c r="DY168" i="7"/>
  <c r="J194" i="14" s="1"/>
  <c r="DX168" i="7"/>
  <c r="DW168" i="7"/>
  <c r="DO168" i="7"/>
  <c r="C194" i="14" s="1"/>
  <c r="DR168" i="7"/>
  <c r="G194" i="14" s="1"/>
  <c r="CX168" i="7"/>
  <c r="CY168" i="7"/>
  <c r="DE168" i="7"/>
  <c r="DA168" i="7"/>
  <c r="CV168" i="7"/>
  <c r="DB168" i="7"/>
  <c r="DF168" i="7"/>
  <c r="DC168" i="7"/>
  <c r="DD168" i="7"/>
  <c r="CW168" i="7"/>
  <c r="CZ168" i="7"/>
  <c r="DL169" i="7"/>
  <c r="DK170" i="7"/>
  <c r="BZ171" i="7"/>
  <c r="CA170" i="7"/>
  <c r="CH169" i="7"/>
  <c r="CD169" i="7"/>
  <c r="CJ169" i="7"/>
  <c r="CF169" i="7"/>
  <c r="CM169" i="7"/>
  <c r="CC169" i="7"/>
  <c r="CK169" i="7"/>
  <c r="CE169" i="7"/>
  <c r="CI169" i="7"/>
  <c r="CL169" i="7"/>
  <c r="CG169" i="7"/>
  <c r="CN169" i="7" l="1"/>
  <c r="BU169" i="7"/>
  <c r="CM170" i="7"/>
  <c r="CC170" i="7"/>
  <c r="CK170" i="7"/>
  <c r="CD170" i="7"/>
  <c r="CJ170" i="7"/>
  <c r="CI170" i="7"/>
  <c r="CF170" i="7"/>
  <c r="CL170" i="7"/>
  <c r="CG170" i="7"/>
  <c r="CH170" i="7"/>
  <c r="CE170" i="7"/>
  <c r="I194" i="14"/>
  <c r="H194" i="14"/>
  <c r="BN170" i="7"/>
  <c r="BR170" i="7"/>
  <c r="BQ170" i="7"/>
  <c r="BL170" i="7"/>
  <c r="BT170" i="7"/>
  <c r="BO170" i="7"/>
  <c r="BM170" i="7"/>
  <c r="BS170" i="7"/>
  <c r="BK170" i="7"/>
  <c r="BP170" i="7"/>
  <c r="BJ170" i="7"/>
  <c r="J194" i="8"/>
  <c r="K194" i="8" s="1"/>
  <c r="CA171" i="7"/>
  <c r="BZ172" i="7"/>
  <c r="DB169" i="7"/>
  <c r="CW169" i="7"/>
  <c r="DA169" i="7"/>
  <c r="DE169" i="7"/>
  <c r="CY169" i="7"/>
  <c r="CZ169" i="7"/>
  <c r="DF169" i="7"/>
  <c r="CX169" i="7"/>
  <c r="DC169" i="7"/>
  <c r="DD169" i="7"/>
  <c r="CV169" i="7"/>
  <c r="DK171" i="7"/>
  <c r="DL170" i="7"/>
  <c r="H195" i="8"/>
  <c r="CT170" i="7"/>
  <c r="CS171" i="7"/>
  <c r="AI170" i="7"/>
  <c r="AF170" i="7"/>
  <c r="I196" i="8" s="1"/>
  <c r="AA170" i="7"/>
  <c r="B196" i="8" s="1"/>
  <c r="AD170" i="7"/>
  <c r="E196" i="8" s="1"/>
  <c r="AL170" i="7"/>
  <c r="G196" i="8" s="1"/>
  <c r="AH170" i="7"/>
  <c r="AB170" i="7"/>
  <c r="C196" i="8" s="1"/>
  <c r="AE170" i="7"/>
  <c r="F196" i="8" s="1"/>
  <c r="AC170" i="7"/>
  <c r="D196" i="8" s="1"/>
  <c r="AG170" i="7"/>
  <c r="DY169" i="7"/>
  <c r="J195" i="14" s="1"/>
  <c r="DN169" i="7"/>
  <c r="B195" i="14" s="1"/>
  <c r="DP169" i="7"/>
  <c r="D195" i="14" s="1"/>
  <c r="DX169" i="7"/>
  <c r="DS169" i="7"/>
  <c r="F195" i="14" s="1"/>
  <c r="DT169" i="7"/>
  <c r="DV169" i="7"/>
  <c r="DU169" i="7"/>
  <c r="DW169" i="7"/>
  <c r="DO169" i="7"/>
  <c r="C195" i="14" s="1"/>
  <c r="DQ169" i="7"/>
  <c r="E195" i="14" s="1"/>
  <c r="DR169" i="7"/>
  <c r="G195" i="14" s="1"/>
  <c r="BH171" i="7"/>
  <c r="BG172" i="7"/>
  <c r="Y171" i="7"/>
  <c r="X172" i="7"/>
  <c r="CN170" i="7" l="1"/>
  <c r="BH172" i="7"/>
  <c r="BG173" i="7"/>
  <c r="H195" i="14"/>
  <c r="I195" i="14"/>
  <c r="CS172" i="7"/>
  <c r="CT171" i="7"/>
  <c r="DL171" i="7"/>
  <c r="DK172" i="7"/>
  <c r="CA172" i="7"/>
  <c r="BZ173" i="7"/>
  <c r="BN171" i="7"/>
  <c r="BP171" i="7"/>
  <c r="BO171" i="7"/>
  <c r="BM171" i="7"/>
  <c r="BT171" i="7"/>
  <c r="BQ171" i="7"/>
  <c r="BK171" i="7"/>
  <c r="BR171" i="7"/>
  <c r="BL171" i="7"/>
  <c r="BS171" i="7"/>
  <c r="BJ171" i="7"/>
  <c r="DA170" i="7"/>
  <c r="CV170" i="7"/>
  <c r="DE170" i="7"/>
  <c r="CW170" i="7"/>
  <c r="CY170" i="7"/>
  <c r="DB170" i="7"/>
  <c r="DF170" i="7"/>
  <c r="DD170" i="7"/>
  <c r="CZ170" i="7"/>
  <c r="CX170" i="7"/>
  <c r="DC170" i="7"/>
  <c r="CL171" i="7"/>
  <c r="CF171" i="7"/>
  <c r="CC171" i="7"/>
  <c r="CI171" i="7"/>
  <c r="CE171" i="7"/>
  <c r="CM171" i="7"/>
  <c r="CK171" i="7"/>
  <c r="CH171" i="7"/>
  <c r="CD171" i="7"/>
  <c r="CJ171" i="7"/>
  <c r="CG171" i="7"/>
  <c r="J195" i="8"/>
  <c r="K195" i="8" s="1"/>
  <c r="X173" i="7"/>
  <c r="Y172" i="7"/>
  <c r="AH171" i="7"/>
  <c r="AI171" i="7"/>
  <c r="AE171" i="7"/>
  <c r="F197" i="8" s="1"/>
  <c r="AL171" i="7"/>
  <c r="G197" i="8" s="1"/>
  <c r="AC171" i="7"/>
  <c r="D197" i="8" s="1"/>
  <c r="AD171" i="7"/>
  <c r="E197" i="8" s="1"/>
  <c r="AF171" i="7"/>
  <c r="I197" i="8" s="1"/>
  <c r="AA171" i="7"/>
  <c r="B197" i="8" s="1"/>
  <c r="AG171" i="7"/>
  <c r="AB171" i="7"/>
  <c r="C197" i="8" s="1"/>
  <c r="H196" i="8"/>
  <c r="DX170" i="7"/>
  <c r="DT170" i="7"/>
  <c r="DR170" i="7"/>
  <c r="G196" i="14" s="1"/>
  <c r="DP170" i="7"/>
  <c r="D196" i="14" s="1"/>
  <c r="DQ170" i="7"/>
  <c r="E196" i="14" s="1"/>
  <c r="DU170" i="7"/>
  <c r="DS170" i="7"/>
  <c r="F196" i="14" s="1"/>
  <c r="DV170" i="7"/>
  <c r="DY170" i="7"/>
  <c r="J196" i="14" s="1"/>
  <c r="DN170" i="7"/>
  <c r="B196" i="14" s="1"/>
  <c r="DO170" i="7"/>
  <c r="C196" i="14" s="1"/>
  <c r="DW170" i="7"/>
  <c r="BU170" i="7"/>
  <c r="H196" i="14" l="1"/>
  <c r="I196" i="14"/>
  <c r="H197" i="8"/>
  <c r="DL172" i="7"/>
  <c r="DK173" i="7"/>
  <c r="AI172" i="7"/>
  <c r="AL172" i="7"/>
  <c r="G198" i="8" s="1"/>
  <c r="AH172" i="7"/>
  <c r="AA172" i="7"/>
  <c r="B198" i="8" s="1"/>
  <c r="AE172" i="7"/>
  <c r="F198" i="8" s="1"/>
  <c r="AG172" i="7"/>
  <c r="AD172" i="7"/>
  <c r="E198" i="8" s="1"/>
  <c r="AB172" i="7"/>
  <c r="C198" i="8" s="1"/>
  <c r="AC172" i="7"/>
  <c r="D198" i="8" s="1"/>
  <c r="AF172" i="7"/>
  <c r="I198" i="8" s="1"/>
  <c r="BU171" i="7"/>
  <c r="DY171" i="7"/>
  <c r="J197" i="14" s="1"/>
  <c r="DO171" i="7"/>
  <c r="C197" i="14" s="1"/>
  <c r="DQ171" i="7"/>
  <c r="E197" i="14" s="1"/>
  <c r="DX171" i="7"/>
  <c r="DS171" i="7"/>
  <c r="F197" i="14" s="1"/>
  <c r="DT171" i="7"/>
  <c r="DV171" i="7"/>
  <c r="DU171" i="7"/>
  <c r="DW171" i="7"/>
  <c r="DN171" i="7"/>
  <c r="B197" i="14" s="1"/>
  <c r="DP171" i="7"/>
  <c r="D197" i="14" s="1"/>
  <c r="DR171" i="7"/>
  <c r="G197" i="14" s="1"/>
  <c r="J196" i="8"/>
  <c r="K196" i="8" s="1"/>
  <c r="Y173" i="7"/>
  <c r="X174" i="7"/>
  <c r="BZ174" i="7"/>
  <c r="CA173" i="7"/>
  <c r="DA171" i="7"/>
  <c r="CY171" i="7"/>
  <c r="DE171" i="7"/>
  <c r="CX171" i="7"/>
  <c r="CV171" i="7"/>
  <c r="DF171" i="7"/>
  <c r="CZ171" i="7"/>
  <c r="CW171" i="7"/>
  <c r="DB171" i="7"/>
  <c r="DD171" i="7"/>
  <c r="DC171" i="7"/>
  <c r="BH173" i="7"/>
  <c r="BG174" i="7"/>
  <c r="CN171" i="7"/>
  <c r="CC172" i="7"/>
  <c r="CJ172" i="7"/>
  <c r="CF172" i="7"/>
  <c r="CH172" i="7"/>
  <c r="CK172" i="7"/>
  <c r="CD172" i="7"/>
  <c r="CM172" i="7"/>
  <c r="CL172" i="7"/>
  <c r="CG172" i="7"/>
  <c r="CI172" i="7"/>
  <c r="CE172" i="7"/>
  <c r="CS173" i="7"/>
  <c r="CT172" i="7"/>
  <c r="BN172" i="7"/>
  <c r="BR172" i="7"/>
  <c r="BQ172" i="7"/>
  <c r="BK172" i="7"/>
  <c r="BT172" i="7"/>
  <c r="BO172" i="7"/>
  <c r="BM172" i="7"/>
  <c r="BS172" i="7"/>
  <c r="BL172" i="7"/>
  <c r="BP172" i="7"/>
  <c r="BJ172" i="7"/>
  <c r="CN172" i="7" l="1"/>
  <c r="H198" i="8"/>
  <c r="J198" i="8" s="1"/>
  <c r="K198" i="8" s="1"/>
  <c r="BU172" i="7"/>
  <c r="CS174" i="7"/>
  <c r="CT173" i="7"/>
  <c r="X175" i="7"/>
  <c r="Y174" i="7"/>
  <c r="DT172" i="7"/>
  <c r="DO172" i="7"/>
  <c r="C198" i="14" s="1"/>
  <c r="DR172" i="7"/>
  <c r="G198" i="14" s="1"/>
  <c r="DX172" i="7"/>
  <c r="DU172" i="7"/>
  <c r="DS172" i="7"/>
  <c r="F198" i="14" s="1"/>
  <c r="DV172" i="7"/>
  <c r="DY172" i="7"/>
  <c r="J198" i="14" s="1"/>
  <c r="DN172" i="7"/>
  <c r="B198" i="14" s="1"/>
  <c r="DP172" i="7"/>
  <c r="D198" i="14" s="1"/>
  <c r="DQ172" i="7"/>
  <c r="E198" i="14" s="1"/>
  <c r="DW172" i="7"/>
  <c r="BH174" i="7"/>
  <c r="BG175" i="7"/>
  <c r="AH173" i="7"/>
  <c r="AE173" i="7"/>
  <c r="F199" i="8" s="1"/>
  <c r="AC173" i="7"/>
  <c r="D199" i="8" s="1"/>
  <c r="AG173" i="7"/>
  <c r="AB173" i="7"/>
  <c r="C199" i="8" s="1"/>
  <c r="AA173" i="7"/>
  <c r="B199" i="8" s="1"/>
  <c r="AD173" i="7"/>
  <c r="E199" i="8" s="1"/>
  <c r="AL173" i="7"/>
  <c r="G199" i="8" s="1"/>
  <c r="AF173" i="7"/>
  <c r="I199" i="8" s="1"/>
  <c r="AI173" i="7"/>
  <c r="J197" i="8"/>
  <c r="K197" i="8" s="1"/>
  <c r="BN173" i="7"/>
  <c r="BP173" i="7"/>
  <c r="BS173" i="7"/>
  <c r="BL173" i="7"/>
  <c r="BT173" i="7"/>
  <c r="BQ173" i="7"/>
  <c r="BM173" i="7"/>
  <c r="BO173" i="7"/>
  <c r="BJ173" i="7"/>
  <c r="BR173" i="7"/>
  <c r="BK173" i="7"/>
  <c r="CM173" i="7"/>
  <c r="CH173" i="7"/>
  <c r="CD173" i="7"/>
  <c r="CC173" i="7"/>
  <c r="CK173" i="7"/>
  <c r="CG173" i="7"/>
  <c r="CI173" i="7"/>
  <c r="CJ173" i="7"/>
  <c r="CF173" i="7"/>
  <c r="CL173" i="7"/>
  <c r="CE173" i="7"/>
  <c r="I197" i="14"/>
  <c r="H197" i="14"/>
  <c r="DB172" i="7"/>
  <c r="DD172" i="7"/>
  <c r="DA172" i="7"/>
  <c r="DE172" i="7"/>
  <c r="DC172" i="7"/>
  <c r="CV172" i="7"/>
  <c r="DF172" i="7"/>
  <c r="CW172" i="7"/>
  <c r="CZ172" i="7"/>
  <c r="CX172" i="7"/>
  <c r="CY172" i="7"/>
  <c r="CA174" i="7"/>
  <c r="BZ175" i="7"/>
  <c r="DK174" i="7"/>
  <c r="DL173" i="7"/>
  <c r="BU173" i="7" l="1"/>
  <c r="CL174" i="7"/>
  <c r="CE174" i="7"/>
  <c r="CC174" i="7"/>
  <c r="CI174" i="7"/>
  <c r="CG174" i="7"/>
  <c r="CM174" i="7"/>
  <c r="CJ174" i="7"/>
  <c r="CH174" i="7"/>
  <c r="CF174" i="7"/>
  <c r="CK174" i="7"/>
  <c r="CD174" i="7"/>
  <c r="CN173" i="7"/>
  <c r="AI174" i="7"/>
  <c r="AC174" i="7"/>
  <c r="D200" i="8" s="1"/>
  <c r="AF174" i="7"/>
  <c r="I200" i="8" s="1"/>
  <c r="AA174" i="7"/>
  <c r="B200" i="8" s="1"/>
  <c r="AL174" i="7"/>
  <c r="G200" i="8" s="1"/>
  <c r="AH174" i="7"/>
  <c r="AD174" i="7"/>
  <c r="E200" i="8" s="1"/>
  <c r="AE174" i="7"/>
  <c r="F200" i="8" s="1"/>
  <c r="AB174" i="7"/>
  <c r="C200" i="8" s="1"/>
  <c r="AG174" i="7"/>
  <c r="DY173" i="7"/>
  <c r="J199" i="14" s="1"/>
  <c r="DN173" i="7"/>
  <c r="B199" i="14" s="1"/>
  <c r="DP173" i="7"/>
  <c r="D199" i="14" s="1"/>
  <c r="DX173" i="7"/>
  <c r="DS173" i="7"/>
  <c r="F199" i="14" s="1"/>
  <c r="DT173" i="7"/>
  <c r="DV173" i="7"/>
  <c r="DO173" i="7"/>
  <c r="C199" i="14" s="1"/>
  <c r="DQ173" i="7"/>
  <c r="E199" i="14" s="1"/>
  <c r="DR173" i="7"/>
  <c r="G199" i="14" s="1"/>
  <c r="DU173" i="7"/>
  <c r="DW173" i="7"/>
  <c r="Y175" i="7"/>
  <c r="X176" i="7"/>
  <c r="DL174" i="7"/>
  <c r="DK175" i="7"/>
  <c r="BH175" i="7"/>
  <c r="BG176" i="7"/>
  <c r="DB173" i="7"/>
  <c r="CZ173" i="7"/>
  <c r="CX173" i="7"/>
  <c r="DE173" i="7"/>
  <c r="CV173" i="7"/>
  <c r="DD173" i="7"/>
  <c r="DF173" i="7"/>
  <c r="DA173" i="7"/>
  <c r="DC173" i="7"/>
  <c r="CY173" i="7"/>
  <c r="CW173" i="7"/>
  <c r="BZ176" i="7"/>
  <c r="CA175" i="7"/>
  <c r="H199" i="8"/>
  <c r="BN174" i="7"/>
  <c r="BR174" i="7"/>
  <c r="BQ174" i="7"/>
  <c r="BL174" i="7"/>
  <c r="BT174" i="7"/>
  <c r="BO174" i="7"/>
  <c r="BK174" i="7"/>
  <c r="BS174" i="7"/>
  <c r="BM174" i="7"/>
  <c r="BP174" i="7"/>
  <c r="BJ174" i="7"/>
  <c r="I198" i="14"/>
  <c r="H198" i="14"/>
  <c r="CS175" i="7"/>
  <c r="CT174" i="7"/>
  <c r="BU174" i="7" l="1"/>
  <c r="CS176" i="7"/>
  <c r="CT175" i="7"/>
  <c r="BZ177" i="7"/>
  <c r="CA176" i="7"/>
  <c r="BG177" i="7"/>
  <c r="BH176" i="7"/>
  <c r="X177" i="7"/>
  <c r="Y176" i="7"/>
  <c r="H199" i="14"/>
  <c r="I199" i="14"/>
  <c r="BN175" i="7"/>
  <c r="BP175" i="7"/>
  <c r="BO175" i="7"/>
  <c r="BM175" i="7"/>
  <c r="BT175" i="7"/>
  <c r="BQ175" i="7"/>
  <c r="BJ175" i="7"/>
  <c r="BR175" i="7"/>
  <c r="BK175" i="7"/>
  <c r="BS175" i="7"/>
  <c r="BL175" i="7"/>
  <c r="AH175" i="7"/>
  <c r="AD175" i="7"/>
  <c r="E201" i="8" s="1"/>
  <c r="AB175" i="7"/>
  <c r="C201" i="8" s="1"/>
  <c r="AF175" i="7"/>
  <c r="I201" i="8" s="1"/>
  <c r="AA175" i="7"/>
  <c r="B201" i="8" s="1"/>
  <c r="AE175" i="7"/>
  <c r="F201" i="8" s="1"/>
  <c r="AC175" i="7"/>
  <c r="D201" i="8" s="1"/>
  <c r="AL175" i="7"/>
  <c r="G201" i="8" s="1"/>
  <c r="AI175" i="7"/>
  <c r="AG175" i="7"/>
  <c r="J199" i="8"/>
  <c r="K199" i="8" s="1"/>
  <c r="DL175" i="7"/>
  <c r="DK176" i="7"/>
  <c r="H200" i="8"/>
  <c r="CN174" i="7"/>
  <c r="CV174" i="7"/>
  <c r="CX174" i="7"/>
  <c r="DE174" i="7"/>
  <c r="DC174" i="7"/>
  <c r="DA174" i="7"/>
  <c r="DF174" i="7"/>
  <c r="DD174" i="7"/>
  <c r="CY174" i="7"/>
  <c r="DB174" i="7"/>
  <c r="CW174" i="7"/>
  <c r="CZ174" i="7"/>
  <c r="CJ175" i="7"/>
  <c r="CF175" i="7"/>
  <c r="CC175" i="7"/>
  <c r="CH175" i="7"/>
  <c r="CD175" i="7"/>
  <c r="CK175" i="7"/>
  <c r="CL175" i="7"/>
  <c r="CG175" i="7"/>
  <c r="CM175" i="7"/>
  <c r="CI175" i="7"/>
  <c r="CE175" i="7"/>
  <c r="DT174" i="7"/>
  <c r="DN174" i="7"/>
  <c r="B200" i="14" s="1"/>
  <c r="DO174" i="7"/>
  <c r="C200" i="14" s="1"/>
  <c r="DU174" i="7"/>
  <c r="DX174" i="7"/>
  <c r="DS174" i="7"/>
  <c r="F200" i="14" s="1"/>
  <c r="DV174" i="7"/>
  <c r="DY174" i="7"/>
  <c r="J200" i="14" s="1"/>
  <c r="DR174" i="7"/>
  <c r="G200" i="14" s="1"/>
  <c r="DP174" i="7"/>
  <c r="D200" i="14" s="1"/>
  <c r="DQ174" i="7"/>
  <c r="E200" i="14" s="1"/>
  <c r="DW174" i="7"/>
  <c r="BU175" i="7" l="1"/>
  <c r="CN175" i="7"/>
  <c r="J200" i="8"/>
  <c r="K200" i="8" s="1"/>
  <c r="H201" i="8"/>
  <c r="AL176" i="7"/>
  <c r="G202" i="8" s="1"/>
  <c r="AH176" i="7"/>
  <c r="AB176" i="7"/>
  <c r="C202" i="8" s="1"/>
  <c r="AA176" i="7"/>
  <c r="B202" i="8" s="1"/>
  <c r="AC176" i="7"/>
  <c r="D202" i="8" s="1"/>
  <c r="AI176" i="7"/>
  <c r="AE176" i="7"/>
  <c r="F202" i="8" s="1"/>
  <c r="AF176" i="7"/>
  <c r="I202" i="8" s="1"/>
  <c r="AD176" i="7"/>
  <c r="E202" i="8" s="1"/>
  <c r="AG176" i="7"/>
  <c r="CM176" i="7"/>
  <c r="CI176" i="7"/>
  <c r="CE176" i="7"/>
  <c r="CC176" i="7"/>
  <c r="CK176" i="7"/>
  <c r="CG176" i="7"/>
  <c r="CH176" i="7"/>
  <c r="CJ176" i="7"/>
  <c r="CD176" i="7"/>
  <c r="CL176" i="7"/>
  <c r="CF176" i="7"/>
  <c r="DL176" i="7"/>
  <c r="DK177" i="7"/>
  <c r="Y177" i="7"/>
  <c r="X178" i="7"/>
  <c r="CA177" i="7"/>
  <c r="BZ178" i="7"/>
  <c r="DY175" i="7"/>
  <c r="J201" i="14" s="1"/>
  <c r="DN175" i="7"/>
  <c r="B201" i="14" s="1"/>
  <c r="DO175" i="7"/>
  <c r="C201" i="14" s="1"/>
  <c r="DX175" i="7"/>
  <c r="DS175" i="7"/>
  <c r="F201" i="14" s="1"/>
  <c r="DT175" i="7"/>
  <c r="DV175" i="7"/>
  <c r="DQ175" i="7"/>
  <c r="E201" i="14" s="1"/>
  <c r="DP175" i="7"/>
  <c r="D201" i="14" s="1"/>
  <c r="DR175" i="7"/>
  <c r="G201" i="14" s="1"/>
  <c r="DU175" i="7"/>
  <c r="DW175" i="7"/>
  <c r="BN176" i="7"/>
  <c r="BR176" i="7"/>
  <c r="BQ176" i="7"/>
  <c r="BM176" i="7"/>
  <c r="BT176" i="7"/>
  <c r="BO176" i="7"/>
  <c r="BJ176" i="7"/>
  <c r="BS176" i="7"/>
  <c r="BL176" i="7"/>
  <c r="BP176" i="7"/>
  <c r="BK176" i="7"/>
  <c r="DB175" i="7"/>
  <c r="CW175" i="7"/>
  <c r="DC175" i="7"/>
  <c r="DE175" i="7"/>
  <c r="DA175" i="7"/>
  <c r="CZ175" i="7"/>
  <c r="DF175" i="7"/>
  <c r="DD175" i="7"/>
  <c r="CY175" i="7"/>
  <c r="CV175" i="7"/>
  <c r="CX175" i="7"/>
  <c r="H200" i="14"/>
  <c r="I200" i="14"/>
  <c r="BH177" i="7"/>
  <c r="BG178" i="7"/>
  <c r="CT176" i="7"/>
  <c r="CS177" i="7"/>
  <c r="H202" i="8" l="1"/>
  <c r="J202" i="8" s="1"/>
  <c r="K202" i="8" s="1"/>
  <c r="BU176" i="7"/>
  <c r="H201" i="14"/>
  <c r="I201" i="14"/>
  <c r="X179" i="7"/>
  <c r="Y178" i="7"/>
  <c r="CN176" i="7"/>
  <c r="BT177" i="7"/>
  <c r="BR177" i="7"/>
  <c r="BK177" i="7"/>
  <c r="BS177" i="7"/>
  <c r="BL177" i="7"/>
  <c r="BP177" i="7"/>
  <c r="BO177" i="7"/>
  <c r="BJ177" i="7"/>
  <c r="BN177" i="7"/>
  <c r="BQ177" i="7"/>
  <c r="BM177" i="7"/>
  <c r="AH177" i="7"/>
  <c r="AE177" i="7"/>
  <c r="F203" i="8" s="1"/>
  <c r="AC177" i="7"/>
  <c r="D203" i="8" s="1"/>
  <c r="AD177" i="7"/>
  <c r="E203" i="8" s="1"/>
  <c r="AF177" i="7"/>
  <c r="I203" i="8" s="1"/>
  <c r="AB177" i="7"/>
  <c r="C203" i="8" s="1"/>
  <c r="AA177" i="7"/>
  <c r="B203" i="8" s="1"/>
  <c r="AI177" i="7"/>
  <c r="AL177" i="7"/>
  <c r="G203" i="8" s="1"/>
  <c r="AG177" i="7"/>
  <c r="J201" i="8"/>
  <c r="K201" i="8" s="1"/>
  <c r="CT177" i="7"/>
  <c r="CS178" i="7"/>
  <c r="BZ179" i="7"/>
  <c r="CA178" i="7"/>
  <c r="DL177" i="7"/>
  <c r="DK178" i="7"/>
  <c r="BH178" i="7"/>
  <c r="BG179" i="7"/>
  <c r="CW176" i="7"/>
  <c r="CX176" i="7"/>
  <c r="DE176" i="7"/>
  <c r="CV176" i="7"/>
  <c r="CY176" i="7"/>
  <c r="DB176" i="7"/>
  <c r="DF176" i="7"/>
  <c r="CZ176" i="7"/>
  <c r="DA176" i="7"/>
  <c r="DD176" i="7"/>
  <c r="DC176" i="7"/>
  <c r="CI177" i="7"/>
  <c r="CH177" i="7"/>
  <c r="CD177" i="7"/>
  <c r="CM177" i="7"/>
  <c r="CK177" i="7"/>
  <c r="CG177" i="7"/>
  <c r="CL177" i="7"/>
  <c r="CE177" i="7"/>
  <c r="CC177" i="7"/>
  <c r="CJ177" i="7"/>
  <c r="CF177" i="7"/>
  <c r="DT176" i="7"/>
  <c r="DR176" i="7"/>
  <c r="G202" i="14" s="1"/>
  <c r="DO176" i="7"/>
  <c r="C202" i="14" s="1"/>
  <c r="DX176" i="7"/>
  <c r="DU176" i="7"/>
  <c r="DS176" i="7"/>
  <c r="F202" i="14" s="1"/>
  <c r="DV176" i="7"/>
  <c r="DY176" i="7"/>
  <c r="J202" i="14" s="1"/>
  <c r="DN176" i="7"/>
  <c r="B202" i="14" s="1"/>
  <c r="DP176" i="7"/>
  <c r="D202" i="14" s="1"/>
  <c r="DQ176" i="7"/>
  <c r="E202" i="14" s="1"/>
  <c r="DW176" i="7"/>
  <c r="DL178" i="7" l="1"/>
  <c r="DK179" i="7"/>
  <c r="CS179" i="7"/>
  <c r="CT178" i="7"/>
  <c r="BU177" i="7"/>
  <c r="AG178" i="7"/>
  <c r="AE178" i="7"/>
  <c r="AF178" i="7"/>
  <c r="AL178" i="7"/>
  <c r="AA178" i="7"/>
  <c r="AH178" i="7"/>
  <c r="AC178" i="7"/>
  <c r="AD178" i="7"/>
  <c r="AB178" i="7"/>
  <c r="AI178" i="7"/>
  <c r="DY177" i="7"/>
  <c r="J203" i="14" s="1"/>
  <c r="DN177" i="7"/>
  <c r="B203" i="14" s="1"/>
  <c r="DQ177" i="7"/>
  <c r="E203" i="14" s="1"/>
  <c r="DR177" i="7"/>
  <c r="G203" i="14" s="1"/>
  <c r="DX177" i="7"/>
  <c r="DS177" i="7"/>
  <c r="F203" i="14" s="1"/>
  <c r="DT177" i="7"/>
  <c r="DV177" i="7"/>
  <c r="DU177" i="7"/>
  <c r="DW177" i="7"/>
  <c r="DO177" i="7"/>
  <c r="C203" i="14" s="1"/>
  <c r="DP177" i="7"/>
  <c r="D203" i="14" s="1"/>
  <c r="DF177" i="7"/>
  <c r="DA177" i="7"/>
  <c r="DC177" i="7"/>
  <c r="CZ177" i="7"/>
  <c r="CW177" i="7"/>
  <c r="DB177" i="7"/>
  <c r="CX177" i="7"/>
  <c r="CV177" i="7"/>
  <c r="DE177" i="7"/>
  <c r="CY177" i="7"/>
  <c r="DD177" i="7"/>
  <c r="X180" i="7"/>
  <c r="Y179" i="7"/>
  <c r="BH179" i="7"/>
  <c r="BG180" i="7"/>
  <c r="CJ178" i="7"/>
  <c r="CL178" i="7"/>
  <c r="CF178" i="7"/>
  <c r="CI178" i="7"/>
  <c r="CD178" i="7"/>
  <c r="CK178" i="7"/>
  <c r="CG178" i="7"/>
  <c r="CM178" i="7"/>
  <c r="CC178" i="7"/>
  <c r="CH178" i="7"/>
  <c r="CE178" i="7"/>
  <c r="H202" i="14"/>
  <c r="I202" i="14"/>
  <c r="CN177" i="7"/>
  <c r="BS178" i="7"/>
  <c r="BL178" i="7"/>
  <c r="BN178" i="7"/>
  <c r="BP178" i="7"/>
  <c r="BM178" i="7"/>
  <c r="BT178" i="7"/>
  <c r="BR178" i="7"/>
  <c r="BQ178" i="7"/>
  <c r="BJ178" i="7"/>
  <c r="BO178" i="7"/>
  <c r="BK178" i="7"/>
  <c r="CA179" i="7"/>
  <c r="BZ180" i="7"/>
  <c r="H203" i="8"/>
  <c r="CN178" i="7" l="1"/>
  <c r="BU178" i="7"/>
  <c r="CK179" i="7"/>
  <c r="CI179" i="7"/>
  <c r="CD179" i="7"/>
  <c r="CH179" i="7"/>
  <c r="CE179" i="7"/>
  <c r="CM179" i="7"/>
  <c r="CL179" i="7"/>
  <c r="CG179" i="7"/>
  <c r="CC179" i="7"/>
  <c r="CJ179" i="7"/>
  <c r="CF179" i="7"/>
  <c r="AL179" i="7"/>
  <c r="AA179" i="7"/>
  <c r="AB179" i="7"/>
  <c r="AH179" i="7"/>
  <c r="AE179" i="7"/>
  <c r="AF179" i="7"/>
  <c r="AG179" i="7"/>
  <c r="AD179" i="7"/>
  <c r="AC179" i="7"/>
  <c r="AI179" i="7"/>
  <c r="DB178" i="7"/>
  <c r="DF178" i="7"/>
  <c r="DD178" i="7"/>
  <c r="DC178" i="7"/>
  <c r="CX178" i="7"/>
  <c r="DA178" i="7"/>
  <c r="CY178" i="7"/>
  <c r="CW178" i="7"/>
  <c r="DE178" i="7"/>
  <c r="CZ178" i="7"/>
  <c r="CV178" i="7"/>
  <c r="J203" i="8"/>
  <c r="K203" i="8" s="1"/>
  <c r="X181" i="7"/>
  <c r="Y180" i="7"/>
  <c r="CT179" i="7"/>
  <c r="CS180" i="7"/>
  <c r="BH180" i="7"/>
  <c r="BG181" i="7"/>
  <c r="DL179" i="7"/>
  <c r="DK180" i="7"/>
  <c r="CA180" i="7"/>
  <c r="BZ181" i="7"/>
  <c r="BN179" i="7"/>
  <c r="BR179" i="7"/>
  <c r="BJ179" i="7"/>
  <c r="BT179" i="7"/>
  <c r="BP179" i="7"/>
  <c r="BS179" i="7"/>
  <c r="BL179" i="7"/>
  <c r="BQ179" i="7"/>
  <c r="BK179" i="7"/>
  <c r="BO179" i="7"/>
  <c r="BM179" i="7"/>
  <c r="H203" i="14"/>
  <c r="I203" i="14"/>
  <c r="G75" i="14" s="1"/>
  <c r="DU178" i="7"/>
  <c r="DO178" i="7"/>
  <c r="DQ178" i="7"/>
  <c r="DS178" i="7"/>
  <c r="DV178" i="7"/>
  <c r="DY178" i="7"/>
  <c r="DN178" i="7"/>
  <c r="DX178" i="7"/>
  <c r="DW178" i="7"/>
  <c r="DP178" i="7"/>
  <c r="DT178" i="7"/>
  <c r="DR178" i="7"/>
  <c r="G6" i="14" l="1"/>
  <c r="E7" i="12" s="1"/>
  <c r="G74" i="14"/>
  <c r="G142" i="14"/>
  <c r="BZ182" i="7"/>
  <c r="CA181" i="7"/>
  <c r="BH181" i="7"/>
  <c r="BG182" i="7"/>
  <c r="AG180" i="7"/>
  <c r="AA180" i="7"/>
  <c r="AL180" i="7"/>
  <c r="AF180" i="7"/>
  <c r="AC180" i="7"/>
  <c r="AB180" i="7"/>
  <c r="AH180" i="7"/>
  <c r="AE180" i="7"/>
  <c r="AI180" i="7"/>
  <c r="AD180" i="7"/>
  <c r="BU179" i="7"/>
  <c r="CI180" i="7"/>
  <c r="CF180" i="7"/>
  <c r="CM180" i="7"/>
  <c r="CC180" i="7"/>
  <c r="CK180" i="7"/>
  <c r="CG180" i="7"/>
  <c r="CH180" i="7"/>
  <c r="CJ180" i="7"/>
  <c r="CE180" i="7"/>
  <c r="CL180" i="7"/>
  <c r="CD180" i="7"/>
  <c r="BT180" i="7"/>
  <c r="BR180" i="7"/>
  <c r="BQ180" i="7"/>
  <c r="BK180" i="7"/>
  <c r="BO180" i="7"/>
  <c r="BL180" i="7"/>
  <c r="BS180" i="7"/>
  <c r="BJ180" i="7"/>
  <c r="BN180" i="7"/>
  <c r="BP180" i="7"/>
  <c r="BM180" i="7"/>
  <c r="X182" i="7"/>
  <c r="Y181" i="7"/>
  <c r="DL180" i="7"/>
  <c r="DK181" i="7"/>
  <c r="CS181" i="7"/>
  <c r="CT180" i="7"/>
  <c r="G7" i="14"/>
  <c r="E9" i="12" s="1"/>
  <c r="G143" i="14"/>
  <c r="DX179" i="7"/>
  <c r="DV179" i="7"/>
  <c r="DN179" i="7"/>
  <c r="DR179" i="7"/>
  <c r="DT179" i="7"/>
  <c r="DW179" i="7"/>
  <c r="DO179" i="7"/>
  <c r="DU179" i="7"/>
  <c r="DP179" i="7"/>
  <c r="DS179" i="7"/>
  <c r="DY179" i="7"/>
  <c r="DQ179" i="7"/>
  <c r="CV179" i="7"/>
  <c r="DC179" i="7"/>
  <c r="CY179" i="7"/>
  <c r="CX179" i="7"/>
  <c r="DB179" i="7"/>
  <c r="DE179" i="7"/>
  <c r="DA179" i="7"/>
  <c r="DD179" i="7"/>
  <c r="DF179" i="7"/>
  <c r="CW179" i="7"/>
  <c r="CZ179" i="7"/>
  <c r="C6" i="8"/>
  <c r="C13" i="2" s="1"/>
  <c r="C74" i="8"/>
  <c r="C142" i="8"/>
  <c r="CN179" i="7"/>
  <c r="EB9" i="17" l="1"/>
  <c r="EB7" i="17"/>
  <c r="BU180" i="7"/>
  <c r="CN180" i="7"/>
  <c r="DW13" i="17"/>
  <c r="DL181" i="7"/>
  <c r="DK182" i="7"/>
  <c r="CA182" i="7"/>
  <c r="BZ183" i="7"/>
  <c r="DU180" i="7"/>
  <c r="DN180" i="7"/>
  <c r="DQ180" i="7"/>
  <c r="DV180" i="7"/>
  <c r="DY180" i="7"/>
  <c r="DP180" i="7"/>
  <c r="DS180" i="7"/>
  <c r="DW180" i="7"/>
  <c r="DR180" i="7"/>
  <c r="DX180" i="7"/>
  <c r="DT180" i="7"/>
  <c r="DO180" i="7"/>
  <c r="BH182" i="7"/>
  <c r="BG183" i="7"/>
  <c r="DB180" i="7"/>
  <c r="CY180" i="7"/>
  <c r="CX180" i="7"/>
  <c r="DE180" i="7"/>
  <c r="DD180" i="7"/>
  <c r="DA180" i="7"/>
  <c r="DF180" i="7"/>
  <c r="DC180" i="7"/>
  <c r="CV180" i="7"/>
  <c r="CZ180" i="7"/>
  <c r="CW180" i="7"/>
  <c r="AH181" i="7"/>
  <c r="AF181" i="7"/>
  <c r="AL181" i="7"/>
  <c r="AC181" i="7"/>
  <c r="AE181" i="7"/>
  <c r="AI181" i="7"/>
  <c r="AB181" i="7"/>
  <c r="AG181" i="7"/>
  <c r="AA181" i="7"/>
  <c r="AD181" i="7"/>
  <c r="BQ181" i="7"/>
  <c r="BJ181" i="7"/>
  <c r="BR181" i="7"/>
  <c r="BL181" i="7"/>
  <c r="BN181" i="7"/>
  <c r="BO181" i="7"/>
  <c r="BK181" i="7"/>
  <c r="BT181" i="7"/>
  <c r="BP181" i="7"/>
  <c r="BS181" i="7"/>
  <c r="BM181" i="7"/>
  <c r="CS182" i="7"/>
  <c r="CT181" i="7"/>
  <c r="X183" i="7"/>
  <c r="Y182" i="7"/>
  <c r="CM181" i="7"/>
  <c r="CC181" i="7"/>
  <c r="CH181" i="7"/>
  <c r="CG181" i="7"/>
  <c r="CI181" i="7"/>
  <c r="CK181" i="7"/>
  <c r="CE181" i="7"/>
  <c r="CJ181" i="7"/>
  <c r="CD181" i="7"/>
  <c r="CL181" i="7"/>
  <c r="CF181" i="7"/>
  <c r="E13" i="12"/>
  <c r="E11" i="12"/>
  <c r="EB11" i="17" l="1"/>
  <c r="EB13" i="17"/>
  <c r="E15" i="12"/>
  <c r="BU181" i="7"/>
  <c r="AI182" i="7"/>
  <c r="AA182" i="7"/>
  <c r="AE182" i="7"/>
  <c r="AH182" i="7"/>
  <c r="AF182" i="7"/>
  <c r="AG182" i="7"/>
  <c r="AB182" i="7"/>
  <c r="AD182" i="7"/>
  <c r="AL182" i="7"/>
  <c r="AC182" i="7"/>
  <c r="BH183" i="7"/>
  <c r="BG184" i="7"/>
  <c r="DL182" i="7"/>
  <c r="DK183" i="7"/>
  <c r="CN181" i="7"/>
  <c r="Y183" i="7"/>
  <c r="X184" i="7"/>
  <c r="BS182" i="7"/>
  <c r="BK182" i="7"/>
  <c r="BN182" i="7"/>
  <c r="BP182" i="7"/>
  <c r="BJ182" i="7"/>
  <c r="BT182" i="7"/>
  <c r="BR182" i="7"/>
  <c r="BQ182" i="7"/>
  <c r="BM182" i="7"/>
  <c r="BO182" i="7"/>
  <c r="BL182" i="7"/>
  <c r="DU181" i="7"/>
  <c r="DP181" i="7"/>
  <c r="DS181" i="7"/>
  <c r="DY181" i="7"/>
  <c r="DQ181" i="7"/>
  <c r="DR181" i="7"/>
  <c r="DX181" i="7"/>
  <c r="DV181" i="7"/>
  <c r="DO181" i="7"/>
  <c r="DT181" i="7"/>
  <c r="DW181" i="7"/>
  <c r="DN181" i="7"/>
  <c r="CS183" i="7"/>
  <c r="CT182" i="7"/>
  <c r="DB181" i="7"/>
  <c r="DE181" i="7"/>
  <c r="CX181" i="7"/>
  <c r="CZ181" i="7"/>
  <c r="DF181" i="7"/>
  <c r="DD181" i="7"/>
  <c r="CV181" i="7"/>
  <c r="DC181" i="7"/>
  <c r="DA181" i="7"/>
  <c r="CW181" i="7"/>
  <c r="CY181" i="7"/>
  <c r="BZ184" i="7"/>
  <c r="CA183" i="7"/>
  <c r="CJ182" i="7"/>
  <c r="CL182" i="7"/>
  <c r="CD182" i="7"/>
  <c r="CM182" i="7"/>
  <c r="CK182" i="7"/>
  <c r="CF182" i="7"/>
  <c r="CH182" i="7"/>
  <c r="CE182" i="7"/>
  <c r="CC182" i="7"/>
  <c r="CI182" i="7"/>
  <c r="CG182" i="7"/>
  <c r="C16" i="2" l="1"/>
  <c r="C18" i="2" s="1"/>
  <c r="EB15" i="17"/>
  <c r="CN182" i="7"/>
  <c r="BU182" i="7"/>
  <c r="AL183" i="7"/>
  <c r="AA183" i="7"/>
  <c r="AC183" i="7"/>
  <c r="AH183" i="7"/>
  <c r="AF183" i="7"/>
  <c r="AE183" i="7"/>
  <c r="AG183" i="7"/>
  <c r="AD183" i="7"/>
  <c r="AI183" i="7"/>
  <c r="AB183" i="7"/>
  <c r="BH184" i="7"/>
  <c r="BG185" i="7"/>
  <c r="CL183" i="7"/>
  <c r="CE183" i="7"/>
  <c r="CC183" i="7"/>
  <c r="CJ183" i="7"/>
  <c r="CD183" i="7"/>
  <c r="CK183" i="7"/>
  <c r="CI183" i="7"/>
  <c r="CG183" i="7"/>
  <c r="CM183" i="7"/>
  <c r="CH183" i="7"/>
  <c r="CF183" i="7"/>
  <c r="BN183" i="7"/>
  <c r="BS183" i="7"/>
  <c r="BJ183" i="7"/>
  <c r="BT183" i="7"/>
  <c r="BP183" i="7"/>
  <c r="BO183" i="7"/>
  <c r="BK183" i="7"/>
  <c r="BQ183" i="7"/>
  <c r="BM183" i="7"/>
  <c r="BR183" i="7"/>
  <c r="BL183" i="7"/>
  <c r="DF182" i="7"/>
  <c r="CW182" i="7"/>
  <c r="DD182" i="7"/>
  <c r="CX182" i="7"/>
  <c r="CY182" i="7"/>
  <c r="DC182" i="7"/>
  <c r="DA182" i="7"/>
  <c r="DB182" i="7"/>
  <c r="DE182" i="7"/>
  <c r="CZ182" i="7"/>
  <c r="CV182" i="7"/>
  <c r="DL183" i="7"/>
  <c r="DK184" i="7"/>
  <c r="CA184" i="7"/>
  <c r="BZ185" i="7"/>
  <c r="CT183" i="7"/>
  <c r="CS184" i="7"/>
  <c r="X185" i="7"/>
  <c r="Y184" i="7"/>
  <c r="DS182" i="7"/>
  <c r="DT182" i="7"/>
  <c r="DR182" i="7"/>
  <c r="DX182" i="7"/>
  <c r="DU182" i="7"/>
  <c r="DO182" i="7"/>
  <c r="DQ182" i="7"/>
  <c r="DV182" i="7"/>
  <c r="DY182" i="7"/>
  <c r="DN182" i="7"/>
  <c r="DW182" i="7"/>
  <c r="DP182" i="7"/>
  <c r="C19" i="2" l="1"/>
  <c r="DW16" i="17"/>
  <c r="B21" i="2"/>
  <c r="DW18" i="17"/>
  <c r="DD183" i="7"/>
  <c r="CV183" i="7"/>
  <c r="CY183" i="7"/>
  <c r="CX183" i="7"/>
  <c r="DB183" i="7"/>
  <c r="DE183" i="7"/>
  <c r="CZ183" i="7"/>
  <c r="CW183" i="7"/>
  <c r="DF183" i="7"/>
  <c r="DC183" i="7"/>
  <c r="DA183" i="7"/>
  <c r="DX183" i="7"/>
  <c r="DV183" i="7"/>
  <c r="DP183" i="7"/>
  <c r="DT183" i="7"/>
  <c r="DW183" i="7"/>
  <c r="DO183" i="7"/>
  <c r="DU183" i="7"/>
  <c r="DQ183" i="7"/>
  <c r="DR183" i="7"/>
  <c r="DS183" i="7"/>
  <c r="DY183" i="7"/>
  <c r="DN183" i="7"/>
  <c r="BU183" i="7"/>
  <c r="CN183" i="7"/>
  <c r="AH184" i="7"/>
  <c r="AF184" i="7"/>
  <c r="AI184" i="7"/>
  <c r="AD184" i="7"/>
  <c r="AA184" i="7"/>
  <c r="AL184" i="7"/>
  <c r="AC184" i="7"/>
  <c r="AB184" i="7"/>
  <c r="AG184" i="7"/>
  <c r="AE184" i="7"/>
  <c r="BZ186" i="7"/>
  <c r="CA185" i="7"/>
  <c r="Y185" i="7"/>
  <c r="X186" i="7"/>
  <c r="CI184" i="7"/>
  <c r="CF184" i="7"/>
  <c r="CC184" i="7"/>
  <c r="CJ184" i="7"/>
  <c r="CD184" i="7"/>
  <c r="CM184" i="7"/>
  <c r="CH184" i="7"/>
  <c r="CK184" i="7"/>
  <c r="CE184" i="7"/>
  <c r="CL184" i="7"/>
  <c r="CG184" i="7"/>
  <c r="BH185" i="7"/>
  <c r="BG186" i="7"/>
  <c r="CS185" i="7"/>
  <c r="CT184" i="7"/>
  <c r="DK185" i="7"/>
  <c r="DL184" i="7"/>
  <c r="BT184" i="7"/>
  <c r="BR184" i="7"/>
  <c r="BQ184" i="7"/>
  <c r="BL184" i="7"/>
  <c r="BO184" i="7"/>
  <c r="BK184" i="7"/>
  <c r="BS184" i="7"/>
  <c r="BM184" i="7"/>
  <c r="BN184" i="7"/>
  <c r="BP184" i="7"/>
  <c r="BJ184" i="7"/>
  <c r="DV21" i="17" l="1"/>
  <c r="DW19" i="17"/>
  <c r="CN184" i="7"/>
  <c r="BU184" i="7"/>
  <c r="DV184" i="7"/>
  <c r="DY184" i="7"/>
  <c r="DN184" i="7"/>
  <c r="DQ184" i="7"/>
  <c r="DW184" i="7"/>
  <c r="DR184" i="7"/>
  <c r="DS184" i="7"/>
  <c r="DT184" i="7"/>
  <c r="DP184" i="7"/>
  <c r="DX184" i="7"/>
  <c r="DU184" i="7"/>
  <c r="DO184" i="7"/>
  <c r="BH186" i="7"/>
  <c r="BG187" i="7"/>
  <c r="BZ187" i="7"/>
  <c r="CA186" i="7"/>
  <c r="DL185" i="7"/>
  <c r="DK186" i="7"/>
  <c r="BQ185" i="7"/>
  <c r="BM185" i="7"/>
  <c r="BR185" i="7"/>
  <c r="BL185" i="7"/>
  <c r="BN185" i="7"/>
  <c r="BS185" i="7"/>
  <c r="BK185" i="7"/>
  <c r="BT185" i="7"/>
  <c r="BP185" i="7"/>
  <c r="BO185" i="7"/>
  <c r="BJ185" i="7"/>
  <c r="X187" i="7"/>
  <c r="Y186" i="7"/>
  <c r="CY184" i="7"/>
  <c r="CW184" i="7"/>
  <c r="DE184" i="7"/>
  <c r="CZ184" i="7"/>
  <c r="CX184" i="7"/>
  <c r="DF184" i="7"/>
  <c r="DC184" i="7"/>
  <c r="DA184" i="7"/>
  <c r="DB184" i="7"/>
  <c r="CV184" i="7"/>
  <c r="DD184" i="7"/>
  <c r="AH185" i="7"/>
  <c r="AD185" i="7"/>
  <c r="AF185" i="7"/>
  <c r="AL185" i="7"/>
  <c r="AC185" i="7"/>
  <c r="AI185" i="7"/>
  <c r="AA185" i="7"/>
  <c r="AB185" i="7"/>
  <c r="AG185" i="7"/>
  <c r="AE185" i="7"/>
  <c r="CT185" i="7"/>
  <c r="CS186" i="7"/>
  <c r="CM185" i="7"/>
  <c r="CC185" i="7"/>
  <c r="CL185" i="7"/>
  <c r="CF185" i="7"/>
  <c r="CI185" i="7"/>
  <c r="CK185" i="7"/>
  <c r="CE185" i="7"/>
  <c r="CJ185" i="7"/>
  <c r="CD185" i="7"/>
  <c r="CH185" i="7"/>
  <c r="CG185" i="7"/>
  <c r="CN185" i="7" l="1"/>
  <c r="AI186" i="7"/>
  <c r="AF186" i="7"/>
  <c r="AC186" i="7"/>
  <c r="AH186" i="7"/>
  <c r="AD186" i="7"/>
  <c r="AG186" i="7"/>
  <c r="AB186" i="7"/>
  <c r="AL186" i="7"/>
  <c r="AA186" i="7"/>
  <c r="AE186" i="7"/>
  <c r="CA187" i="7"/>
  <c r="BZ188" i="7"/>
  <c r="CS187" i="7"/>
  <c r="CT186" i="7"/>
  <c r="Y187" i="7"/>
  <c r="X188" i="7"/>
  <c r="BU185" i="7"/>
  <c r="DK187" i="7"/>
  <c r="DL186" i="7"/>
  <c r="BH187" i="7"/>
  <c r="BG188" i="7"/>
  <c r="DE185" i="7"/>
  <c r="CV185" i="7"/>
  <c r="DC185" i="7"/>
  <c r="DF185" i="7"/>
  <c r="DA185" i="7"/>
  <c r="CY185" i="7"/>
  <c r="DB185" i="7"/>
  <c r="CX185" i="7"/>
  <c r="DD185" i="7"/>
  <c r="CW185" i="7"/>
  <c r="CZ185" i="7"/>
  <c r="DU185" i="7"/>
  <c r="DQ185" i="7"/>
  <c r="DS185" i="7"/>
  <c r="DY185" i="7"/>
  <c r="DP185" i="7"/>
  <c r="DX185" i="7"/>
  <c r="DV185" i="7"/>
  <c r="DN185" i="7"/>
  <c r="DR185" i="7"/>
  <c r="DT185" i="7"/>
  <c r="DW185" i="7"/>
  <c r="DO185" i="7"/>
  <c r="BS186" i="7"/>
  <c r="BM186" i="7"/>
  <c r="BN186" i="7"/>
  <c r="BP186" i="7"/>
  <c r="BL186" i="7"/>
  <c r="BT186" i="7"/>
  <c r="BR186" i="7"/>
  <c r="BQ186" i="7"/>
  <c r="BK186" i="7"/>
  <c r="BO186" i="7"/>
  <c r="BJ186" i="7"/>
  <c r="CM186" i="7"/>
  <c r="CJ186" i="7"/>
  <c r="CL186" i="7"/>
  <c r="CG186" i="7"/>
  <c r="CK186" i="7"/>
  <c r="CE186" i="7"/>
  <c r="CI186" i="7"/>
  <c r="CF186" i="7"/>
  <c r="CC186" i="7"/>
  <c r="CH186" i="7"/>
  <c r="CD186" i="7"/>
  <c r="BN187" i="7" l="1"/>
  <c r="BR187" i="7"/>
  <c r="BM187" i="7"/>
  <c r="BT187" i="7"/>
  <c r="BP187" i="7"/>
  <c r="BS187" i="7"/>
  <c r="BJ187" i="7"/>
  <c r="BQ187" i="7"/>
  <c r="BL187" i="7"/>
  <c r="BO187" i="7"/>
  <c r="BK187" i="7"/>
  <c r="X189" i="7"/>
  <c r="Y188" i="7"/>
  <c r="BZ189" i="7"/>
  <c r="CA188" i="7"/>
  <c r="DS186" i="7"/>
  <c r="DT186" i="7"/>
  <c r="DO186" i="7"/>
  <c r="DQ186" i="7"/>
  <c r="DX186" i="7"/>
  <c r="DU186" i="7"/>
  <c r="DN186" i="7"/>
  <c r="DV186" i="7"/>
  <c r="DY186" i="7"/>
  <c r="DP186" i="7"/>
  <c r="DW186" i="7"/>
  <c r="DR186" i="7"/>
  <c r="AL187" i="7"/>
  <c r="AB187" i="7"/>
  <c r="AA187" i="7"/>
  <c r="AH187" i="7"/>
  <c r="AC187" i="7"/>
  <c r="AG187" i="7"/>
  <c r="AF187" i="7"/>
  <c r="AD187" i="7"/>
  <c r="AI187" i="7"/>
  <c r="AE187" i="7"/>
  <c r="CH187" i="7"/>
  <c r="CD187" i="7"/>
  <c r="CL187" i="7"/>
  <c r="CE187" i="7"/>
  <c r="CM187" i="7"/>
  <c r="CC187" i="7"/>
  <c r="CJ187" i="7"/>
  <c r="CG187" i="7"/>
  <c r="CK187" i="7"/>
  <c r="CI187" i="7"/>
  <c r="CF187" i="7"/>
  <c r="DK188" i="7"/>
  <c r="DL187" i="7"/>
  <c r="DF186" i="7"/>
  <c r="CV186" i="7"/>
  <c r="CZ186" i="7"/>
  <c r="DD186" i="7"/>
  <c r="CW186" i="7"/>
  <c r="DC186" i="7"/>
  <c r="CX186" i="7"/>
  <c r="DB186" i="7"/>
  <c r="DE186" i="7"/>
  <c r="DA186" i="7"/>
  <c r="CY186" i="7"/>
  <c r="CN186" i="7"/>
  <c r="BU186" i="7"/>
  <c r="BH188" i="7"/>
  <c r="BG189" i="7"/>
  <c r="CT187" i="7"/>
  <c r="CS188" i="7"/>
  <c r="BT188" i="7" l="1"/>
  <c r="BR188" i="7"/>
  <c r="BQ188" i="7"/>
  <c r="BK188" i="7"/>
  <c r="BO188" i="7"/>
  <c r="BM188" i="7"/>
  <c r="BS188" i="7"/>
  <c r="BJ188" i="7"/>
  <c r="BN188" i="7"/>
  <c r="BP188" i="7"/>
  <c r="BL188" i="7"/>
  <c r="Y189" i="7"/>
  <c r="X190" i="7"/>
  <c r="CM188" i="7"/>
  <c r="CI188" i="7"/>
  <c r="CD188" i="7"/>
  <c r="CC188" i="7"/>
  <c r="CK188" i="7"/>
  <c r="CE188" i="7"/>
  <c r="CH188" i="7"/>
  <c r="CJ188" i="7"/>
  <c r="CG188" i="7"/>
  <c r="CL188" i="7"/>
  <c r="CF188" i="7"/>
  <c r="CT188" i="7"/>
  <c r="CS189" i="7"/>
  <c r="DX187" i="7"/>
  <c r="DV187" i="7"/>
  <c r="DP187" i="7"/>
  <c r="DT187" i="7"/>
  <c r="DW187" i="7"/>
  <c r="DQ187" i="7"/>
  <c r="DU187" i="7"/>
  <c r="DN187" i="7"/>
  <c r="DR187" i="7"/>
  <c r="DS187" i="7"/>
  <c r="DY187" i="7"/>
  <c r="DO187" i="7"/>
  <c r="BZ190" i="7"/>
  <c r="CA189" i="7"/>
  <c r="DD187" i="7"/>
  <c r="CV187" i="7"/>
  <c r="CX187" i="7"/>
  <c r="DA187" i="7"/>
  <c r="DB187" i="7"/>
  <c r="DE187" i="7"/>
  <c r="CY187" i="7"/>
  <c r="DC187" i="7"/>
  <c r="DF187" i="7"/>
  <c r="CZ187" i="7"/>
  <c r="CW187" i="7"/>
  <c r="BG190" i="7"/>
  <c r="BH189" i="7"/>
  <c r="DK189" i="7"/>
  <c r="DL188" i="7"/>
  <c r="CN187" i="7"/>
  <c r="AH188" i="7"/>
  <c r="AE188" i="7"/>
  <c r="AI188" i="7"/>
  <c r="AD188" i="7"/>
  <c r="AB188" i="7"/>
  <c r="AA188" i="7"/>
  <c r="AL188" i="7"/>
  <c r="AG188" i="7"/>
  <c r="AC188" i="7"/>
  <c r="AF188" i="7"/>
  <c r="BU187" i="7"/>
  <c r="BU188" i="7" l="1"/>
  <c r="CN188" i="7"/>
  <c r="BH190" i="7"/>
  <c r="BG191" i="7"/>
  <c r="CM189" i="7"/>
  <c r="CL189" i="7"/>
  <c r="CG189" i="7"/>
  <c r="CC189" i="7"/>
  <c r="CH189" i="7"/>
  <c r="CF189" i="7"/>
  <c r="CI189" i="7"/>
  <c r="CK189" i="7"/>
  <c r="CD189" i="7"/>
  <c r="CJ189" i="7"/>
  <c r="CE189" i="7"/>
  <c r="AH189" i="7"/>
  <c r="AD189" i="7"/>
  <c r="AE189" i="7"/>
  <c r="AL189" i="7"/>
  <c r="AC189" i="7"/>
  <c r="AI189" i="7"/>
  <c r="AA189" i="7"/>
  <c r="AG189" i="7"/>
  <c r="AB189" i="7"/>
  <c r="AF189" i="7"/>
  <c r="DV188" i="7"/>
  <c r="DY188" i="7"/>
  <c r="DR188" i="7"/>
  <c r="DW188" i="7"/>
  <c r="DO188" i="7"/>
  <c r="DS188" i="7"/>
  <c r="DT188" i="7"/>
  <c r="DN188" i="7"/>
  <c r="DQ188" i="7"/>
  <c r="DX188" i="7"/>
  <c r="DU188" i="7"/>
  <c r="DP188" i="7"/>
  <c r="BZ191" i="7"/>
  <c r="CA190" i="7"/>
  <c r="DL189" i="7"/>
  <c r="DK190" i="7"/>
  <c r="CS190" i="7"/>
  <c r="CT189" i="7"/>
  <c r="BO189" i="7"/>
  <c r="BK189" i="7"/>
  <c r="BP189" i="7"/>
  <c r="BS189" i="7"/>
  <c r="BJ189" i="7"/>
  <c r="BN189" i="7"/>
  <c r="BQ189" i="7"/>
  <c r="BM189" i="7"/>
  <c r="BT189" i="7"/>
  <c r="BR189" i="7"/>
  <c r="BL189" i="7"/>
  <c r="DD188" i="7"/>
  <c r="DC188" i="7"/>
  <c r="DB188" i="7"/>
  <c r="DE188" i="7"/>
  <c r="CZ188" i="7"/>
  <c r="CV188" i="7"/>
  <c r="DF188" i="7"/>
  <c r="CX188" i="7"/>
  <c r="DA188" i="7"/>
  <c r="CW188" i="7"/>
  <c r="CY188" i="7"/>
  <c r="X191" i="7"/>
  <c r="Y190" i="7"/>
  <c r="CN189" i="7" l="1"/>
  <c r="Y191" i="7"/>
  <c r="X192" i="7"/>
  <c r="BU189" i="7"/>
  <c r="CS191" i="7"/>
  <c r="CT190" i="7"/>
  <c r="BZ192" i="7"/>
  <c r="CA191" i="7"/>
  <c r="DL190" i="7"/>
  <c r="DK191" i="7"/>
  <c r="DU189" i="7"/>
  <c r="DS189" i="7"/>
  <c r="DY189" i="7"/>
  <c r="DX189" i="7"/>
  <c r="DV189" i="7"/>
  <c r="DT189" i="7"/>
  <c r="DW189" i="7"/>
  <c r="DQ189" i="7"/>
  <c r="DR189" i="7"/>
  <c r="DO189" i="7"/>
  <c r="DN189" i="7"/>
  <c r="DP189" i="7"/>
  <c r="BH191" i="7"/>
  <c r="BG192" i="7"/>
  <c r="AI190" i="7"/>
  <c r="AE190" i="7"/>
  <c r="AA190" i="7"/>
  <c r="AH190" i="7"/>
  <c r="AD190" i="7"/>
  <c r="AG190" i="7"/>
  <c r="AF190" i="7"/>
  <c r="AB190" i="7"/>
  <c r="AL190" i="7"/>
  <c r="AC190" i="7"/>
  <c r="DB189" i="7"/>
  <c r="DD189" i="7"/>
  <c r="DA189" i="7"/>
  <c r="CV189" i="7"/>
  <c r="CW189" i="7"/>
  <c r="DE189" i="7"/>
  <c r="CY189" i="7"/>
  <c r="CX189" i="7"/>
  <c r="DF189" i="7"/>
  <c r="DC189" i="7"/>
  <c r="CZ189" i="7"/>
  <c r="CM190" i="7"/>
  <c r="CI190" i="7"/>
  <c r="CD190" i="7"/>
  <c r="CC190" i="7"/>
  <c r="CL190" i="7"/>
  <c r="CE190" i="7"/>
  <c r="CJ190" i="7"/>
  <c r="CH190" i="7"/>
  <c r="CG190" i="7"/>
  <c r="CK190" i="7"/>
  <c r="CF190" i="7"/>
  <c r="BT190" i="7"/>
  <c r="BR190" i="7"/>
  <c r="BQ190" i="7"/>
  <c r="BJ190" i="7"/>
  <c r="BO190" i="7"/>
  <c r="BL190" i="7"/>
  <c r="BS190" i="7"/>
  <c r="BK190" i="7"/>
  <c r="BN190" i="7"/>
  <c r="BP190" i="7"/>
  <c r="BM190" i="7"/>
  <c r="CN190" i="7" l="1"/>
  <c r="DS190" i="7"/>
  <c r="DV190" i="7"/>
  <c r="DY190" i="7"/>
  <c r="DN190" i="7"/>
  <c r="DX190" i="7"/>
  <c r="DW190" i="7"/>
  <c r="DP190" i="7"/>
  <c r="DT190" i="7"/>
  <c r="DR190" i="7"/>
  <c r="DU190" i="7"/>
  <c r="DO190" i="7"/>
  <c r="DQ190" i="7"/>
  <c r="CT191" i="7"/>
  <c r="CS192" i="7"/>
  <c r="BH192" i="7"/>
  <c r="BG193" i="7"/>
  <c r="CM191" i="7"/>
  <c r="CC191" i="7"/>
  <c r="CI191" i="7"/>
  <c r="CG191" i="7"/>
  <c r="CK191" i="7"/>
  <c r="CJ191" i="7"/>
  <c r="CF191" i="7"/>
  <c r="CH191" i="7"/>
  <c r="CE191" i="7"/>
  <c r="CL191" i="7"/>
  <c r="CD191" i="7"/>
  <c r="BQ191" i="7"/>
  <c r="BM191" i="7"/>
  <c r="BS191" i="7"/>
  <c r="BK191" i="7"/>
  <c r="BN191" i="7"/>
  <c r="BO191" i="7"/>
  <c r="BJ191" i="7"/>
  <c r="BT191" i="7"/>
  <c r="BP191" i="7"/>
  <c r="BR191" i="7"/>
  <c r="BL191" i="7"/>
  <c r="CA192" i="7"/>
  <c r="BZ193" i="7"/>
  <c r="X193" i="7"/>
  <c r="Y192" i="7"/>
  <c r="BU190" i="7"/>
  <c r="DL191" i="7"/>
  <c r="DK192" i="7"/>
  <c r="CX190" i="7"/>
  <c r="CY190" i="7"/>
  <c r="DE190" i="7"/>
  <c r="DD190" i="7"/>
  <c r="DA190" i="7"/>
  <c r="DF190" i="7"/>
  <c r="CW190" i="7"/>
  <c r="CV190" i="7"/>
  <c r="DB190" i="7"/>
  <c r="DC190" i="7"/>
  <c r="CZ190" i="7"/>
  <c r="AL191" i="7"/>
  <c r="AB191" i="7"/>
  <c r="AH191" i="7"/>
  <c r="AC191" i="7"/>
  <c r="AE191" i="7"/>
  <c r="AF191" i="7"/>
  <c r="AG191" i="7"/>
  <c r="AA191" i="7"/>
  <c r="AI191" i="7"/>
  <c r="AD191" i="7"/>
  <c r="BU191" i="7" l="1"/>
  <c r="DU191" i="7"/>
  <c r="DQ191" i="7"/>
  <c r="DR191" i="7"/>
  <c r="DS191" i="7"/>
  <c r="DY191" i="7"/>
  <c r="DO191" i="7"/>
  <c r="DX191" i="7"/>
  <c r="DV191" i="7"/>
  <c r="DP191" i="7"/>
  <c r="DT191" i="7"/>
  <c r="DW191" i="7"/>
  <c r="DN191" i="7"/>
  <c r="BZ194" i="7"/>
  <c r="CA193" i="7"/>
  <c r="BH193" i="7"/>
  <c r="BG194" i="7"/>
  <c r="CL192" i="7"/>
  <c r="CD192" i="7"/>
  <c r="CI192" i="7"/>
  <c r="CE192" i="7"/>
  <c r="CM192" i="7"/>
  <c r="CC192" i="7"/>
  <c r="CK192" i="7"/>
  <c r="CG192" i="7"/>
  <c r="CH192" i="7"/>
  <c r="CJ192" i="7"/>
  <c r="CF192" i="7"/>
  <c r="BS192" i="7"/>
  <c r="BK192" i="7"/>
  <c r="BN192" i="7"/>
  <c r="BP192" i="7"/>
  <c r="BJ192" i="7"/>
  <c r="BT192" i="7"/>
  <c r="BR192" i="7"/>
  <c r="BQ192" i="7"/>
  <c r="BL192" i="7"/>
  <c r="BO192" i="7"/>
  <c r="BM192" i="7"/>
  <c r="AH192" i="7"/>
  <c r="AD192" i="7"/>
  <c r="AI192" i="7"/>
  <c r="AE192" i="7"/>
  <c r="AB192" i="7"/>
  <c r="AL192" i="7"/>
  <c r="AA192" i="7"/>
  <c r="AF192" i="7"/>
  <c r="AG192" i="7"/>
  <c r="AC192" i="7"/>
  <c r="CS193" i="7"/>
  <c r="CT192" i="7"/>
  <c r="DK193" i="7"/>
  <c r="DL192" i="7"/>
  <c r="Y193" i="7"/>
  <c r="X194" i="7"/>
  <c r="CN191" i="7"/>
  <c r="DE191" i="7"/>
  <c r="CY191" i="7"/>
  <c r="CW191" i="7"/>
  <c r="DB191" i="7"/>
  <c r="DF191" i="7"/>
  <c r="DD191" i="7"/>
  <c r="DA191" i="7"/>
  <c r="CZ191" i="7"/>
  <c r="CX191" i="7"/>
  <c r="DC191" i="7"/>
  <c r="CV191" i="7"/>
  <c r="DS192" i="7" l="1"/>
  <c r="DT192" i="7"/>
  <c r="DO192" i="7"/>
  <c r="DX192" i="7"/>
  <c r="DU192" i="7"/>
  <c r="DN192" i="7"/>
  <c r="DQ192" i="7"/>
  <c r="DV192" i="7"/>
  <c r="DY192" i="7"/>
  <c r="DR192" i="7"/>
  <c r="DW192" i="7"/>
  <c r="DP192" i="7"/>
  <c r="BU192" i="7"/>
  <c r="CN192" i="7"/>
  <c r="BH194" i="7"/>
  <c r="BG195" i="7"/>
  <c r="DK194" i="7"/>
  <c r="DL193" i="7"/>
  <c r="BN193" i="7"/>
  <c r="BS193" i="7"/>
  <c r="BJ193" i="7"/>
  <c r="BT193" i="7"/>
  <c r="BP193" i="7"/>
  <c r="BO193" i="7"/>
  <c r="BK193" i="7"/>
  <c r="BQ193" i="7"/>
  <c r="BM193" i="7"/>
  <c r="BR193" i="7"/>
  <c r="BL193" i="7"/>
  <c r="X195" i="7"/>
  <c r="Y194" i="7"/>
  <c r="DF192" i="7"/>
  <c r="CY192" i="7"/>
  <c r="DA192" i="7"/>
  <c r="CV192" i="7"/>
  <c r="DC192" i="7"/>
  <c r="CX192" i="7"/>
  <c r="CW192" i="7"/>
  <c r="DB192" i="7"/>
  <c r="DE192" i="7"/>
  <c r="CZ192" i="7"/>
  <c r="DD192" i="7"/>
  <c r="CI193" i="7"/>
  <c r="CL193" i="7"/>
  <c r="CD193" i="7"/>
  <c r="CJ193" i="7"/>
  <c r="CE193" i="7"/>
  <c r="CH193" i="7"/>
  <c r="CG193" i="7"/>
  <c r="CM193" i="7"/>
  <c r="CC193" i="7"/>
  <c r="CK193" i="7"/>
  <c r="CF193" i="7"/>
  <c r="AH193" i="7"/>
  <c r="AE193" i="7"/>
  <c r="AL193" i="7"/>
  <c r="AF193" i="7"/>
  <c r="AC193" i="7"/>
  <c r="AI193" i="7"/>
  <c r="AB193" i="7"/>
  <c r="AG193" i="7"/>
  <c r="AD193" i="7"/>
  <c r="AA193" i="7"/>
  <c r="CS194" i="7"/>
  <c r="CT193" i="7"/>
  <c r="CA194" i="7"/>
  <c r="BZ195" i="7"/>
  <c r="CN193" i="7" l="1"/>
  <c r="BH195" i="7"/>
  <c r="BG196" i="7"/>
  <c r="CT194" i="7"/>
  <c r="CS195" i="7"/>
  <c r="BZ196" i="7"/>
  <c r="CA195" i="7"/>
  <c r="AI194" i="7"/>
  <c r="AE194" i="7"/>
  <c r="AD194" i="7"/>
  <c r="AH194" i="7"/>
  <c r="AC194" i="7"/>
  <c r="AF194" i="7"/>
  <c r="AG194" i="7"/>
  <c r="AA194" i="7"/>
  <c r="AL194" i="7"/>
  <c r="AB194" i="7"/>
  <c r="BT194" i="7"/>
  <c r="BR194" i="7"/>
  <c r="BP194" i="7"/>
  <c r="BL194" i="7"/>
  <c r="BO194" i="7"/>
  <c r="BM194" i="7"/>
  <c r="BS194" i="7"/>
  <c r="BK194" i="7"/>
  <c r="BN194" i="7"/>
  <c r="BQ194" i="7"/>
  <c r="BJ194" i="7"/>
  <c r="CI194" i="7"/>
  <c r="CD194" i="7"/>
  <c r="CM194" i="7"/>
  <c r="CC194" i="7"/>
  <c r="CL194" i="7"/>
  <c r="CG194" i="7"/>
  <c r="CJ194" i="7"/>
  <c r="CH194" i="7"/>
  <c r="CE194" i="7"/>
  <c r="CK194" i="7"/>
  <c r="CF194" i="7"/>
  <c r="Y195" i="7"/>
  <c r="X196" i="7"/>
  <c r="DX193" i="7"/>
  <c r="DV193" i="7"/>
  <c r="DN193" i="7"/>
  <c r="DR193" i="7"/>
  <c r="DT193" i="7"/>
  <c r="DW193" i="7"/>
  <c r="DO193" i="7"/>
  <c r="DU193" i="7"/>
  <c r="DQ193" i="7"/>
  <c r="DS193" i="7"/>
  <c r="DY193" i="7"/>
  <c r="DP193" i="7"/>
  <c r="DB193" i="7"/>
  <c r="CZ193" i="7"/>
  <c r="DA193" i="7"/>
  <c r="CV193" i="7"/>
  <c r="DD193" i="7"/>
  <c r="DE193" i="7"/>
  <c r="CW193" i="7"/>
  <c r="CY193" i="7"/>
  <c r="DF193" i="7"/>
  <c r="CX193" i="7"/>
  <c r="DC193" i="7"/>
  <c r="BU193" i="7"/>
  <c r="DL194" i="7"/>
  <c r="DK195" i="7"/>
  <c r="X197" i="7" l="1"/>
  <c r="Y196" i="7"/>
  <c r="CN194" i="7"/>
  <c r="BU194" i="7"/>
  <c r="CS196" i="7"/>
  <c r="CT195" i="7"/>
  <c r="AL195" i="7"/>
  <c r="AE195" i="7"/>
  <c r="AH195" i="7"/>
  <c r="AB195" i="7"/>
  <c r="AC195" i="7"/>
  <c r="AG195" i="7"/>
  <c r="AA195" i="7"/>
  <c r="AD195" i="7"/>
  <c r="AI195" i="7"/>
  <c r="AF195" i="7"/>
  <c r="CY194" i="7"/>
  <c r="DA194" i="7"/>
  <c r="DE194" i="7"/>
  <c r="CZ194" i="7"/>
  <c r="DD194" i="7"/>
  <c r="DB194" i="7"/>
  <c r="DF194" i="7"/>
  <c r="CW194" i="7"/>
  <c r="CX194" i="7"/>
  <c r="CV194" i="7"/>
  <c r="DC194" i="7"/>
  <c r="CC195" i="7"/>
  <c r="CJ195" i="7"/>
  <c r="CG195" i="7"/>
  <c r="CK195" i="7"/>
  <c r="CI195" i="7"/>
  <c r="CF195" i="7"/>
  <c r="CH195" i="7"/>
  <c r="CD195" i="7"/>
  <c r="CM195" i="7"/>
  <c r="CL195" i="7"/>
  <c r="CE195" i="7"/>
  <c r="BH196" i="7"/>
  <c r="BG197" i="7"/>
  <c r="DL195" i="7"/>
  <c r="DK196" i="7"/>
  <c r="DV194" i="7"/>
  <c r="DY194" i="7"/>
  <c r="DR194" i="7"/>
  <c r="DW194" i="7"/>
  <c r="DN194" i="7"/>
  <c r="DQ194" i="7"/>
  <c r="DS194" i="7"/>
  <c r="DT194" i="7"/>
  <c r="DO194" i="7"/>
  <c r="DX194" i="7"/>
  <c r="DU194" i="7"/>
  <c r="DP194" i="7"/>
  <c r="BZ197" i="7"/>
  <c r="CA196" i="7"/>
  <c r="BQ195" i="7"/>
  <c r="BJ195" i="7"/>
  <c r="BR195" i="7"/>
  <c r="BK195" i="7"/>
  <c r="BN195" i="7"/>
  <c r="BO195" i="7"/>
  <c r="BL195" i="7"/>
  <c r="BT195" i="7"/>
  <c r="BP195" i="7"/>
  <c r="BS195" i="7"/>
  <c r="BM195" i="7"/>
  <c r="CN195" i="7" l="1"/>
  <c r="CH196" i="7"/>
  <c r="CJ196" i="7"/>
  <c r="CG196" i="7"/>
  <c r="CL196" i="7"/>
  <c r="CF196" i="7"/>
  <c r="CI196" i="7"/>
  <c r="CD196" i="7"/>
  <c r="CM196" i="7"/>
  <c r="CC196" i="7"/>
  <c r="CK196" i="7"/>
  <c r="CE196" i="7"/>
  <c r="BH197" i="7"/>
  <c r="BG198" i="7"/>
  <c r="BU195" i="7"/>
  <c r="CA197" i="7"/>
  <c r="BZ198" i="7"/>
  <c r="BS196" i="7"/>
  <c r="BM196" i="7"/>
  <c r="BN196" i="7"/>
  <c r="BP196" i="7"/>
  <c r="BK196" i="7"/>
  <c r="BT196" i="7"/>
  <c r="BR196" i="7"/>
  <c r="BQ196" i="7"/>
  <c r="BJ196" i="7"/>
  <c r="BO196" i="7"/>
  <c r="BL196" i="7"/>
  <c r="DL196" i="7"/>
  <c r="DK197" i="7"/>
  <c r="DB195" i="7"/>
  <c r="DE195" i="7"/>
  <c r="CX195" i="7"/>
  <c r="DA195" i="7"/>
  <c r="DF195" i="7"/>
  <c r="CV195" i="7"/>
  <c r="DC195" i="7"/>
  <c r="CY195" i="7"/>
  <c r="DD195" i="7"/>
  <c r="CZ195" i="7"/>
  <c r="CW195" i="7"/>
  <c r="AH196" i="7"/>
  <c r="AE196" i="7"/>
  <c r="AI196" i="7"/>
  <c r="AD196" i="7"/>
  <c r="AF196" i="7"/>
  <c r="AA196" i="7"/>
  <c r="AL196" i="7"/>
  <c r="AB196" i="7"/>
  <c r="AG196" i="7"/>
  <c r="AC196" i="7"/>
  <c r="DU195" i="7"/>
  <c r="DN195" i="7"/>
  <c r="DS195" i="7"/>
  <c r="DY195" i="7"/>
  <c r="DP195" i="7"/>
  <c r="DX195" i="7"/>
  <c r="DV195" i="7"/>
  <c r="DQ195" i="7"/>
  <c r="DO195" i="7"/>
  <c r="DT195" i="7"/>
  <c r="DW195" i="7"/>
  <c r="DR195" i="7"/>
  <c r="CS197" i="7"/>
  <c r="CT196" i="7"/>
  <c r="Y197" i="7"/>
  <c r="X198" i="7"/>
  <c r="BU196" i="7" l="1"/>
  <c r="CN196" i="7"/>
  <c r="X199" i="7"/>
  <c r="Y198" i="7"/>
  <c r="DB196" i="7"/>
  <c r="DF196" i="7"/>
  <c r="DD196" i="7"/>
  <c r="DC196" i="7"/>
  <c r="CZ196" i="7"/>
  <c r="CV196" i="7"/>
  <c r="CX196" i="7"/>
  <c r="DA196" i="7"/>
  <c r="DE196" i="7"/>
  <c r="CW196" i="7"/>
  <c r="CY196" i="7"/>
  <c r="DS196" i="7"/>
  <c r="DT196" i="7"/>
  <c r="DQ196" i="7"/>
  <c r="DR196" i="7"/>
  <c r="DX196" i="7"/>
  <c r="DU196" i="7"/>
  <c r="DN196" i="7"/>
  <c r="DV196" i="7"/>
  <c r="DY196" i="7"/>
  <c r="DP196" i="7"/>
  <c r="DW196" i="7"/>
  <c r="DO196" i="7"/>
  <c r="CA198" i="7"/>
  <c r="BZ199" i="7"/>
  <c r="BN197" i="7"/>
  <c r="BO197" i="7"/>
  <c r="BJ197" i="7"/>
  <c r="BT197" i="7"/>
  <c r="BP197" i="7"/>
  <c r="BS197" i="7"/>
  <c r="BL197" i="7"/>
  <c r="BQ197" i="7"/>
  <c r="BM197" i="7"/>
  <c r="BR197" i="7"/>
  <c r="BK197" i="7"/>
  <c r="CT197" i="7"/>
  <c r="CS198" i="7"/>
  <c r="CJ197" i="7"/>
  <c r="CG197" i="7"/>
  <c r="CL197" i="7"/>
  <c r="CD197" i="7"/>
  <c r="CM197" i="7"/>
  <c r="CC197" i="7"/>
  <c r="CH197" i="7"/>
  <c r="CF197" i="7"/>
  <c r="CI197" i="7"/>
  <c r="CK197" i="7"/>
  <c r="CE197" i="7"/>
  <c r="AH197" i="7"/>
  <c r="AF197" i="7"/>
  <c r="AC197" i="7"/>
  <c r="AL197" i="7"/>
  <c r="AD197" i="7"/>
  <c r="AI197" i="7"/>
  <c r="AE197" i="7"/>
  <c r="AG197" i="7"/>
  <c r="AA197" i="7"/>
  <c r="AB197" i="7"/>
  <c r="DK198" i="7"/>
  <c r="DL197" i="7"/>
  <c r="BH198" i="7"/>
  <c r="BG199" i="7"/>
  <c r="CN197" i="7" l="1"/>
  <c r="BU197" i="7"/>
  <c r="DX197" i="7"/>
  <c r="DV197" i="7"/>
  <c r="DR197" i="7"/>
  <c r="DT197" i="7"/>
  <c r="DW197" i="7"/>
  <c r="DN197" i="7"/>
  <c r="DU197" i="7"/>
  <c r="DP197" i="7"/>
  <c r="DS197" i="7"/>
  <c r="DY197" i="7"/>
  <c r="DO197" i="7"/>
  <c r="DQ197" i="7"/>
  <c r="BT198" i="7"/>
  <c r="BR198" i="7"/>
  <c r="BQ198" i="7"/>
  <c r="BJ198" i="7"/>
  <c r="BO198" i="7"/>
  <c r="BK198" i="7"/>
  <c r="BS198" i="7"/>
  <c r="BL198" i="7"/>
  <c r="BN198" i="7"/>
  <c r="BP198" i="7"/>
  <c r="BM198" i="7"/>
  <c r="CS199" i="7"/>
  <c r="CT198" i="7"/>
  <c r="CV197" i="7"/>
  <c r="DC197" i="7"/>
  <c r="CX197" i="7"/>
  <c r="DD197" i="7"/>
  <c r="DB197" i="7"/>
  <c r="DE197" i="7"/>
  <c r="CZ197" i="7"/>
  <c r="CW197" i="7"/>
  <c r="DF197" i="7"/>
  <c r="CY197" i="7"/>
  <c r="DA197" i="7"/>
  <c r="BZ200" i="7"/>
  <c r="CA199" i="7"/>
  <c r="DL198" i="7"/>
  <c r="DK199" i="7"/>
  <c r="CK198" i="7"/>
  <c r="CD198" i="7"/>
  <c r="CM198" i="7"/>
  <c r="CH198" i="7"/>
  <c r="CE198" i="7"/>
  <c r="CC198" i="7"/>
  <c r="CI198" i="7"/>
  <c r="CF198" i="7"/>
  <c r="CJ198" i="7"/>
  <c r="CL198" i="7"/>
  <c r="CG198" i="7"/>
  <c r="AI198" i="7"/>
  <c r="AA198" i="7"/>
  <c r="AE198" i="7"/>
  <c r="AH198" i="7"/>
  <c r="AB198" i="7"/>
  <c r="AG198" i="7"/>
  <c r="AC198" i="7"/>
  <c r="AD198" i="7"/>
  <c r="AL198" i="7"/>
  <c r="AF198" i="7"/>
  <c r="BH199" i="7"/>
  <c r="BG200" i="7"/>
  <c r="Y199" i="7"/>
  <c r="X200" i="7"/>
  <c r="BU198" i="7" l="1"/>
  <c r="DL199" i="7"/>
  <c r="DK200" i="7"/>
  <c r="CT199" i="7"/>
  <c r="CS200" i="7"/>
  <c r="BH200" i="7"/>
  <c r="BG201" i="7"/>
  <c r="DV198" i="7"/>
  <c r="DY198" i="7"/>
  <c r="DP198" i="7"/>
  <c r="DW198" i="7"/>
  <c r="DR198" i="7"/>
  <c r="DS198" i="7"/>
  <c r="DT198" i="7"/>
  <c r="DO198" i="7"/>
  <c r="DQ198" i="7"/>
  <c r="DX198" i="7"/>
  <c r="DU198" i="7"/>
  <c r="DN198" i="7"/>
  <c r="BQ199" i="7"/>
  <c r="BL199" i="7"/>
  <c r="BS199" i="7"/>
  <c r="BK199" i="7"/>
  <c r="BN199" i="7"/>
  <c r="BO199" i="7"/>
  <c r="BM199" i="7"/>
  <c r="BT199" i="7"/>
  <c r="BP199" i="7"/>
  <c r="BR199" i="7"/>
  <c r="BJ199" i="7"/>
  <c r="CM199" i="7"/>
  <c r="CC199" i="7"/>
  <c r="CJ199" i="7"/>
  <c r="CD199" i="7"/>
  <c r="CK199" i="7"/>
  <c r="CI199" i="7"/>
  <c r="CG199" i="7"/>
  <c r="CH199" i="7"/>
  <c r="CF199" i="7"/>
  <c r="CL199" i="7"/>
  <c r="CE199" i="7"/>
  <c r="AL199" i="7"/>
  <c r="AC199" i="7"/>
  <c r="AD199" i="7"/>
  <c r="AH199" i="7"/>
  <c r="AA199" i="7"/>
  <c r="AF199" i="7"/>
  <c r="AG199" i="7"/>
  <c r="AB199" i="7"/>
  <c r="AI199" i="7"/>
  <c r="AE199" i="7"/>
  <c r="X201" i="7"/>
  <c r="Y200" i="7"/>
  <c r="CN198" i="7"/>
  <c r="BZ201" i="7"/>
  <c r="CA200" i="7"/>
  <c r="CY198" i="7"/>
  <c r="DC198" i="7"/>
  <c r="DE198" i="7"/>
  <c r="DA198" i="7"/>
  <c r="CX198" i="7"/>
  <c r="DF198" i="7"/>
  <c r="DD198" i="7"/>
  <c r="CW198" i="7"/>
  <c r="DB198" i="7"/>
  <c r="CZ198" i="7"/>
  <c r="CV198" i="7"/>
  <c r="CN199" i="7" l="1"/>
  <c r="BU199" i="7"/>
  <c r="AH200" i="7"/>
  <c r="AD200" i="7"/>
  <c r="AI200" i="7"/>
  <c r="AE200" i="7"/>
  <c r="AA200" i="7"/>
  <c r="AL200" i="7"/>
  <c r="AC200" i="7"/>
  <c r="AG200" i="7"/>
  <c r="AF200" i="7"/>
  <c r="AB200" i="7"/>
  <c r="CS201" i="7"/>
  <c r="CT200" i="7"/>
  <c r="CM200" i="7"/>
  <c r="CH200" i="7"/>
  <c r="CK200" i="7"/>
  <c r="CD200" i="7"/>
  <c r="CL200" i="7"/>
  <c r="CE200" i="7"/>
  <c r="CI200" i="7"/>
  <c r="CG200" i="7"/>
  <c r="CC200" i="7"/>
  <c r="CJ200" i="7"/>
  <c r="CF200" i="7"/>
  <c r="Y201" i="7"/>
  <c r="X202" i="7"/>
  <c r="DE199" i="7"/>
  <c r="CY199" i="7"/>
  <c r="CV199" i="7"/>
  <c r="DF199" i="7"/>
  <c r="CW199" i="7"/>
  <c r="DD199" i="7"/>
  <c r="DB199" i="7"/>
  <c r="CZ199" i="7"/>
  <c r="DA199" i="7"/>
  <c r="CX199" i="7"/>
  <c r="DC199" i="7"/>
  <c r="CA201" i="7"/>
  <c r="BZ202" i="7"/>
  <c r="BH201" i="7"/>
  <c r="BG202" i="7"/>
  <c r="DL200" i="7"/>
  <c r="DK201" i="7"/>
  <c r="BS200" i="7"/>
  <c r="BL200" i="7"/>
  <c r="BN200" i="7"/>
  <c r="BP200" i="7"/>
  <c r="BM200" i="7"/>
  <c r="BT200" i="7"/>
  <c r="BR200" i="7"/>
  <c r="BQ200" i="7"/>
  <c r="BJ200" i="7"/>
  <c r="BO200" i="7"/>
  <c r="BK200" i="7"/>
  <c r="DU199" i="7"/>
  <c r="DR199" i="7"/>
  <c r="DO199" i="7"/>
  <c r="DS199" i="7"/>
  <c r="DY199" i="7"/>
  <c r="DN199" i="7"/>
  <c r="DX199" i="7"/>
  <c r="DW199" i="7"/>
  <c r="DQ199" i="7"/>
  <c r="DT199" i="7"/>
  <c r="DV199" i="7"/>
  <c r="DP199" i="7"/>
  <c r="BU200" i="7" l="1"/>
  <c r="BG203" i="7"/>
  <c r="BH202" i="7"/>
  <c r="AH201" i="7"/>
  <c r="AE201" i="7"/>
  <c r="AL201" i="7"/>
  <c r="AC201" i="7"/>
  <c r="AA201" i="7"/>
  <c r="AI201" i="7"/>
  <c r="AD201" i="7"/>
  <c r="AB201" i="7"/>
  <c r="AG201" i="7"/>
  <c r="AF201" i="7"/>
  <c r="DF200" i="7"/>
  <c r="DA200" i="7"/>
  <c r="CW200" i="7"/>
  <c r="DC200" i="7"/>
  <c r="CY200" i="7"/>
  <c r="CV200" i="7"/>
  <c r="CZ200" i="7"/>
  <c r="DB200" i="7"/>
  <c r="DE200" i="7"/>
  <c r="DD200" i="7"/>
  <c r="CX200" i="7"/>
  <c r="BN201" i="7"/>
  <c r="BS201" i="7"/>
  <c r="BK201" i="7"/>
  <c r="BT201" i="7"/>
  <c r="BP201" i="7"/>
  <c r="BO201" i="7"/>
  <c r="BM201" i="7"/>
  <c r="BQ201" i="7"/>
  <c r="BL201" i="7"/>
  <c r="BR201" i="7"/>
  <c r="BJ201" i="7"/>
  <c r="CT201" i="7"/>
  <c r="CS202" i="7"/>
  <c r="DL201" i="7"/>
  <c r="DK202" i="7"/>
  <c r="CA202" i="7"/>
  <c r="BZ203" i="7"/>
  <c r="CN200" i="7"/>
  <c r="DS200" i="7"/>
  <c r="DY200" i="7"/>
  <c r="DR200" i="7"/>
  <c r="DX200" i="7"/>
  <c r="DT200" i="7"/>
  <c r="DQ200" i="7"/>
  <c r="DO200" i="7"/>
  <c r="DW200" i="7"/>
  <c r="DV200" i="7"/>
  <c r="DN200" i="7"/>
  <c r="DU200" i="7"/>
  <c r="DP200" i="7"/>
  <c r="CJ201" i="7"/>
  <c r="CE201" i="7"/>
  <c r="CM201" i="7"/>
  <c r="CH201" i="7"/>
  <c r="CG201" i="7"/>
  <c r="CC201" i="7"/>
  <c r="CL201" i="7"/>
  <c r="CD201" i="7"/>
  <c r="CI201" i="7"/>
  <c r="CK201" i="7"/>
  <c r="CF201" i="7"/>
  <c r="X203" i="7"/>
  <c r="Y202" i="7"/>
  <c r="CN201" i="7" l="1"/>
  <c r="CI202" i="7"/>
  <c r="CD202" i="7"/>
  <c r="CM202" i="7"/>
  <c r="CC202" i="7"/>
  <c r="CH202" i="7"/>
  <c r="CE202" i="7"/>
  <c r="CJ202" i="7"/>
  <c r="CL202" i="7"/>
  <c r="CF202" i="7"/>
  <c r="CK202" i="7"/>
  <c r="CG202" i="7"/>
  <c r="DC201" i="7"/>
  <c r="CV201" i="7"/>
  <c r="CZ201" i="7"/>
  <c r="CX201" i="7"/>
  <c r="DB201" i="7"/>
  <c r="DE201" i="7"/>
  <c r="DA201" i="7"/>
  <c r="DD201" i="7"/>
  <c r="DF201" i="7"/>
  <c r="CW201" i="7"/>
  <c r="CY201" i="7"/>
  <c r="AI202" i="7"/>
  <c r="AE202" i="7"/>
  <c r="AB202" i="7"/>
  <c r="AH202" i="7"/>
  <c r="AA202" i="7"/>
  <c r="AD202" i="7"/>
  <c r="AG202" i="7"/>
  <c r="AC202" i="7"/>
  <c r="AL202" i="7"/>
  <c r="AF202" i="7"/>
  <c r="DL202" i="7"/>
  <c r="DK203" i="7"/>
  <c r="BT202" i="7"/>
  <c r="BR202" i="7"/>
  <c r="BP202" i="7"/>
  <c r="BK202" i="7"/>
  <c r="BO202" i="7"/>
  <c r="BM202" i="7"/>
  <c r="BS202" i="7"/>
  <c r="BJ202" i="7"/>
  <c r="BN202" i="7"/>
  <c r="BQ202" i="7"/>
  <c r="BL202" i="7"/>
  <c r="Y203" i="7"/>
  <c r="X204" i="7"/>
  <c r="DX201" i="7"/>
  <c r="DT201" i="7"/>
  <c r="DN201" i="7"/>
  <c r="DU201" i="7"/>
  <c r="DV201" i="7"/>
  <c r="DP201" i="7"/>
  <c r="DW201" i="7"/>
  <c r="DR201" i="7"/>
  <c r="DO201" i="7"/>
  <c r="DS201" i="7"/>
  <c r="DY201" i="7"/>
  <c r="DQ201" i="7"/>
  <c r="BG204" i="7"/>
  <c r="BH203" i="7"/>
  <c r="CA203" i="7"/>
  <c r="BZ204" i="7"/>
  <c r="CS203" i="7"/>
  <c r="CT202" i="7"/>
  <c r="BU201" i="7"/>
  <c r="BU202" i="7" l="1"/>
  <c r="BZ205" i="7"/>
  <c r="CA204" i="7"/>
  <c r="X205" i="7"/>
  <c r="Y204" i="7"/>
  <c r="CC203" i="7"/>
  <c r="CJ203" i="7"/>
  <c r="CF203" i="7"/>
  <c r="CK203" i="7"/>
  <c r="CI203" i="7"/>
  <c r="CE203" i="7"/>
  <c r="CM203" i="7"/>
  <c r="CH203" i="7"/>
  <c r="CD203" i="7"/>
  <c r="CL203" i="7"/>
  <c r="CG203" i="7"/>
  <c r="AL203" i="7"/>
  <c r="AD203" i="7"/>
  <c r="AA203" i="7"/>
  <c r="AH203" i="7"/>
  <c r="AC203" i="7"/>
  <c r="AG203" i="7"/>
  <c r="AB203" i="7"/>
  <c r="AF203" i="7"/>
  <c r="AI203" i="7"/>
  <c r="AE203" i="7"/>
  <c r="DK204" i="7"/>
  <c r="DL203" i="7"/>
  <c r="CN202" i="7"/>
  <c r="DB202" i="7"/>
  <c r="CW202" i="7"/>
  <c r="DD202" i="7"/>
  <c r="DE202" i="7"/>
  <c r="CV202" i="7"/>
  <c r="CZ202" i="7"/>
  <c r="DF202" i="7"/>
  <c r="DC202" i="7"/>
  <c r="CY202" i="7"/>
  <c r="CX202" i="7"/>
  <c r="DA202" i="7"/>
  <c r="DW202" i="7"/>
  <c r="DV202" i="7"/>
  <c r="DN202" i="7"/>
  <c r="DT202" i="7"/>
  <c r="DP202" i="7"/>
  <c r="DS202" i="7"/>
  <c r="DU202" i="7"/>
  <c r="DR202" i="7"/>
  <c r="DX202" i="7"/>
  <c r="DY202" i="7"/>
  <c r="DO202" i="7"/>
  <c r="DQ202" i="7"/>
  <c r="BQ203" i="7"/>
  <c r="BK203" i="7"/>
  <c r="BR203" i="7"/>
  <c r="BL203" i="7"/>
  <c r="BN203" i="7"/>
  <c r="BO203" i="7"/>
  <c r="BM203" i="7"/>
  <c r="BT203" i="7"/>
  <c r="BP203" i="7"/>
  <c r="BS203" i="7"/>
  <c r="BJ203" i="7"/>
  <c r="CT203" i="7"/>
  <c r="CS204" i="7"/>
  <c r="BH204" i="7"/>
  <c r="BG205" i="7"/>
  <c r="CN203" i="7" l="1"/>
  <c r="CS205" i="7"/>
  <c r="CT204" i="7"/>
  <c r="AH204" i="7"/>
  <c r="AF204" i="7"/>
  <c r="AI204" i="7"/>
  <c r="AA204" i="7"/>
  <c r="AE204" i="7"/>
  <c r="AC204" i="7"/>
  <c r="AL204" i="7"/>
  <c r="AD204" i="7"/>
  <c r="AG204" i="7"/>
  <c r="AB204" i="7"/>
  <c r="DE203" i="7"/>
  <c r="DC203" i="7"/>
  <c r="CV203" i="7"/>
  <c r="DB203" i="7"/>
  <c r="DF203" i="7"/>
  <c r="CX203" i="7"/>
  <c r="CY203" i="7"/>
  <c r="DD203" i="7"/>
  <c r="CW203" i="7"/>
  <c r="DA203" i="7"/>
  <c r="CZ203" i="7"/>
  <c r="BU203" i="7"/>
  <c r="DY203" i="7"/>
  <c r="DO203" i="7"/>
  <c r="DS203" i="7"/>
  <c r="DV203" i="7"/>
  <c r="DP203" i="7"/>
  <c r="DX203" i="7"/>
  <c r="DW203" i="7"/>
  <c r="DQ203" i="7"/>
  <c r="DU203" i="7"/>
  <c r="DT203" i="7"/>
  <c r="DN203" i="7"/>
  <c r="DR203" i="7"/>
  <c r="Y205" i="7"/>
  <c r="X206" i="7"/>
  <c r="DL204" i="7"/>
  <c r="DK205" i="7"/>
  <c r="CH204" i="7"/>
  <c r="CJ204" i="7"/>
  <c r="CD204" i="7"/>
  <c r="CL204" i="7"/>
  <c r="CF204" i="7"/>
  <c r="CI204" i="7"/>
  <c r="CG204" i="7"/>
  <c r="CM204" i="7"/>
  <c r="CC204" i="7"/>
  <c r="CK204" i="7"/>
  <c r="CE204" i="7"/>
  <c r="BH205" i="7"/>
  <c r="BG206" i="7"/>
  <c r="BS204" i="7"/>
  <c r="BM204" i="7"/>
  <c r="BN204" i="7"/>
  <c r="BP204" i="7"/>
  <c r="BJ204" i="7"/>
  <c r="BT204" i="7"/>
  <c r="BR204" i="7"/>
  <c r="BQ204" i="7"/>
  <c r="BK204" i="7"/>
  <c r="BO204" i="7"/>
  <c r="BL204" i="7"/>
  <c r="CA205" i="7"/>
  <c r="BZ206" i="7"/>
  <c r="CN204" i="7" l="1"/>
  <c r="BU204" i="7"/>
  <c r="BN205" i="7"/>
  <c r="BO205" i="7"/>
  <c r="BJ205" i="7"/>
  <c r="BT205" i="7"/>
  <c r="BP205" i="7"/>
  <c r="BS205" i="7"/>
  <c r="BM205" i="7"/>
  <c r="BQ205" i="7"/>
  <c r="BL205" i="7"/>
  <c r="BR205" i="7"/>
  <c r="BK205" i="7"/>
  <c r="DL205" i="7"/>
  <c r="DK206" i="7"/>
  <c r="DS204" i="7"/>
  <c r="DU204" i="7"/>
  <c r="DN204" i="7"/>
  <c r="DQ204" i="7"/>
  <c r="DX204" i="7"/>
  <c r="DY204" i="7"/>
  <c r="DP204" i="7"/>
  <c r="DW204" i="7"/>
  <c r="DV204" i="7"/>
  <c r="DR204" i="7"/>
  <c r="DT204" i="7"/>
  <c r="DO204" i="7"/>
  <c r="BZ207" i="7"/>
  <c r="CA206" i="7"/>
  <c r="X207" i="7"/>
  <c r="Y206" i="7"/>
  <c r="DF204" i="7"/>
  <c r="CX204" i="7"/>
  <c r="CY204" i="7"/>
  <c r="DA204" i="7"/>
  <c r="DC204" i="7"/>
  <c r="CZ204" i="7"/>
  <c r="CW204" i="7"/>
  <c r="DB204" i="7"/>
  <c r="DE204" i="7"/>
  <c r="DD204" i="7"/>
  <c r="CV204" i="7"/>
  <c r="CJ205" i="7"/>
  <c r="CE205" i="7"/>
  <c r="CL205" i="7"/>
  <c r="CD205" i="7"/>
  <c r="CM205" i="7"/>
  <c r="CC205" i="7"/>
  <c r="CH205" i="7"/>
  <c r="CF205" i="7"/>
  <c r="CI205" i="7"/>
  <c r="CK205" i="7"/>
  <c r="CG205" i="7"/>
  <c r="BH206" i="7"/>
  <c r="BG207" i="7"/>
  <c r="AH205" i="7"/>
  <c r="AC205" i="7"/>
  <c r="AD205" i="7"/>
  <c r="AL205" i="7"/>
  <c r="AF205" i="7"/>
  <c r="AI205" i="7"/>
  <c r="AA205" i="7"/>
  <c r="AG205" i="7"/>
  <c r="AB205" i="7"/>
  <c r="AE205" i="7"/>
  <c r="CT205" i="7"/>
  <c r="CS206" i="7"/>
  <c r="CN205" i="7" l="1"/>
  <c r="CV205" i="7"/>
  <c r="DC205" i="7"/>
  <c r="DA205" i="7"/>
  <c r="CZ205" i="7"/>
  <c r="DB205" i="7"/>
  <c r="DE205" i="7"/>
  <c r="CW205" i="7"/>
  <c r="DD205" i="7"/>
  <c r="DF205" i="7"/>
  <c r="CY205" i="7"/>
  <c r="CX205" i="7"/>
  <c r="BT206" i="7"/>
  <c r="BR206" i="7"/>
  <c r="BQ206" i="7"/>
  <c r="BM206" i="7"/>
  <c r="BO206" i="7"/>
  <c r="BJ206" i="7"/>
  <c r="BS206" i="7"/>
  <c r="BL206" i="7"/>
  <c r="BN206" i="7"/>
  <c r="BP206" i="7"/>
  <c r="BK206" i="7"/>
  <c r="Y207" i="7"/>
  <c r="X208" i="7"/>
  <c r="DX205" i="7"/>
  <c r="DW205" i="7"/>
  <c r="DQ205" i="7"/>
  <c r="DR205" i="7"/>
  <c r="DU205" i="7"/>
  <c r="DT205" i="7"/>
  <c r="DO205" i="7"/>
  <c r="DY205" i="7"/>
  <c r="DN205" i="7"/>
  <c r="DS205" i="7"/>
  <c r="DV205" i="7"/>
  <c r="DP205" i="7"/>
  <c r="CI206" i="7"/>
  <c r="CD206" i="7"/>
  <c r="CC206" i="7"/>
  <c r="CL206" i="7"/>
  <c r="CG206" i="7"/>
  <c r="CJ206" i="7"/>
  <c r="CH206" i="7"/>
  <c r="CE206" i="7"/>
  <c r="CM206" i="7"/>
  <c r="CK206" i="7"/>
  <c r="CF206" i="7"/>
  <c r="BZ208" i="7"/>
  <c r="CA207" i="7"/>
  <c r="CT206" i="7"/>
  <c r="CS207" i="7"/>
  <c r="BG208" i="7"/>
  <c r="BH207" i="7"/>
  <c r="AI206" i="7"/>
  <c r="AA206" i="7"/>
  <c r="AF206" i="7"/>
  <c r="AH206" i="7"/>
  <c r="AB206" i="7"/>
  <c r="AG206" i="7"/>
  <c r="AC206" i="7"/>
  <c r="AE206" i="7"/>
  <c r="AD206" i="7"/>
  <c r="AL206" i="7"/>
  <c r="DK207" i="7"/>
  <c r="DL206" i="7"/>
  <c r="BU205" i="7"/>
  <c r="BU206" i="7" l="1"/>
  <c r="BH208" i="7"/>
  <c r="BG209" i="7"/>
  <c r="CA208" i="7"/>
  <c r="BZ209" i="7"/>
  <c r="CN206" i="7"/>
  <c r="X209" i="7"/>
  <c r="Y208" i="7"/>
  <c r="CT207" i="7"/>
  <c r="CS208" i="7"/>
  <c r="AL207" i="7"/>
  <c r="AB207" i="7"/>
  <c r="AH207" i="7"/>
  <c r="AF207" i="7"/>
  <c r="AD207" i="7"/>
  <c r="AA207" i="7"/>
  <c r="AG207" i="7"/>
  <c r="AE207" i="7"/>
  <c r="AI207" i="7"/>
  <c r="AC207" i="7"/>
  <c r="CW206" i="7"/>
  <c r="DD206" i="7"/>
  <c r="DE206" i="7"/>
  <c r="CY206" i="7"/>
  <c r="DC206" i="7"/>
  <c r="DB206" i="7"/>
  <c r="DF206" i="7"/>
  <c r="DA206" i="7"/>
  <c r="CV206" i="7"/>
  <c r="CX206" i="7"/>
  <c r="CZ206" i="7"/>
  <c r="DK208" i="7"/>
  <c r="DL207" i="7"/>
  <c r="DW206" i="7"/>
  <c r="DV206" i="7"/>
  <c r="DP206" i="7"/>
  <c r="DT206" i="7"/>
  <c r="DR206" i="7"/>
  <c r="DS206" i="7"/>
  <c r="DU206" i="7"/>
  <c r="DO206" i="7"/>
  <c r="DQ206" i="7"/>
  <c r="DX206" i="7"/>
  <c r="DY206" i="7"/>
  <c r="DN206" i="7"/>
  <c r="BT207" i="7"/>
  <c r="BP207" i="7"/>
  <c r="BR207" i="7"/>
  <c r="BK207" i="7"/>
  <c r="BQ207" i="7"/>
  <c r="BJ207" i="7"/>
  <c r="BS207" i="7"/>
  <c r="BL207" i="7"/>
  <c r="BN207" i="7"/>
  <c r="BO207" i="7"/>
  <c r="BM207" i="7"/>
  <c r="CM207" i="7"/>
  <c r="CL207" i="7"/>
  <c r="CD207" i="7"/>
  <c r="CC207" i="7"/>
  <c r="CI207" i="7"/>
  <c r="CG207" i="7"/>
  <c r="CK207" i="7"/>
  <c r="CJ207" i="7"/>
  <c r="CF207" i="7"/>
  <c r="CH207" i="7"/>
  <c r="CE207" i="7"/>
  <c r="CN207" i="7" l="1"/>
  <c r="BU207" i="7"/>
  <c r="DY207" i="7"/>
  <c r="DN207" i="7"/>
  <c r="DS207" i="7"/>
  <c r="DV207" i="7"/>
  <c r="DP207" i="7"/>
  <c r="DX207" i="7"/>
  <c r="DW207" i="7"/>
  <c r="DO207" i="7"/>
  <c r="DU207" i="7"/>
  <c r="DT207" i="7"/>
  <c r="DQ207" i="7"/>
  <c r="DR207" i="7"/>
  <c r="CV207" i="7"/>
  <c r="CY207" i="7"/>
  <c r="DE207" i="7"/>
  <c r="CW207" i="7"/>
  <c r="DC207" i="7"/>
  <c r="DB207" i="7"/>
  <c r="DF207" i="7"/>
  <c r="DA207" i="7"/>
  <c r="DD207" i="7"/>
  <c r="CZ207" i="7"/>
  <c r="CX207" i="7"/>
  <c r="BZ210" i="7"/>
  <c r="CA209" i="7"/>
  <c r="DK209" i="7"/>
  <c r="DL208" i="7"/>
  <c r="AH208" i="7"/>
  <c r="AA208" i="7"/>
  <c r="AI208" i="7"/>
  <c r="AF208" i="7"/>
  <c r="AE208" i="7"/>
  <c r="AL208" i="7"/>
  <c r="AD208" i="7"/>
  <c r="AC208" i="7"/>
  <c r="AG208" i="7"/>
  <c r="AB208" i="7"/>
  <c r="CC208" i="7"/>
  <c r="CK208" i="7"/>
  <c r="CF208" i="7"/>
  <c r="CM208" i="7"/>
  <c r="CH208" i="7"/>
  <c r="CJ208" i="7"/>
  <c r="CE208" i="7"/>
  <c r="CL208" i="7"/>
  <c r="CD208" i="7"/>
  <c r="CI208" i="7"/>
  <c r="CG208" i="7"/>
  <c r="Y209" i="7"/>
  <c r="X210" i="7"/>
  <c r="BH209" i="7"/>
  <c r="BG210" i="7"/>
  <c r="CS209" i="7"/>
  <c r="CT208" i="7"/>
  <c r="BO208" i="7"/>
  <c r="BL208" i="7"/>
  <c r="BS208" i="7"/>
  <c r="BM208" i="7"/>
  <c r="BN208" i="7"/>
  <c r="BP208" i="7"/>
  <c r="BK208" i="7"/>
  <c r="BT208" i="7"/>
  <c r="BR208" i="7"/>
  <c r="BQ208" i="7"/>
  <c r="BJ208" i="7"/>
  <c r="CN208" i="7" l="1"/>
  <c r="BU208" i="7"/>
  <c r="BH210" i="7"/>
  <c r="BG211" i="7"/>
  <c r="BT209" i="7"/>
  <c r="BP209" i="7"/>
  <c r="BO209" i="7"/>
  <c r="BJ209" i="7"/>
  <c r="BQ209" i="7"/>
  <c r="BM209" i="7"/>
  <c r="BR209" i="7"/>
  <c r="BL209" i="7"/>
  <c r="BN209" i="7"/>
  <c r="BS209" i="7"/>
  <c r="BK209" i="7"/>
  <c r="DT208" i="7"/>
  <c r="DN208" i="7"/>
  <c r="DQ208" i="7"/>
  <c r="DS208" i="7"/>
  <c r="DU208" i="7"/>
  <c r="DR208" i="7"/>
  <c r="DX208" i="7"/>
  <c r="DY208" i="7"/>
  <c r="DP208" i="7"/>
  <c r="DW208" i="7"/>
  <c r="DV208" i="7"/>
  <c r="DO208" i="7"/>
  <c r="DB208" i="7"/>
  <c r="DD208" i="7"/>
  <c r="CX208" i="7"/>
  <c r="CZ208" i="7"/>
  <c r="CW208" i="7"/>
  <c r="DE208" i="7"/>
  <c r="DC208" i="7"/>
  <c r="CV208" i="7"/>
  <c r="DF208" i="7"/>
  <c r="DA208" i="7"/>
  <c r="CY208" i="7"/>
  <c r="X211" i="7"/>
  <c r="Y210" i="7"/>
  <c r="DL209" i="7"/>
  <c r="DK210" i="7"/>
  <c r="CT209" i="7"/>
  <c r="CS210" i="7"/>
  <c r="AH209" i="7"/>
  <c r="AD209" i="7"/>
  <c r="AL209" i="7"/>
  <c r="AB209" i="7"/>
  <c r="AA209" i="7"/>
  <c r="AI209" i="7"/>
  <c r="AC209" i="7"/>
  <c r="AG209" i="7"/>
  <c r="AF209" i="7"/>
  <c r="AE209" i="7"/>
  <c r="CH209" i="7"/>
  <c r="CE209" i="7"/>
  <c r="CC209" i="7"/>
  <c r="CK209" i="7"/>
  <c r="CD209" i="7"/>
  <c r="CI209" i="7"/>
  <c r="CL209" i="7"/>
  <c r="CG209" i="7"/>
  <c r="CM209" i="7"/>
  <c r="CJ209" i="7"/>
  <c r="CF209" i="7"/>
  <c r="BZ211" i="7"/>
  <c r="CA210" i="7"/>
  <c r="BU209" i="7" l="1"/>
  <c r="CN209" i="7"/>
  <c r="CM210" i="7"/>
  <c r="CC210" i="7"/>
  <c r="CL210" i="7"/>
  <c r="CE210" i="7"/>
  <c r="CJ210" i="7"/>
  <c r="CH210" i="7"/>
  <c r="CD210" i="7"/>
  <c r="CK210" i="7"/>
  <c r="CG210" i="7"/>
  <c r="CI210" i="7"/>
  <c r="CF210" i="7"/>
  <c r="BZ212" i="7"/>
  <c r="CA211" i="7"/>
  <c r="DL210" i="7"/>
  <c r="DK211" i="7"/>
  <c r="DS209" i="7"/>
  <c r="DV209" i="7"/>
  <c r="DP209" i="7"/>
  <c r="DX209" i="7"/>
  <c r="DW209" i="7"/>
  <c r="DN209" i="7"/>
  <c r="DR209" i="7"/>
  <c r="DU209" i="7"/>
  <c r="DT209" i="7"/>
  <c r="DO209" i="7"/>
  <c r="DY209" i="7"/>
  <c r="DQ209" i="7"/>
  <c r="CT210" i="7"/>
  <c r="CS211" i="7"/>
  <c r="AI210" i="7"/>
  <c r="AE210" i="7"/>
  <c r="AF210" i="7"/>
  <c r="AH210" i="7"/>
  <c r="AC210" i="7"/>
  <c r="AA210" i="7"/>
  <c r="AG210" i="7"/>
  <c r="AB210" i="7"/>
  <c r="AL210" i="7"/>
  <c r="AD210" i="7"/>
  <c r="BH211" i="7"/>
  <c r="BG212" i="7"/>
  <c r="DA209" i="7"/>
  <c r="DD209" i="7"/>
  <c r="DE209" i="7"/>
  <c r="CW209" i="7"/>
  <c r="CY209" i="7"/>
  <c r="DB209" i="7"/>
  <c r="DF209" i="7"/>
  <c r="DC209" i="7"/>
  <c r="CV209" i="7"/>
  <c r="CZ209" i="7"/>
  <c r="CX209" i="7"/>
  <c r="Y211" i="7"/>
  <c r="X212" i="7"/>
  <c r="BO210" i="7"/>
  <c r="BK210" i="7"/>
  <c r="BS210" i="7"/>
  <c r="BJ210" i="7"/>
  <c r="BN210" i="7"/>
  <c r="BQ210" i="7"/>
  <c r="BL210" i="7"/>
  <c r="BT210" i="7"/>
  <c r="BR210" i="7"/>
  <c r="BP210" i="7"/>
  <c r="BM210" i="7"/>
  <c r="BR211" i="7" l="1"/>
  <c r="BJ211" i="7"/>
  <c r="BN211" i="7"/>
  <c r="BO211" i="7"/>
  <c r="BM211" i="7"/>
  <c r="BT211" i="7"/>
  <c r="BP211" i="7"/>
  <c r="BS211" i="7"/>
  <c r="BL211" i="7"/>
  <c r="BQ211" i="7"/>
  <c r="BK211" i="7"/>
  <c r="DE210" i="7"/>
  <c r="DD210" i="7"/>
  <c r="CW210" i="7"/>
  <c r="DB210" i="7"/>
  <c r="DF210" i="7"/>
  <c r="CZ210" i="7"/>
  <c r="DC210" i="7"/>
  <c r="CY210" i="7"/>
  <c r="CV210" i="7"/>
  <c r="DA210" i="7"/>
  <c r="CX210" i="7"/>
  <c r="CA212" i="7"/>
  <c r="BZ213" i="7"/>
  <c r="CN210" i="7"/>
  <c r="DL211" i="7"/>
  <c r="DK212" i="7"/>
  <c r="X213" i="7"/>
  <c r="Y212" i="7"/>
  <c r="DT210" i="7"/>
  <c r="DR210" i="7"/>
  <c r="DS210" i="7"/>
  <c r="DU210" i="7"/>
  <c r="DO210" i="7"/>
  <c r="DQ210" i="7"/>
  <c r="DX210" i="7"/>
  <c r="DY210" i="7"/>
  <c r="DN210" i="7"/>
  <c r="DW210" i="7"/>
  <c r="DV210" i="7"/>
  <c r="DP210" i="7"/>
  <c r="BU210" i="7"/>
  <c r="AL211" i="7"/>
  <c r="AF211" i="7"/>
  <c r="AH211" i="7"/>
  <c r="AD211" i="7"/>
  <c r="AC211" i="7"/>
  <c r="AG211" i="7"/>
  <c r="AB211" i="7"/>
  <c r="AA211" i="7"/>
  <c r="AI211" i="7"/>
  <c r="AE211" i="7"/>
  <c r="BH212" i="7"/>
  <c r="BG213" i="7"/>
  <c r="CS212" i="7"/>
  <c r="CT211" i="7"/>
  <c r="CK211" i="7"/>
  <c r="CI211" i="7"/>
  <c r="CG211" i="7"/>
  <c r="CH211" i="7"/>
  <c r="CF211" i="7"/>
  <c r="CL211" i="7"/>
  <c r="CD211" i="7"/>
  <c r="CM211" i="7"/>
  <c r="CC211" i="7"/>
  <c r="CJ211" i="7"/>
  <c r="CE211" i="7"/>
  <c r="BU211" i="7" l="1"/>
  <c r="CN211" i="7"/>
  <c r="DF211" i="7"/>
  <c r="CX211" i="7"/>
  <c r="DA211" i="7"/>
  <c r="DD211" i="7"/>
  <c r="CZ211" i="7"/>
  <c r="CW211" i="7"/>
  <c r="CV211" i="7"/>
  <c r="DB211" i="7"/>
  <c r="DE211" i="7"/>
  <c r="DC211" i="7"/>
  <c r="CY211" i="7"/>
  <c r="Y213" i="7"/>
  <c r="X214" i="7"/>
  <c r="BZ214" i="7"/>
  <c r="CA213" i="7"/>
  <c r="CT212" i="7"/>
  <c r="CS213" i="7"/>
  <c r="DL212" i="7"/>
  <c r="DK213" i="7"/>
  <c r="CL212" i="7"/>
  <c r="CG212" i="7"/>
  <c r="CI212" i="7"/>
  <c r="CD212" i="7"/>
  <c r="CM212" i="7"/>
  <c r="CC212" i="7"/>
  <c r="CK212" i="7"/>
  <c r="CF212" i="7"/>
  <c r="CH212" i="7"/>
  <c r="CJ212" i="7"/>
  <c r="CE212" i="7"/>
  <c r="BH213" i="7"/>
  <c r="BG214" i="7"/>
  <c r="DS211" i="7"/>
  <c r="DV211" i="7"/>
  <c r="DN211" i="7"/>
  <c r="DR211" i="7"/>
  <c r="DX211" i="7"/>
  <c r="DW211" i="7"/>
  <c r="DO211" i="7"/>
  <c r="DU211" i="7"/>
  <c r="DT211" i="7"/>
  <c r="DP211" i="7"/>
  <c r="DY211" i="7"/>
  <c r="DQ211" i="7"/>
  <c r="BN212" i="7"/>
  <c r="BP212" i="7"/>
  <c r="BM212" i="7"/>
  <c r="BT212" i="7"/>
  <c r="BR212" i="7"/>
  <c r="BQ212" i="7"/>
  <c r="BK212" i="7"/>
  <c r="BO212" i="7"/>
  <c r="BJ212" i="7"/>
  <c r="BS212" i="7"/>
  <c r="BL212" i="7"/>
  <c r="AH212" i="7"/>
  <c r="AB212" i="7"/>
  <c r="AI212" i="7"/>
  <c r="AF212" i="7"/>
  <c r="AC212" i="7"/>
  <c r="AA212" i="7"/>
  <c r="AL212" i="7"/>
  <c r="AD212" i="7"/>
  <c r="AG212" i="7"/>
  <c r="AE212" i="7"/>
  <c r="BU212" i="7" l="1"/>
  <c r="BH214" i="7"/>
  <c r="BG215" i="7"/>
  <c r="CZ212" i="7"/>
  <c r="CX212" i="7"/>
  <c r="DC212" i="7"/>
  <c r="CY212" i="7"/>
  <c r="DB212" i="7"/>
  <c r="DE212" i="7"/>
  <c r="DA212" i="7"/>
  <c r="DD212" i="7"/>
  <c r="DF212" i="7"/>
  <c r="CW212" i="7"/>
  <c r="CV212" i="7"/>
  <c r="AH213" i="7"/>
  <c r="AE213" i="7"/>
  <c r="AF213" i="7"/>
  <c r="AL213" i="7"/>
  <c r="AA213" i="7"/>
  <c r="AI213" i="7"/>
  <c r="AC213" i="7"/>
  <c r="AG213" i="7"/>
  <c r="AD213" i="7"/>
  <c r="AB213" i="7"/>
  <c r="BT213" i="7"/>
  <c r="BP213" i="7"/>
  <c r="BS213" i="7"/>
  <c r="BM213" i="7"/>
  <c r="BQ213" i="7"/>
  <c r="BK213" i="7"/>
  <c r="BR213" i="7"/>
  <c r="BL213" i="7"/>
  <c r="BN213" i="7"/>
  <c r="BO213" i="7"/>
  <c r="BJ213" i="7"/>
  <c r="DL213" i="7"/>
  <c r="DK214" i="7"/>
  <c r="CL213" i="7"/>
  <c r="CF213" i="7"/>
  <c r="CC213" i="7"/>
  <c r="CH213" i="7"/>
  <c r="CG213" i="7"/>
  <c r="CI213" i="7"/>
  <c r="CK213" i="7"/>
  <c r="CD213" i="7"/>
  <c r="CM213" i="7"/>
  <c r="CJ213" i="7"/>
  <c r="CE213" i="7"/>
  <c r="CN212" i="7"/>
  <c r="DX212" i="7"/>
  <c r="DY212" i="7"/>
  <c r="DP212" i="7"/>
  <c r="DW212" i="7"/>
  <c r="DV212" i="7"/>
  <c r="DR212" i="7"/>
  <c r="DT212" i="7"/>
  <c r="DO212" i="7"/>
  <c r="DS212" i="7"/>
  <c r="DU212" i="7"/>
  <c r="DN212" i="7"/>
  <c r="DQ212" i="7"/>
  <c r="BZ215" i="7"/>
  <c r="CA214" i="7"/>
  <c r="CT213" i="7"/>
  <c r="CS214" i="7"/>
  <c r="X215" i="7"/>
  <c r="Y214" i="7"/>
  <c r="BU213" i="7" l="1"/>
  <c r="CN213" i="7"/>
  <c r="Y215" i="7"/>
  <c r="X216" i="7"/>
  <c r="CS215" i="7"/>
  <c r="CT214" i="7"/>
  <c r="DL214" i="7"/>
  <c r="DK215" i="7"/>
  <c r="CZ213" i="7"/>
  <c r="DA213" i="7"/>
  <c r="DB213" i="7"/>
  <c r="DE213" i="7"/>
  <c r="CY213" i="7"/>
  <c r="DD213" i="7"/>
  <c r="DF213" i="7"/>
  <c r="CV213" i="7"/>
  <c r="DC213" i="7"/>
  <c r="CW213" i="7"/>
  <c r="CX213" i="7"/>
  <c r="DU213" i="7"/>
  <c r="DT213" i="7"/>
  <c r="DN213" i="7"/>
  <c r="DY213" i="7"/>
  <c r="DP213" i="7"/>
  <c r="DS213" i="7"/>
  <c r="DV213" i="7"/>
  <c r="DQ213" i="7"/>
  <c r="DR213" i="7"/>
  <c r="DX213" i="7"/>
  <c r="DW213" i="7"/>
  <c r="DO213" i="7"/>
  <c r="AI214" i="7"/>
  <c r="AF214" i="7"/>
  <c r="AC214" i="7"/>
  <c r="AH214" i="7"/>
  <c r="AE214" i="7"/>
  <c r="AG214" i="7"/>
  <c r="AB214" i="7"/>
  <c r="AA214" i="7"/>
  <c r="AL214" i="7"/>
  <c r="AD214" i="7"/>
  <c r="CM214" i="7"/>
  <c r="CC214" i="7"/>
  <c r="CI214" i="7"/>
  <c r="CE214" i="7"/>
  <c r="CJ214" i="7"/>
  <c r="CL214" i="7"/>
  <c r="CD214" i="7"/>
  <c r="CK214" i="7"/>
  <c r="CG214" i="7"/>
  <c r="CH214" i="7"/>
  <c r="CF214" i="7"/>
  <c r="BH215" i="7"/>
  <c r="BG216" i="7"/>
  <c r="BZ216" i="7"/>
  <c r="CA215" i="7"/>
  <c r="BO214" i="7"/>
  <c r="BK214" i="7"/>
  <c r="BS214" i="7"/>
  <c r="BJ214" i="7"/>
  <c r="BN214" i="7"/>
  <c r="BP214" i="7"/>
  <c r="BL214" i="7"/>
  <c r="BT214" i="7"/>
  <c r="BR214" i="7"/>
  <c r="BQ214" i="7"/>
  <c r="BM214" i="7"/>
  <c r="BH216" i="7" l="1"/>
  <c r="BG217" i="7"/>
  <c r="DB214" i="7"/>
  <c r="DE214" i="7"/>
  <c r="CZ214" i="7"/>
  <c r="DD214" i="7"/>
  <c r="DF214" i="7"/>
  <c r="DA214" i="7"/>
  <c r="DC214" i="7"/>
  <c r="CV214" i="7"/>
  <c r="CW214" i="7"/>
  <c r="CX214" i="7"/>
  <c r="CY214" i="7"/>
  <c r="BS215" i="7"/>
  <c r="BJ215" i="7"/>
  <c r="BN215" i="7"/>
  <c r="BO215" i="7"/>
  <c r="BM215" i="7"/>
  <c r="BT215" i="7"/>
  <c r="BP215" i="7"/>
  <c r="BR215" i="7"/>
  <c r="BL215" i="7"/>
  <c r="BU215" i="7" s="1"/>
  <c r="BQ215" i="7"/>
  <c r="BK215" i="7"/>
  <c r="CN214" i="7"/>
  <c r="CT215" i="7"/>
  <c r="CS216" i="7"/>
  <c r="CK215" i="7"/>
  <c r="CI215" i="7"/>
  <c r="CD215" i="7"/>
  <c r="CH215" i="7"/>
  <c r="CF215" i="7"/>
  <c r="CL215" i="7"/>
  <c r="CG215" i="7"/>
  <c r="CM215" i="7"/>
  <c r="CC215" i="7"/>
  <c r="CJ215" i="7"/>
  <c r="CE215" i="7"/>
  <c r="DK216" i="7"/>
  <c r="DL215" i="7"/>
  <c r="X217" i="7"/>
  <c r="Y216" i="7"/>
  <c r="BU214" i="7"/>
  <c r="CA216" i="7"/>
  <c r="BZ217" i="7"/>
  <c r="DT214" i="7"/>
  <c r="DO214" i="7"/>
  <c r="DQ214" i="7"/>
  <c r="DS214" i="7"/>
  <c r="DU214" i="7"/>
  <c r="DN214" i="7"/>
  <c r="DX214" i="7"/>
  <c r="DY214" i="7"/>
  <c r="DP214" i="7"/>
  <c r="DW214" i="7"/>
  <c r="DV214" i="7"/>
  <c r="DR214" i="7"/>
  <c r="AL215" i="7"/>
  <c r="AB215" i="7"/>
  <c r="AH215" i="7"/>
  <c r="AD215" i="7"/>
  <c r="AE215" i="7"/>
  <c r="AC215" i="7"/>
  <c r="AG215" i="7"/>
  <c r="AA215" i="7"/>
  <c r="AI215" i="7"/>
  <c r="AF215" i="7"/>
  <c r="CN215" i="7" l="1"/>
  <c r="CL216" i="7"/>
  <c r="CF216" i="7"/>
  <c r="CI216" i="7"/>
  <c r="CD216" i="7"/>
  <c r="CM216" i="7"/>
  <c r="CC216" i="7"/>
  <c r="CJ216" i="7"/>
  <c r="CE216" i="7"/>
  <c r="CH216" i="7"/>
  <c r="CK216" i="7"/>
  <c r="CG216" i="7"/>
  <c r="DS215" i="7"/>
  <c r="DV215" i="7"/>
  <c r="DP215" i="7"/>
  <c r="DX215" i="7"/>
  <c r="DW215" i="7"/>
  <c r="DO215" i="7"/>
  <c r="DU215" i="7"/>
  <c r="DT215" i="7"/>
  <c r="DQ215" i="7"/>
  <c r="DR215" i="7"/>
  <c r="DY215" i="7"/>
  <c r="DN215" i="7"/>
  <c r="DK217" i="7"/>
  <c r="DL216" i="7"/>
  <c r="CS217" i="7"/>
  <c r="CT216" i="7"/>
  <c r="AH216" i="7"/>
  <c r="AD216" i="7"/>
  <c r="AI216" i="7"/>
  <c r="AF216" i="7"/>
  <c r="AE216" i="7"/>
  <c r="AL216" i="7"/>
  <c r="AB216" i="7"/>
  <c r="AC216" i="7"/>
  <c r="AG216" i="7"/>
  <c r="AA216" i="7"/>
  <c r="DF215" i="7"/>
  <c r="CV215" i="7"/>
  <c r="CW215" i="7"/>
  <c r="CY215" i="7"/>
  <c r="DC215" i="7"/>
  <c r="DB215" i="7"/>
  <c r="CX215" i="7"/>
  <c r="CZ215" i="7"/>
  <c r="DE215" i="7"/>
  <c r="DD215" i="7"/>
  <c r="DA215" i="7"/>
  <c r="BG218" i="7"/>
  <c r="BH217" i="7"/>
  <c r="CA217" i="7"/>
  <c r="BZ218" i="7"/>
  <c r="Y217" i="7"/>
  <c r="X218" i="7"/>
  <c r="BN216" i="7"/>
  <c r="BP216" i="7"/>
  <c r="BK216" i="7"/>
  <c r="BT216" i="7"/>
  <c r="BR216" i="7"/>
  <c r="BQ216" i="7"/>
  <c r="BL216" i="7"/>
  <c r="BO216" i="7"/>
  <c r="BM216" i="7"/>
  <c r="BS216" i="7"/>
  <c r="BJ216" i="7"/>
  <c r="CN216" i="7" l="1"/>
  <c r="BU216" i="7"/>
  <c r="BZ219" i="7"/>
  <c r="CA218" i="7"/>
  <c r="DK218" i="7"/>
  <c r="DL217" i="7"/>
  <c r="CC217" i="7"/>
  <c r="CL217" i="7"/>
  <c r="CD217" i="7"/>
  <c r="CI217" i="7"/>
  <c r="CK217" i="7"/>
  <c r="CG217" i="7"/>
  <c r="CM217" i="7"/>
  <c r="CJ217" i="7"/>
  <c r="CE217" i="7"/>
  <c r="CH217" i="7"/>
  <c r="CF217" i="7"/>
  <c r="DB216" i="7"/>
  <c r="DD216" i="7"/>
  <c r="DA216" i="7"/>
  <c r="CX216" i="7"/>
  <c r="CW216" i="7"/>
  <c r="DE216" i="7"/>
  <c r="CY216" i="7"/>
  <c r="CV216" i="7"/>
  <c r="DF216" i="7"/>
  <c r="CZ216" i="7"/>
  <c r="DC216" i="7"/>
  <c r="X219" i="7"/>
  <c r="Y218" i="7"/>
  <c r="BT217" i="7"/>
  <c r="BP217" i="7"/>
  <c r="BO217" i="7"/>
  <c r="BJ217" i="7"/>
  <c r="BQ217" i="7"/>
  <c r="BK217" i="7"/>
  <c r="BR217" i="7"/>
  <c r="BM217" i="7"/>
  <c r="BN217" i="7"/>
  <c r="BS217" i="7"/>
  <c r="BL217" i="7"/>
  <c r="CT217" i="7"/>
  <c r="CS218" i="7"/>
  <c r="AH217" i="7"/>
  <c r="AB217" i="7"/>
  <c r="AL217" i="7"/>
  <c r="AE217" i="7"/>
  <c r="AD217" i="7"/>
  <c r="AI217" i="7"/>
  <c r="AA217" i="7"/>
  <c r="AF217" i="7"/>
  <c r="AG217" i="7"/>
  <c r="AC217" i="7"/>
  <c r="BH218" i="7"/>
  <c r="BG219" i="7"/>
  <c r="DX216" i="7"/>
  <c r="DY216" i="7"/>
  <c r="DP216" i="7"/>
  <c r="DW216" i="7"/>
  <c r="DV216" i="7"/>
  <c r="DO216" i="7"/>
  <c r="DT216" i="7"/>
  <c r="DN216" i="7"/>
  <c r="DQ216" i="7"/>
  <c r="DS216" i="7"/>
  <c r="DU216" i="7"/>
  <c r="DR216" i="7"/>
  <c r="BU217" i="7" l="1"/>
  <c r="BO218" i="7"/>
  <c r="BJ218" i="7"/>
  <c r="BS218" i="7"/>
  <c r="BK218" i="7"/>
  <c r="BN218" i="7"/>
  <c r="BQ218" i="7"/>
  <c r="BL218" i="7"/>
  <c r="BT218" i="7"/>
  <c r="BR218" i="7"/>
  <c r="BP218" i="7"/>
  <c r="BM218" i="7"/>
  <c r="CV217" i="7"/>
  <c r="CW217" i="7"/>
  <c r="DB217" i="7"/>
  <c r="DE217" i="7"/>
  <c r="CX217" i="7"/>
  <c r="DA217" i="7"/>
  <c r="DF217" i="7"/>
  <c r="DD217" i="7"/>
  <c r="CZ217" i="7"/>
  <c r="CY217" i="7"/>
  <c r="DC217" i="7"/>
  <c r="AI218" i="7"/>
  <c r="AA218" i="7"/>
  <c r="AE218" i="7"/>
  <c r="AH218" i="7"/>
  <c r="AB218" i="7"/>
  <c r="AG218" i="7"/>
  <c r="AF218" i="7"/>
  <c r="AL218" i="7"/>
  <c r="AC218" i="7"/>
  <c r="AD218" i="7"/>
  <c r="DU217" i="7"/>
  <c r="DT217" i="7"/>
  <c r="DQ217" i="7"/>
  <c r="DY217" i="7"/>
  <c r="DP217" i="7"/>
  <c r="DS217" i="7"/>
  <c r="DV217" i="7"/>
  <c r="DN217" i="7"/>
  <c r="DR217" i="7"/>
  <c r="DX217" i="7"/>
  <c r="DW217" i="7"/>
  <c r="DO217" i="7"/>
  <c r="Y219" i="7"/>
  <c r="X220" i="7"/>
  <c r="DK219" i="7"/>
  <c r="DL218" i="7"/>
  <c r="CM218" i="7"/>
  <c r="CC218" i="7"/>
  <c r="CH218" i="7"/>
  <c r="CE218" i="7"/>
  <c r="CJ218" i="7"/>
  <c r="CL218" i="7"/>
  <c r="CD218" i="7"/>
  <c r="CK218" i="7"/>
  <c r="CF218" i="7"/>
  <c r="CI218" i="7"/>
  <c r="CG218" i="7"/>
  <c r="BH219" i="7"/>
  <c r="BG220" i="7"/>
  <c r="CS219" i="7"/>
  <c r="CT218" i="7"/>
  <c r="CN217" i="7"/>
  <c r="BZ220" i="7"/>
  <c r="CA219" i="7"/>
  <c r="CN218" i="7" l="1"/>
  <c r="DB218" i="7"/>
  <c r="DE218" i="7"/>
  <c r="DD218" i="7"/>
  <c r="CW218" i="7"/>
  <c r="DF218" i="7"/>
  <c r="CX218" i="7"/>
  <c r="CZ218" i="7"/>
  <c r="DC218" i="7"/>
  <c r="CV218" i="7"/>
  <c r="DA218" i="7"/>
  <c r="CY218" i="7"/>
  <c r="BR219" i="7"/>
  <c r="BJ219" i="7"/>
  <c r="BN219" i="7"/>
  <c r="BO219" i="7"/>
  <c r="BM219" i="7"/>
  <c r="BT219" i="7"/>
  <c r="BP219" i="7"/>
  <c r="BS219" i="7"/>
  <c r="BK219" i="7"/>
  <c r="BQ219" i="7"/>
  <c r="BL219" i="7"/>
  <c r="DT218" i="7"/>
  <c r="DO218" i="7"/>
  <c r="DQ218" i="7"/>
  <c r="DS218" i="7"/>
  <c r="DU218" i="7"/>
  <c r="DN218" i="7"/>
  <c r="DX218" i="7"/>
  <c r="DY218" i="7"/>
  <c r="DP218" i="7"/>
  <c r="DW218" i="7"/>
  <c r="DV218" i="7"/>
  <c r="DR218" i="7"/>
  <c r="DL219" i="7"/>
  <c r="DK220" i="7"/>
  <c r="BU218" i="7"/>
  <c r="CS220" i="7"/>
  <c r="CT219" i="7"/>
  <c r="X221" i="7"/>
  <c r="Y220" i="7"/>
  <c r="CM219" i="7"/>
  <c r="CK219" i="7"/>
  <c r="CI219" i="7"/>
  <c r="CG219" i="7"/>
  <c r="CH219" i="7"/>
  <c r="CE219" i="7"/>
  <c r="CL219" i="7"/>
  <c r="CF219" i="7"/>
  <c r="CC219" i="7"/>
  <c r="CJ219" i="7"/>
  <c r="CD219" i="7"/>
  <c r="BZ221" i="7"/>
  <c r="CA220" i="7"/>
  <c r="BH220" i="7"/>
  <c r="BG221" i="7"/>
  <c r="AL219" i="7"/>
  <c r="AA219" i="7"/>
  <c r="AH219" i="7"/>
  <c r="AC219" i="7"/>
  <c r="AD219" i="7"/>
  <c r="AG219" i="7"/>
  <c r="AE219" i="7"/>
  <c r="AB219" i="7"/>
  <c r="AI219" i="7"/>
  <c r="AF219" i="7"/>
  <c r="BU219" i="7" l="1"/>
  <c r="CN219" i="7"/>
  <c r="BH221" i="7"/>
  <c r="BG222" i="7"/>
  <c r="Y221" i="7"/>
  <c r="X222" i="7"/>
  <c r="DK221" i="7"/>
  <c r="DL220" i="7"/>
  <c r="BN220" i="7"/>
  <c r="BP220" i="7"/>
  <c r="BM220" i="7"/>
  <c r="BT220" i="7"/>
  <c r="BR220" i="7"/>
  <c r="BQ220" i="7"/>
  <c r="BK220" i="7"/>
  <c r="BO220" i="7"/>
  <c r="BJ220" i="7"/>
  <c r="BS220" i="7"/>
  <c r="BL220" i="7"/>
  <c r="DB219" i="7"/>
  <c r="DF219" i="7"/>
  <c r="CV219" i="7"/>
  <c r="CY219" i="7"/>
  <c r="DC219" i="7"/>
  <c r="DA219" i="7"/>
  <c r="CX219" i="7"/>
  <c r="CZ219" i="7"/>
  <c r="DE219" i="7"/>
  <c r="CW219" i="7"/>
  <c r="DD219" i="7"/>
  <c r="DS219" i="7"/>
  <c r="DV219" i="7"/>
  <c r="DO219" i="7"/>
  <c r="DX219" i="7"/>
  <c r="DW219" i="7"/>
  <c r="DP219" i="7"/>
  <c r="DU219" i="7"/>
  <c r="DT219" i="7"/>
  <c r="DQ219" i="7"/>
  <c r="DY219" i="7"/>
  <c r="DN219" i="7"/>
  <c r="DR219" i="7"/>
  <c r="CT220" i="7"/>
  <c r="CS221" i="7"/>
  <c r="CL220" i="7"/>
  <c r="CD220" i="7"/>
  <c r="CI220" i="7"/>
  <c r="CE220" i="7"/>
  <c r="CC220" i="7"/>
  <c r="CK220" i="7"/>
  <c r="CG220" i="7"/>
  <c r="CM220" i="7"/>
  <c r="CH220" i="7"/>
  <c r="CJ220" i="7"/>
  <c r="CF220" i="7"/>
  <c r="CA221" i="7"/>
  <c r="BZ222" i="7"/>
  <c r="AH220" i="7"/>
  <c r="AC220" i="7"/>
  <c r="AI220" i="7"/>
  <c r="AA220" i="7"/>
  <c r="AF220" i="7"/>
  <c r="AB220" i="7"/>
  <c r="AL220" i="7"/>
  <c r="AE220" i="7"/>
  <c r="AG220" i="7"/>
  <c r="AD220" i="7"/>
  <c r="BU220" i="7" l="1"/>
  <c r="CN220" i="7"/>
  <c r="X223" i="7"/>
  <c r="Y222" i="7"/>
  <c r="BZ223" i="7"/>
  <c r="CA222" i="7"/>
  <c r="AH221" i="7"/>
  <c r="AD221" i="7"/>
  <c r="AL221" i="7"/>
  <c r="AE221" i="7"/>
  <c r="AC221" i="7"/>
  <c r="AI221" i="7"/>
  <c r="AF221" i="7"/>
  <c r="AG221" i="7"/>
  <c r="AA221" i="7"/>
  <c r="AB221" i="7"/>
  <c r="CS222" i="7"/>
  <c r="CT221" i="7"/>
  <c r="DX220" i="7"/>
  <c r="DY220" i="7"/>
  <c r="DR220" i="7"/>
  <c r="DW220" i="7"/>
  <c r="DV220" i="7"/>
  <c r="DO220" i="7"/>
  <c r="DT220" i="7"/>
  <c r="DN220" i="7"/>
  <c r="DQ220" i="7"/>
  <c r="DS220" i="7"/>
  <c r="DU220" i="7"/>
  <c r="DP220" i="7"/>
  <c r="BG223" i="7"/>
  <c r="BH222" i="7"/>
  <c r="CL221" i="7"/>
  <c r="CF221" i="7"/>
  <c r="CM221" i="7"/>
  <c r="CC221" i="7"/>
  <c r="CH221" i="7"/>
  <c r="CE221" i="7"/>
  <c r="CI221" i="7"/>
  <c r="CK221" i="7"/>
  <c r="CD221" i="7"/>
  <c r="CJ221" i="7"/>
  <c r="CG221" i="7"/>
  <c r="CW220" i="7"/>
  <c r="DD220" i="7"/>
  <c r="CX220" i="7"/>
  <c r="CY220" i="7"/>
  <c r="DB220" i="7"/>
  <c r="DE220" i="7"/>
  <c r="CV220" i="7"/>
  <c r="DA220" i="7"/>
  <c r="DF220" i="7"/>
  <c r="DC220" i="7"/>
  <c r="CZ220" i="7"/>
  <c r="DK222" i="7"/>
  <c r="DL221" i="7"/>
  <c r="BT221" i="7"/>
  <c r="BP221" i="7"/>
  <c r="BS221" i="7"/>
  <c r="BL221" i="7"/>
  <c r="BQ221" i="7"/>
  <c r="BM221" i="7"/>
  <c r="BR221" i="7"/>
  <c r="BK221" i="7"/>
  <c r="BN221" i="7"/>
  <c r="BO221" i="7"/>
  <c r="BJ221" i="7"/>
  <c r="CN221" i="7" l="1"/>
  <c r="BU221" i="7"/>
  <c r="DB221" i="7"/>
  <c r="DD221" i="7"/>
  <c r="CY221" i="7"/>
  <c r="DE221" i="7"/>
  <c r="DC221" i="7"/>
  <c r="DA221" i="7"/>
  <c r="DF221" i="7"/>
  <c r="CX221" i="7"/>
  <c r="CV221" i="7"/>
  <c r="CZ221" i="7"/>
  <c r="CW221" i="7"/>
  <c r="CI222" i="7"/>
  <c r="CE222" i="7"/>
  <c r="CC222" i="7"/>
  <c r="CL222" i="7"/>
  <c r="CF222" i="7"/>
  <c r="CJ222" i="7"/>
  <c r="CH222" i="7"/>
  <c r="CD222" i="7"/>
  <c r="CM222" i="7"/>
  <c r="CK222" i="7"/>
  <c r="CG222" i="7"/>
  <c r="CT222" i="7"/>
  <c r="CS223" i="7"/>
  <c r="BZ224" i="7"/>
  <c r="CA223" i="7"/>
  <c r="DU221" i="7"/>
  <c r="DT221" i="7"/>
  <c r="DO221" i="7"/>
  <c r="DY221" i="7"/>
  <c r="DN221" i="7"/>
  <c r="DS221" i="7"/>
  <c r="DV221" i="7"/>
  <c r="DP221" i="7"/>
  <c r="DX221" i="7"/>
  <c r="DW221" i="7"/>
  <c r="DQ221" i="7"/>
  <c r="DR221" i="7"/>
  <c r="BO222" i="7"/>
  <c r="BK222" i="7"/>
  <c r="BS222" i="7"/>
  <c r="BM222" i="7"/>
  <c r="BN222" i="7"/>
  <c r="BP222" i="7"/>
  <c r="BJ222" i="7"/>
  <c r="BT222" i="7"/>
  <c r="BR222" i="7"/>
  <c r="BQ222" i="7"/>
  <c r="BL222" i="7"/>
  <c r="AI222" i="7"/>
  <c r="AB222" i="7"/>
  <c r="AE222" i="7"/>
  <c r="AH222" i="7"/>
  <c r="AD222" i="7"/>
  <c r="AG222" i="7"/>
  <c r="AC222" i="7"/>
  <c r="AF222" i="7"/>
  <c r="AL222" i="7"/>
  <c r="AA222" i="7"/>
  <c r="DK223" i="7"/>
  <c r="DL222" i="7"/>
  <c r="BG224" i="7"/>
  <c r="BH223" i="7"/>
  <c r="Y223" i="7"/>
  <c r="X224" i="7"/>
  <c r="AL223" i="7" l="1"/>
  <c r="AE223" i="7"/>
  <c r="AH223" i="7"/>
  <c r="AB223" i="7"/>
  <c r="AF223" i="7"/>
  <c r="AA223" i="7"/>
  <c r="AG223" i="7"/>
  <c r="AD223" i="7"/>
  <c r="AI223" i="7"/>
  <c r="AC223" i="7"/>
  <c r="DL223" i="7"/>
  <c r="DK224" i="7"/>
  <c r="CT223" i="7"/>
  <c r="CS224" i="7"/>
  <c r="BS223" i="7"/>
  <c r="BK223" i="7"/>
  <c r="BN223" i="7"/>
  <c r="BO223" i="7"/>
  <c r="BJ223" i="7"/>
  <c r="BT223" i="7"/>
  <c r="BP223" i="7"/>
  <c r="BR223" i="7"/>
  <c r="BM223" i="7"/>
  <c r="BQ223" i="7"/>
  <c r="BL223" i="7"/>
  <c r="DE222" i="7"/>
  <c r="DD222" i="7"/>
  <c r="CW222" i="7"/>
  <c r="DB222" i="7"/>
  <c r="DF222" i="7"/>
  <c r="DC222" i="7"/>
  <c r="CY222" i="7"/>
  <c r="CZ222" i="7"/>
  <c r="CV222" i="7"/>
  <c r="DA222" i="7"/>
  <c r="CX222" i="7"/>
  <c r="BH224" i="7"/>
  <c r="BG225" i="7"/>
  <c r="CK223" i="7"/>
  <c r="CJ223" i="7"/>
  <c r="CG223" i="7"/>
  <c r="CH223" i="7"/>
  <c r="CD223" i="7"/>
  <c r="CL223" i="7"/>
  <c r="CF223" i="7"/>
  <c r="CM223" i="7"/>
  <c r="CC223" i="7"/>
  <c r="CI223" i="7"/>
  <c r="CE223" i="7"/>
  <c r="X225" i="7"/>
  <c r="Y224" i="7"/>
  <c r="DT222" i="7"/>
  <c r="DO222" i="7"/>
  <c r="DQ222" i="7"/>
  <c r="DS222" i="7"/>
  <c r="DU222" i="7"/>
  <c r="DN222" i="7"/>
  <c r="DX222" i="7"/>
  <c r="DY222" i="7"/>
  <c r="DP222" i="7"/>
  <c r="DW222" i="7"/>
  <c r="DV222" i="7"/>
  <c r="DR222" i="7"/>
  <c r="BU222" i="7"/>
  <c r="CA224" i="7"/>
  <c r="BZ225" i="7"/>
  <c r="CN222" i="7"/>
  <c r="CN223" i="7" l="1"/>
  <c r="CI224" i="7"/>
  <c r="CG224" i="7"/>
  <c r="CM224" i="7"/>
  <c r="CC224" i="7"/>
  <c r="CK224" i="7"/>
  <c r="CE224" i="7"/>
  <c r="CH224" i="7"/>
  <c r="CJ224" i="7"/>
  <c r="CF224" i="7"/>
  <c r="CL224" i="7"/>
  <c r="CD224" i="7"/>
  <c r="DL224" i="7"/>
  <c r="DK225" i="7"/>
  <c r="AH224" i="7"/>
  <c r="AF224" i="7"/>
  <c r="AI224" i="7"/>
  <c r="AE224" i="7"/>
  <c r="AC224" i="7"/>
  <c r="AL224" i="7"/>
  <c r="AD224" i="7"/>
  <c r="AA224" i="7"/>
  <c r="AG224" i="7"/>
  <c r="AB224" i="7"/>
  <c r="DS223" i="7"/>
  <c r="DY223" i="7"/>
  <c r="DN223" i="7"/>
  <c r="DX223" i="7"/>
  <c r="DV223" i="7"/>
  <c r="DQ223" i="7"/>
  <c r="DR223" i="7"/>
  <c r="DW223" i="7"/>
  <c r="DO223" i="7"/>
  <c r="DU223" i="7"/>
  <c r="DT223" i="7"/>
  <c r="DP223" i="7"/>
  <c r="BZ226" i="7"/>
  <c r="CA225" i="7"/>
  <c r="Y225" i="7"/>
  <c r="X226" i="7"/>
  <c r="BH225" i="7"/>
  <c r="BG226" i="7"/>
  <c r="CS225" i="7"/>
  <c r="CT224" i="7"/>
  <c r="BN224" i="7"/>
  <c r="BP224" i="7"/>
  <c r="BK224" i="7"/>
  <c r="BT224" i="7"/>
  <c r="BR224" i="7"/>
  <c r="BQ224" i="7"/>
  <c r="BM224" i="7"/>
  <c r="BO224" i="7"/>
  <c r="BL224" i="7"/>
  <c r="BS224" i="7"/>
  <c r="BJ224" i="7"/>
  <c r="BU223" i="7"/>
  <c r="DF223" i="7"/>
  <c r="CX223" i="7"/>
  <c r="CZ223" i="7"/>
  <c r="DD223" i="7"/>
  <c r="CY223" i="7"/>
  <c r="DB223" i="7"/>
  <c r="DA223" i="7"/>
  <c r="CW223" i="7"/>
  <c r="DE223" i="7"/>
  <c r="CV223" i="7"/>
  <c r="DC223" i="7"/>
  <c r="CN224" i="7" l="1"/>
  <c r="BU224" i="7"/>
  <c r="BT225" i="7"/>
  <c r="BP225" i="7"/>
  <c r="BO225" i="7"/>
  <c r="BM225" i="7"/>
  <c r="BQ225" i="7"/>
  <c r="BK225" i="7"/>
  <c r="BR225" i="7"/>
  <c r="BL225" i="7"/>
  <c r="BN225" i="7"/>
  <c r="BS225" i="7"/>
  <c r="BJ225" i="7"/>
  <c r="CA226" i="7"/>
  <c r="BZ227" i="7"/>
  <c r="DX224" i="7"/>
  <c r="DY224" i="7"/>
  <c r="DP224" i="7"/>
  <c r="DW224" i="7"/>
  <c r="DV224" i="7"/>
  <c r="DR224" i="7"/>
  <c r="DT224" i="7"/>
  <c r="DO224" i="7"/>
  <c r="DS224" i="7"/>
  <c r="DU224" i="7"/>
  <c r="DN224" i="7"/>
  <c r="DQ224" i="7"/>
  <c r="DB224" i="7"/>
  <c r="CY224" i="7"/>
  <c r="DA224" i="7"/>
  <c r="CV224" i="7"/>
  <c r="CX224" i="7"/>
  <c r="DE224" i="7"/>
  <c r="CZ224" i="7"/>
  <c r="CW224" i="7"/>
  <c r="DF224" i="7"/>
  <c r="DC224" i="7"/>
  <c r="DD224" i="7"/>
  <c r="X227" i="7"/>
  <c r="Y226" i="7"/>
  <c r="CT225" i="7"/>
  <c r="CS226" i="7"/>
  <c r="AH225" i="7"/>
  <c r="AE225" i="7"/>
  <c r="AB225" i="7"/>
  <c r="AL225" i="7"/>
  <c r="AD225" i="7"/>
  <c r="AI225" i="7"/>
  <c r="AA225" i="7"/>
  <c r="AG225" i="7"/>
  <c r="AC225" i="7"/>
  <c r="AF225" i="7"/>
  <c r="BG227" i="7"/>
  <c r="BH226" i="7"/>
  <c r="CH225" i="7"/>
  <c r="CF225" i="7"/>
  <c r="CC225" i="7"/>
  <c r="CK225" i="7"/>
  <c r="CE225" i="7"/>
  <c r="CM225" i="7"/>
  <c r="CI225" i="7"/>
  <c r="CL225" i="7"/>
  <c r="CD225" i="7"/>
  <c r="CJ225" i="7"/>
  <c r="CG225" i="7"/>
  <c r="DK226" i="7"/>
  <c r="DL225" i="7"/>
  <c r="BU225" i="7" l="1"/>
  <c r="CN225" i="7"/>
  <c r="DL226" i="7"/>
  <c r="DK227" i="7"/>
  <c r="BH227" i="7"/>
  <c r="BG228" i="7"/>
  <c r="DC225" i="7"/>
  <c r="CW225" i="7"/>
  <c r="DB225" i="7"/>
  <c r="DE225" i="7"/>
  <c r="DD225" i="7"/>
  <c r="CX225" i="7"/>
  <c r="DF225" i="7"/>
  <c r="CY225" i="7"/>
  <c r="CZ225" i="7"/>
  <c r="DA225" i="7"/>
  <c r="CV225" i="7"/>
  <c r="AI226" i="7"/>
  <c r="AC226" i="7"/>
  <c r="AE226" i="7"/>
  <c r="AH226" i="7"/>
  <c r="AF226" i="7"/>
  <c r="AD226" i="7"/>
  <c r="AG226" i="7"/>
  <c r="AA226" i="7"/>
  <c r="AL226" i="7"/>
  <c r="AB226" i="7"/>
  <c r="DU225" i="7"/>
  <c r="DT225" i="7"/>
  <c r="DP225" i="7"/>
  <c r="DY225" i="7"/>
  <c r="DN225" i="7"/>
  <c r="DR225" i="7"/>
  <c r="DS225" i="7"/>
  <c r="DV225" i="7"/>
  <c r="DO225" i="7"/>
  <c r="DX225" i="7"/>
  <c r="DW225" i="7"/>
  <c r="DQ225" i="7"/>
  <c r="Y227" i="7"/>
  <c r="X228" i="7"/>
  <c r="BZ228" i="7"/>
  <c r="CA227" i="7"/>
  <c r="BO226" i="7"/>
  <c r="BK226" i="7"/>
  <c r="BS226" i="7"/>
  <c r="BL226" i="7"/>
  <c r="BN226" i="7"/>
  <c r="BQ226" i="7"/>
  <c r="BJ226" i="7"/>
  <c r="BT226" i="7"/>
  <c r="BR226" i="7"/>
  <c r="BP226" i="7"/>
  <c r="BM226" i="7"/>
  <c r="CT226" i="7"/>
  <c r="CS227" i="7"/>
  <c r="CJ226" i="7"/>
  <c r="CH226" i="7"/>
  <c r="CD226" i="7"/>
  <c r="CM226" i="7"/>
  <c r="CK226" i="7"/>
  <c r="CE226" i="7"/>
  <c r="CI226" i="7"/>
  <c r="CG226" i="7"/>
  <c r="CC226" i="7"/>
  <c r="CL226" i="7"/>
  <c r="CF226" i="7"/>
  <c r="CN226" i="7" l="1"/>
  <c r="CA228" i="7"/>
  <c r="BZ229" i="7"/>
  <c r="BG229" i="7"/>
  <c r="BH228" i="7"/>
  <c r="X229" i="7"/>
  <c r="Y228" i="7"/>
  <c r="BR227" i="7"/>
  <c r="BL227" i="7"/>
  <c r="BN227" i="7"/>
  <c r="BO227" i="7"/>
  <c r="BK227" i="7"/>
  <c r="BT227" i="7"/>
  <c r="BP227" i="7"/>
  <c r="BS227" i="7"/>
  <c r="BJ227" i="7"/>
  <c r="BQ227" i="7"/>
  <c r="BM227" i="7"/>
  <c r="CS228" i="7"/>
  <c r="CT227" i="7"/>
  <c r="AL227" i="7"/>
  <c r="AB227" i="7"/>
  <c r="AF227" i="7"/>
  <c r="AH227" i="7"/>
  <c r="AC227" i="7"/>
  <c r="AG227" i="7"/>
  <c r="AD227" i="7"/>
  <c r="AA227" i="7"/>
  <c r="AI227" i="7"/>
  <c r="AE227" i="7"/>
  <c r="DL227" i="7"/>
  <c r="DK228" i="7"/>
  <c r="DE226" i="7"/>
  <c r="DC226" i="7"/>
  <c r="CV226" i="7"/>
  <c r="DB226" i="7"/>
  <c r="DF226" i="7"/>
  <c r="CY226" i="7"/>
  <c r="CZ226" i="7"/>
  <c r="CW226" i="7"/>
  <c r="DD226" i="7"/>
  <c r="CX226" i="7"/>
  <c r="DA226" i="7"/>
  <c r="BU226" i="7"/>
  <c r="CK227" i="7"/>
  <c r="CI227" i="7"/>
  <c r="CG227" i="7"/>
  <c r="CH227" i="7"/>
  <c r="CE227" i="7"/>
  <c r="CL227" i="7"/>
  <c r="CD227" i="7"/>
  <c r="CM227" i="7"/>
  <c r="CC227" i="7"/>
  <c r="CJ227" i="7"/>
  <c r="CF227" i="7"/>
  <c r="DT226" i="7"/>
  <c r="DP226" i="7"/>
  <c r="DS226" i="7"/>
  <c r="DU226" i="7"/>
  <c r="DR226" i="7"/>
  <c r="DX226" i="7"/>
  <c r="DY226" i="7"/>
  <c r="DO226" i="7"/>
  <c r="DQ226" i="7"/>
  <c r="DW226" i="7"/>
  <c r="DV226" i="7"/>
  <c r="DN226" i="7"/>
  <c r="DL228" i="7" l="1"/>
  <c r="DK229" i="7"/>
  <c r="DB227" i="7"/>
  <c r="DF227" i="7"/>
  <c r="CW227" i="7"/>
  <c r="DA227" i="7"/>
  <c r="CY227" i="7"/>
  <c r="DC227" i="7"/>
  <c r="CV227" i="7"/>
  <c r="CZ227" i="7"/>
  <c r="DE227" i="7"/>
  <c r="CX227" i="7"/>
  <c r="DD227" i="7"/>
  <c r="BH229" i="7"/>
  <c r="BG230" i="7"/>
  <c r="DS227" i="7"/>
  <c r="DV227" i="7"/>
  <c r="DQ227" i="7"/>
  <c r="DX227" i="7"/>
  <c r="DW227" i="7"/>
  <c r="DP227" i="7"/>
  <c r="DU227" i="7"/>
  <c r="DT227" i="7"/>
  <c r="DO227" i="7"/>
  <c r="DY227" i="7"/>
  <c r="DR227" i="7"/>
  <c r="DN227" i="7"/>
  <c r="CT228" i="7"/>
  <c r="CS229" i="7"/>
  <c r="AH228" i="7"/>
  <c r="AF228" i="7"/>
  <c r="AI228" i="7"/>
  <c r="AA228" i="7"/>
  <c r="AC228" i="7"/>
  <c r="AE228" i="7"/>
  <c r="AL228" i="7"/>
  <c r="AD228" i="7"/>
  <c r="AG228" i="7"/>
  <c r="AB228" i="7"/>
  <c r="CA229" i="7"/>
  <c r="BZ230" i="7"/>
  <c r="Y229" i="7"/>
  <c r="X230" i="7"/>
  <c r="CL228" i="7"/>
  <c r="CD228" i="7"/>
  <c r="CI228" i="7"/>
  <c r="CG228" i="7"/>
  <c r="CM228" i="7"/>
  <c r="CC228" i="7"/>
  <c r="CK228" i="7"/>
  <c r="CE228" i="7"/>
  <c r="CH228" i="7"/>
  <c r="CJ228" i="7"/>
  <c r="CF228" i="7"/>
  <c r="CN227" i="7"/>
  <c r="BU227" i="7"/>
  <c r="BN228" i="7"/>
  <c r="BP228" i="7"/>
  <c r="BM228" i="7"/>
  <c r="BT228" i="7"/>
  <c r="BR228" i="7"/>
  <c r="BQ228" i="7"/>
  <c r="BL228" i="7"/>
  <c r="BO228" i="7"/>
  <c r="BJ228" i="7"/>
  <c r="BS228" i="7"/>
  <c r="BK228" i="7"/>
  <c r="BU228" i="7" l="1"/>
  <c r="CL229" i="7"/>
  <c r="CG229" i="7"/>
  <c r="CM229" i="7"/>
  <c r="CC229" i="7"/>
  <c r="CH229" i="7"/>
  <c r="CD229" i="7"/>
  <c r="CI229" i="7"/>
  <c r="CK229" i="7"/>
  <c r="CF229" i="7"/>
  <c r="CJ229" i="7"/>
  <c r="CE229" i="7"/>
  <c r="CX228" i="7"/>
  <c r="CY228" i="7"/>
  <c r="DB228" i="7"/>
  <c r="DA228" i="7"/>
  <c r="CW228" i="7"/>
  <c r="DE228" i="7"/>
  <c r="DD228" i="7"/>
  <c r="CZ228" i="7"/>
  <c r="DF228" i="7"/>
  <c r="DC228" i="7"/>
  <c r="CV228" i="7"/>
  <c r="CN228" i="7"/>
  <c r="X231" i="7"/>
  <c r="Y230" i="7"/>
  <c r="BH230" i="7"/>
  <c r="BG231" i="7"/>
  <c r="AH229" i="7"/>
  <c r="AE229" i="7"/>
  <c r="AL229" i="7"/>
  <c r="AC229" i="7"/>
  <c r="AD229" i="7"/>
  <c r="AI229" i="7"/>
  <c r="AB229" i="7"/>
  <c r="AG229" i="7"/>
  <c r="AA229" i="7"/>
  <c r="AF229" i="7"/>
  <c r="BT229" i="7"/>
  <c r="BP229" i="7"/>
  <c r="BS229" i="7"/>
  <c r="BK229" i="7"/>
  <c r="BQ229" i="7"/>
  <c r="BM229" i="7"/>
  <c r="BR229" i="7"/>
  <c r="BJ229" i="7"/>
  <c r="BN229" i="7"/>
  <c r="BO229" i="7"/>
  <c r="BL229" i="7"/>
  <c r="DL229" i="7"/>
  <c r="DK230" i="7"/>
  <c r="CA230" i="7"/>
  <c r="BZ231" i="7"/>
  <c r="CS230" i="7"/>
  <c r="CT229" i="7"/>
  <c r="DX228" i="7"/>
  <c r="DY228" i="7"/>
  <c r="DP228" i="7"/>
  <c r="DW228" i="7"/>
  <c r="DV228" i="7"/>
  <c r="DO228" i="7"/>
  <c r="DT228" i="7"/>
  <c r="DN228" i="7"/>
  <c r="DQ228" i="7"/>
  <c r="DS228" i="7"/>
  <c r="DU228" i="7"/>
  <c r="DR228" i="7"/>
  <c r="CN229" i="7" l="1"/>
  <c r="BZ232" i="7"/>
  <c r="CA231" i="7"/>
  <c r="BU229" i="7"/>
  <c r="Y231" i="7"/>
  <c r="X232" i="7"/>
  <c r="CC230" i="7"/>
  <c r="CI230" i="7"/>
  <c r="CE230" i="7"/>
  <c r="CM230" i="7"/>
  <c r="CJ230" i="7"/>
  <c r="CL230" i="7"/>
  <c r="CF230" i="7"/>
  <c r="CK230" i="7"/>
  <c r="CD230" i="7"/>
  <c r="CH230" i="7"/>
  <c r="CG230" i="7"/>
  <c r="BH231" i="7"/>
  <c r="BG232" i="7"/>
  <c r="DB229" i="7"/>
  <c r="CW229" i="7"/>
  <c r="DD229" i="7"/>
  <c r="DE229" i="7"/>
  <c r="CY229" i="7"/>
  <c r="CZ229" i="7"/>
  <c r="DF229" i="7"/>
  <c r="CV229" i="7"/>
  <c r="DC229" i="7"/>
  <c r="CX229" i="7"/>
  <c r="DA229" i="7"/>
  <c r="BO230" i="7"/>
  <c r="BJ230" i="7"/>
  <c r="BS230" i="7"/>
  <c r="BL230" i="7"/>
  <c r="BN230" i="7"/>
  <c r="BP230" i="7"/>
  <c r="BM230" i="7"/>
  <c r="BT230" i="7"/>
  <c r="BR230" i="7"/>
  <c r="BQ230" i="7"/>
  <c r="BK230" i="7"/>
  <c r="DL230" i="7"/>
  <c r="DK231" i="7"/>
  <c r="CT230" i="7"/>
  <c r="CS231" i="7"/>
  <c r="DU229" i="7"/>
  <c r="DT229" i="7"/>
  <c r="DP229" i="7"/>
  <c r="DY229" i="7"/>
  <c r="DQ229" i="7"/>
  <c r="DR229" i="7"/>
  <c r="DS229" i="7"/>
  <c r="DV229" i="7"/>
  <c r="DO229" i="7"/>
  <c r="DX229" i="7"/>
  <c r="DW229" i="7"/>
  <c r="DN229" i="7"/>
  <c r="AI230" i="7"/>
  <c r="AE230" i="7"/>
  <c r="AB230" i="7"/>
  <c r="AH230" i="7"/>
  <c r="AA230" i="7"/>
  <c r="AG230" i="7"/>
  <c r="AD230" i="7"/>
  <c r="AL230" i="7"/>
  <c r="AF230" i="7"/>
  <c r="AC230" i="7"/>
  <c r="CT231" i="7" l="1"/>
  <c r="CS232" i="7"/>
  <c r="CN230" i="7"/>
  <c r="AL231" i="7"/>
  <c r="AD231" i="7"/>
  <c r="AH231" i="7"/>
  <c r="AC231" i="7"/>
  <c r="AA231" i="7"/>
  <c r="AE231" i="7"/>
  <c r="AG231" i="7"/>
  <c r="AF231" i="7"/>
  <c r="AI231" i="7"/>
  <c r="AB231" i="7"/>
  <c r="DE230" i="7"/>
  <c r="CZ230" i="7"/>
  <c r="CY230" i="7"/>
  <c r="DB230" i="7"/>
  <c r="DF230" i="7"/>
  <c r="DC230" i="7"/>
  <c r="CX230" i="7"/>
  <c r="CV230" i="7"/>
  <c r="CW230" i="7"/>
  <c r="DD230" i="7"/>
  <c r="DA230" i="7"/>
  <c r="DL231" i="7"/>
  <c r="DK232" i="7"/>
  <c r="BH232" i="7"/>
  <c r="BG233" i="7"/>
  <c r="CK231" i="7"/>
  <c r="CI231" i="7"/>
  <c r="CG231" i="7"/>
  <c r="CH231" i="7"/>
  <c r="CE231" i="7"/>
  <c r="CL231" i="7"/>
  <c r="CF231" i="7"/>
  <c r="CM231" i="7"/>
  <c r="CC231" i="7"/>
  <c r="CJ231" i="7"/>
  <c r="CD231" i="7"/>
  <c r="DT230" i="7"/>
  <c r="DO230" i="7"/>
  <c r="DQ230" i="7"/>
  <c r="DS230" i="7"/>
  <c r="DU230" i="7"/>
  <c r="DN230" i="7"/>
  <c r="DX230" i="7"/>
  <c r="DY230" i="7"/>
  <c r="DP230" i="7"/>
  <c r="DW230" i="7"/>
  <c r="DV230" i="7"/>
  <c r="DR230" i="7"/>
  <c r="BU230" i="7"/>
  <c r="BS231" i="7"/>
  <c r="BM231" i="7"/>
  <c r="BN231" i="7"/>
  <c r="BO231" i="7"/>
  <c r="BK231" i="7"/>
  <c r="BT231" i="7"/>
  <c r="BP231" i="7"/>
  <c r="BR231" i="7"/>
  <c r="BJ231" i="7"/>
  <c r="BQ231" i="7"/>
  <c r="BL231" i="7"/>
  <c r="X233" i="7"/>
  <c r="Y232" i="7"/>
  <c r="CA232" i="7"/>
  <c r="BZ233" i="7"/>
  <c r="Y233" i="7" l="1"/>
  <c r="X234" i="7"/>
  <c r="BH233" i="7"/>
  <c r="BG234" i="7"/>
  <c r="BZ234" i="7"/>
  <c r="CA233" i="7"/>
  <c r="BU231" i="7"/>
  <c r="BN232" i="7"/>
  <c r="BP232" i="7"/>
  <c r="BJ232" i="7"/>
  <c r="BT232" i="7"/>
  <c r="BO232" i="7"/>
  <c r="BR232" i="7"/>
  <c r="BL232" i="7"/>
  <c r="BS232" i="7"/>
  <c r="BK232" i="7"/>
  <c r="BQ232" i="7"/>
  <c r="BM232" i="7"/>
  <c r="DK233" i="7"/>
  <c r="DL232" i="7"/>
  <c r="CT232" i="7"/>
  <c r="CS233" i="7"/>
  <c r="CL232" i="7"/>
  <c r="CD232" i="7"/>
  <c r="CI232" i="7"/>
  <c r="CE232" i="7"/>
  <c r="CM232" i="7"/>
  <c r="CC232" i="7"/>
  <c r="CJ232" i="7"/>
  <c r="CF232" i="7"/>
  <c r="CH232" i="7"/>
  <c r="CK232" i="7"/>
  <c r="CG232" i="7"/>
  <c r="AH232" i="7"/>
  <c r="AB232" i="7"/>
  <c r="AI232" i="7"/>
  <c r="AD232" i="7"/>
  <c r="AE232" i="7"/>
  <c r="AL232" i="7"/>
  <c r="AF232" i="7"/>
  <c r="AG232" i="7"/>
  <c r="AC232" i="7"/>
  <c r="AA232" i="7"/>
  <c r="CN231" i="7"/>
  <c r="DS231" i="7"/>
  <c r="DV231" i="7"/>
  <c r="DQ231" i="7"/>
  <c r="DR231" i="7"/>
  <c r="DX231" i="7"/>
  <c r="DW231" i="7"/>
  <c r="DO231" i="7"/>
  <c r="DU231" i="7"/>
  <c r="DT231" i="7"/>
  <c r="DP231" i="7"/>
  <c r="DY231" i="7"/>
  <c r="DN231" i="7"/>
  <c r="DF231" i="7"/>
  <c r="DC231" i="7"/>
  <c r="DA231" i="7"/>
  <c r="CY231" i="7"/>
  <c r="CZ231" i="7"/>
  <c r="DB231" i="7"/>
  <c r="CX231" i="7"/>
  <c r="CV231" i="7"/>
  <c r="DE231" i="7"/>
  <c r="CW231" i="7"/>
  <c r="DD231" i="7"/>
  <c r="DX232" i="7" l="1"/>
  <c r="DY232" i="7"/>
  <c r="DR232" i="7"/>
  <c r="DO232" i="7"/>
  <c r="DW232" i="7"/>
  <c r="DV232" i="7"/>
  <c r="DN232" i="7"/>
  <c r="DT232" i="7"/>
  <c r="DP232" i="7"/>
  <c r="DS232" i="7"/>
  <c r="DU232" i="7"/>
  <c r="DQ232" i="7"/>
  <c r="BG235" i="7"/>
  <c r="BH234" i="7"/>
  <c r="DL233" i="7"/>
  <c r="DK234" i="7"/>
  <c r="BT233" i="7"/>
  <c r="BQ233" i="7"/>
  <c r="BO233" i="7"/>
  <c r="BL233" i="7"/>
  <c r="BS233" i="7"/>
  <c r="BM233" i="7"/>
  <c r="BP233" i="7"/>
  <c r="BK233" i="7"/>
  <c r="BN233" i="7"/>
  <c r="BR233" i="7"/>
  <c r="BJ233" i="7"/>
  <c r="CN232" i="7"/>
  <c r="CT233" i="7"/>
  <c r="CS234" i="7"/>
  <c r="BU232" i="7"/>
  <c r="CH233" i="7"/>
  <c r="CF233" i="7"/>
  <c r="CC233" i="7"/>
  <c r="CL233" i="7"/>
  <c r="CD233" i="7"/>
  <c r="CI233" i="7"/>
  <c r="CK233" i="7"/>
  <c r="CE233" i="7"/>
  <c r="CM233" i="7"/>
  <c r="CJ233" i="7"/>
  <c r="CG233" i="7"/>
  <c r="X235" i="7"/>
  <c r="Y234" i="7"/>
  <c r="DC232" i="7"/>
  <c r="CX232" i="7"/>
  <c r="DA232" i="7"/>
  <c r="CY232" i="7"/>
  <c r="DB232" i="7"/>
  <c r="DE232" i="7"/>
  <c r="DD232" i="7"/>
  <c r="CZ232" i="7"/>
  <c r="DF232" i="7"/>
  <c r="CV232" i="7"/>
  <c r="CW232" i="7"/>
  <c r="BZ235" i="7"/>
  <c r="CA234" i="7"/>
  <c r="AH233" i="7"/>
  <c r="AD233" i="7"/>
  <c r="AF233" i="7"/>
  <c r="AL233" i="7"/>
  <c r="AA233" i="7"/>
  <c r="AI233" i="7"/>
  <c r="AC233" i="7"/>
  <c r="AE233" i="7"/>
  <c r="AG233" i="7"/>
  <c r="AB233" i="7"/>
  <c r="CN233" i="7" l="1"/>
  <c r="BZ236" i="7"/>
  <c r="CA235" i="7"/>
  <c r="AI234" i="7"/>
  <c r="AB234" i="7"/>
  <c r="AF234" i="7"/>
  <c r="AH234" i="7"/>
  <c r="AA234" i="7"/>
  <c r="AG234" i="7"/>
  <c r="AE234" i="7"/>
  <c r="AL234" i="7"/>
  <c r="AC234" i="7"/>
  <c r="AD234" i="7"/>
  <c r="BU233" i="7"/>
  <c r="DK235" i="7"/>
  <c r="DL234" i="7"/>
  <c r="Y235" i="7"/>
  <c r="X236" i="7"/>
  <c r="DU233" i="7"/>
  <c r="DT233" i="7"/>
  <c r="DR233" i="7"/>
  <c r="DY233" i="7"/>
  <c r="DO233" i="7"/>
  <c r="DS233" i="7"/>
  <c r="DV233" i="7"/>
  <c r="DP233" i="7"/>
  <c r="DX233" i="7"/>
  <c r="DW233" i="7"/>
  <c r="DQ233" i="7"/>
  <c r="DN233" i="7"/>
  <c r="CS235" i="7"/>
  <c r="CT234" i="7"/>
  <c r="BS234" i="7"/>
  <c r="BL234" i="7"/>
  <c r="BR234" i="7"/>
  <c r="BJ234" i="7"/>
  <c r="BN234" i="7"/>
  <c r="BP234" i="7"/>
  <c r="BK234" i="7"/>
  <c r="BT234" i="7"/>
  <c r="BO234" i="7"/>
  <c r="BQ234" i="7"/>
  <c r="BM234" i="7"/>
  <c r="CC234" i="7"/>
  <c r="CL234" i="7"/>
  <c r="CF234" i="7"/>
  <c r="CJ234" i="7"/>
  <c r="CH234" i="7"/>
  <c r="CD234" i="7"/>
  <c r="CM234" i="7"/>
  <c r="CK234" i="7"/>
  <c r="CG234" i="7"/>
  <c r="CI234" i="7"/>
  <c r="CE234" i="7"/>
  <c r="CV233" i="7"/>
  <c r="DA233" i="7"/>
  <c r="DE233" i="7"/>
  <c r="CZ233" i="7"/>
  <c r="DD233" i="7"/>
  <c r="DB233" i="7"/>
  <c r="DF233" i="7"/>
  <c r="CW233" i="7"/>
  <c r="CY233" i="7"/>
  <c r="CX233" i="7"/>
  <c r="DC233" i="7"/>
  <c r="BH235" i="7"/>
  <c r="BG236" i="7"/>
  <c r="CN234" i="7" l="1"/>
  <c r="BR235" i="7"/>
  <c r="BM235" i="7"/>
  <c r="BN235" i="7"/>
  <c r="BO235" i="7"/>
  <c r="BJ235" i="7"/>
  <c r="BT235" i="7"/>
  <c r="BQ235" i="7"/>
  <c r="BP235" i="7"/>
  <c r="BK235" i="7"/>
  <c r="BS235" i="7"/>
  <c r="BL235" i="7"/>
  <c r="AL235" i="7"/>
  <c r="AB235" i="7"/>
  <c r="AF235" i="7"/>
  <c r="AH235" i="7"/>
  <c r="AE235" i="7"/>
  <c r="AG235" i="7"/>
  <c r="AA235" i="7"/>
  <c r="AC235" i="7"/>
  <c r="AI235" i="7"/>
  <c r="AD235" i="7"/>
  <c r="DB234" i="7"/>
  <c r="DE234" i="7"/>
  <c r="DC234" i="7"/>
  <c r="CZ234" i="7"/>
  <c r="DF234" i="7"/>
  <c r="CV234" i="7"/>
  <c r="CX234" i="7"/>
  <c r="CW234" i="7"/>
  <c r="DD234" i="7"/>
  <c r="DA234" i="7"/>
  <c r="CY234" i="7"/>
  <c r="DT234" i="7"/>
  <c r="DP234" i="7"/>
  <c r="DS234" i="7"/>
  <c r="DU234" i="7"/>
  <c r="DN234" i="7"/>
  <c r="DO234" i="7"/>
  <c r="DX234" i="7"/>
  <c r="DY234" i="7"/>
  <c r="DQ234" i="7"/>
  <c r="DW234" i="7"/>
  <c r="DV234" i="7"/>
  <c r="DR234" i="7"/>
  <c r="CS236" i="7"/>
  <c r="CT235" i="7"/>
  <c r="DL235" i="7"/>
  <c r="DK236" i="7"/>
  <c r="CH235" i="7"/>
  <c r="CG235" i="7"/>
  <c r="CL235" i="7"/>
  <c r="CD235" i="7"/>
  <c r="CC235" i="7"/>
  <c r="CJ235" i="7"/>
  <c r="CE235" i="7"/>
  <c r="CM235" i="7"/>
  <c r="CK235" i="7"/>
  <c r="CI235" i="7"/>
  <c r="CF235" i="7"/>
  <c r="BH236" i="7"/>
  <c r="BG237" i="7"/>
  <c r="BU234" i="7"/>
  <c r="X237" i="7"/>
  <c r="Y236" i="7"/>
  <c r="CA236" i="7"/>
  <c r="BZ237" i="7"/>
  <c r="BU235" i="7" l="1"/>
  <c r="CN235" i="7"/>
  <c r="AH236" i="7"/>
  <c r="AF236" i="7"/>
  <c r="AI236" i="7"/>
  <c r="AB236" i="7"/>
  <c r="AC236" i="7"/>
  <c r="AE236" i="7"/>
  <c r="AL236" i="7"/>
  <c r="AG236" i="7"/>
  <c r="AD236" i="7"/>
  <c r="AA236" i="7"/>
  <c r="BN236" i="7"/>
  <c r="BQ236" i="7"/>
  <c r="BJ236" i="7"/>
  <c r="BT236" i="7"/>
  <c r="BO236" i="7"/>
  <c r="BR236" i="7"/>
  <c r="BL236" i="7"/>
  <c r="BS236" i="7"/>
  <c r="BM236" i="7"/>
  <c r="BP236" i="7"/>
  <c r="BK236" i="7"/>
  <c r="DL236" i="7"/>
  <c r="DK237" i="7"/>
  <c r="DF235" i="7"/>
  <c r="DC235" i="7"/>
  <c r="DA235" i="7"/>
  <c r="DD235" i="7"/>
  <c r="CV235" i="7"/>
  <c r="CY235" i="7"/>
  <c r="CX235" i="7"/>
  <c r="DB235" i="7"/>
  <c r="DE235" i="7"/>
  <c r="CZ235" i="7"/>
  <c r="CW235" i="7"/>
  <c r="Y237" i="7"/>
  <c r="X238" i="7"/>
  <c r="DS235" i="7"/>
  <c r="DV235" i="7"/>
  <c r="DN235" i="7"/>
  <c r="DX235" i="7"/>
  <c r="DW235" i="7"/>
  <c r="DR235" i="7"/>
  <c r="DQ235" i="7"/>
  <c r="DU235" i="7"/>
  <c r="DT235" i="7"/>
  <c r="DO235" i="7"/>
  <c r="DY235" i="7"/>
  <c r="DP235" i="7"/>
  <c r="BZ238" i="7"/>
  <c r="CA237" i="7"/>
  <c r="CH236" i="7"/>
  <c r="CJ236" i="7"/>
  <c r="CG236" i="7"/>
  <c r="CM236" i="7"/>
  <c r="CL236" i="7"/>
  <c r="CF236" i="7"/>
  <c r="CI236" i="7"/>
  <c r="CE236" i="7"/>
  <c r="CC236" i="7"/>
  <c r="CK236" i="7"/>
  <c r="CD236" i="7"/>
  <c r="BH237" i="7"/>
  <c r="BG238" i="7"/>
  <c r="CT236" i="7"/>
  <c r="CS237" i="7"/>
  <c r="BU236" i="7" l="1"/>
  <c r="DA236" i="7"/>
  <c r="CY236" i="7"/>
  <c r="DD236" i="7"/>
  <c r="CW236" i="7"/>
  <c r="DB236" i="7"/>
  <c r="DE236" i="7"/>
  <c r="CV236" i="7"/>
  <c r="DC236" i="7"/>
  <c r="DF236" i="7"/>
  <c r="CX236" i="7"/>
  <c r="CZ236" i="7"/>
  <c r="BH238" i="7"/>
  <c r="BG239" i="7"/>
  <c r="AH237" i="7"/>
  <c r="AF237" i="7"/>
  <c r="AA237" i="7"/>
  <c r="AL237" i="7"/>
  <c r="AE237" i="7"/>
  <c r="AI237" i="7"/>
  <c r="AB237" i="7"/>
  <c r="AG237" i="7"/>
  <c r="AC237" i="7"/>
  <c r="AD237" i="7"/>
  <c r="DL237" i="7"/>
  <c r="DK238" i="7"/>
  <c r="BT237" i="7"/>
  <c r="BQ237" i="7"/>
  <c r="BS237" i="7"/>
  <c r="BL237" i="7"/>
  <c r="BO237" i="7"/>
  <c r="BK237" i="7"/>
  <c r="BP237" i="7"/>
  <c r="BJ237" i="7"/>
  <c r="BN237" i="7"/>
  <c r="BR237" i="7"/>
  <c r="BM237" i="7"/>
  <c r="CN236" i="7"/>
  <c r="CM237" i="7"/>
  <c r="CJ237" i="7"/>
  <c r="CG237" i="7"/>
  <c r="CL237" i="7"/>
  <c r="CF237" i="7"/>
  <c r="CC237" i="7"/>
  <c r="CK237" i="7"/>
  <c r="CD237" i="7"/>
  <c r="CI237" i="7"/>
  <c r="CH237" i="7"/>
  <c r="CE237" i="7"/>
  <c r="DX236" i="7"/>
  <c r="DY236" i="7"/>
  <c r="DP236" i="7"/>
  <c r="DW236" i="7"/>
  <c r="DV236" i="7"/>
  <c r="DQ236" i="7"/>
  <c r="DT236" i="7"/>
  <c r="DR236" i="7"/>
  <c r="DO236" i="7"/>
  <c r="DS236" i="7"/>
  <c r="DU236" i="7"/>
  <c r="DN236" i="7"/>
  <c r="CT237" i="7"/>
  <c r="CS238" i="7"/>
  <c r="CA238" i="7"/>
  <c r="BZ239" i="7"/>
  <c r="X239" i="7"/>
  <c r="Y238" i="7"/>
  <c r="CN237" i="7" l="1"/>
  <c r="BZ240" i="7"/>
  <c r="CA239" i="7"/>
  <c r="DU237" i="7"/>
  <c r="DT237" i="7"/>
  <c r="DP237" i="7"/>
  <c r="DY237" i="7"/>
  <c r="DQ237" i="7"/>
  <c r="DN237" i="7"/>
  <c r="DS237" i="7"/>
  <c r="DV237" i="7"/>
  <c r="DR237" i="7"/>
  <c r="DX237" i="7"/>
  <c r="DW237" i="7"/>
  <c r="DO237" i="7"/>
  <c r="BS238" i="7"/>
  <c r="BJ238" i="7"/>
  <c r="BQ238" i="7"/>
  <c r="BM238" i="7"/>
  <c r="BN238" i="7"/>
  <c r="BR238" i="7"/>
  <c r="BL238" i="7"/>
  <c r="BT238" i="7"/>
  <c r="BO238" i="7"/>
  <c r="BP238" i="7"/>
  <c r="BK238" i="7"/>
  <c r="Y239" i="7"/>
  <c r="X240" i="7"/>
  <c r="CJ238" i="7"/>
  <c r="CL238" i="7"/>
  <c r="CE238" i="7"/>
  <c r="CM238" i="7"/>
  <c r="CK238" i="7"/>
  <c r="CD238" i="7"/>
  <c r="CI238" i="7"/>
  <c r="CG238" i="7"/>
  <c r="CC238" i="7"/>
  <c r="CH238" i="7"/>
  <c r="CF238" i="7"/>
  <c r="CS239" i="7"/>
  <c r="CT238" i="7"/>
  <c r="AI238" i="7"/>
  <c r="AC238" i="7"/>
  <c r="AB238" i="7"/>
  <c r="AH238" i="7"/>
  <c r="AF238" i="7"/>
  <c r="AG238" i="7"/>
  <c r="AE238" i="7"/>
  <c r="AA238" i="7"/>
  <c r="AL238" i="7"/>
  <c r="AD238" i="7"/>
  <c r="CX237" i="7"/>
  <c r="CV237" i="7"/>
  <c r="DB237" i="7"/>
  <c r="DE237" i="7"/>
  <c r="DD237" i="7"/>
  <c r="DA237" i="7"/>
  <c r="DF237" i="7"/>
  <c r="CY237" i="7"/>
  <c r="CW237" i="7"/>
  <c r="CZ237" i="7"/>
  <c r="DC237" i="7"/>
  <c r="BU237" i="7"/>
  <c r="DL238" i="7"/>
  <c r="DK239" i="7"/>
  <c r="BG240" i="7"/>
  <c r="BH239" i="7"/>
  <c r="DL239" i="7" l="1"/>
  <c r="DK240" i="7"/>
  <c r="DB238" i="7"/>
  <c r="DE238" i="7"/>
  <c r="DC238" i="7"/>
  <c r="CZ238" i="7"/>
  <c r="DF238" i="7"/>
  <c r="CX238" i="7"/>
  <c r="DD238" i="7"/>
  <c r="DA238" i="7"/>
  <c r="CY238" i="7"/>
  <c r="CW238" i="7"/>
  <c r="CV238" i="7"/>
  <c r="DW238" i="7"/>
  <c r="DV238" i="7"/>
  <c r="DR238" i="7"/>
  <c r="DS238" i="7"/>
  <c r="DT238" i="7"/>
  <c r="DP238" i="7"/>
  <c r="DX238" i="7"/>
  <c r="DU238" i="7"/>
  <c r="DN238" i="7"/>
  <c r="DO238" i="7"/>
  <c r="DY238" i="7"/>
  <c r="DQ238" i="7"/>
  <c r="CT239" i="7"/>
  <c r="CS240" i="7"/>
  <c r="X241" i="7"/>
  <c r="Y240" i="7"/>
  <c r="BR239" i="7"/>
  <c r="BJ239" i="7"/>
  <c r="BN239" i="7"/>
  <c r="BO239" i="7"/>
  <c r="BM239" i="7"/>
  <c r="BT239" i="7"/>
  <c r="BQ239" i="7"/>
  <c r="BP239" i="7"/>
  <c r="BK239" i="7"/>
  <c r="BS239" i="7"/>
  <c r="BL239" i="7"/>
  <c r="CN238" i="7"/>
  <c r="AL239" i="7"/>
  <c r="AB239" i="7"/>
  <c r="AF239" i="7"/>
  <c r="AH239" i="7"/>
  <c r="AE239" i="7"/>
  <c r="AC239" i="7"/>
  <c r="AG239" i="7"/>
  <c r="AA239" i="7"/>
  <c r="AI239" i="7"/>
  <c r="AD239" i="7"/>
  <c r="CK239" i="7"/>
  <c r="CJ239" i="7"/>
  <c r="CG239" i="7"/>
  <c r="CH239" i="7"/>
  <c r="CE239" i="7"/>
  <c r="CL239" i="7"/>
  <c r="CF239" i="7"/>
  <c r="CM239" i="7"/>
  <c r="CC239" i="7"/>
  <c r="CI239" i="7"/>
  <c r="CD239" i="7"/>
  <c r="BG241" i="7"/>
  <c r="BH240" i="7"/>
  <c r="BU238" i="7"/>
  <c r="CA240" i="7"/>
  <c r="BZ241" i="7"/>
  <c r="CL240" i="7" l="1"/>
  <c r="CF240" i="7"/>
  <c r="CI240" i="7"/>
  <c r="CD240" i="7"/>
  <c r="CM240" i="7"/>
  <c r="CC240" i="7"/>
  <c r="CK240" i="7"/>
  <c r="CG240" i="7"/>
  <c r="CH240" i="7"/>
  <c r="CJ240" i="7"/>
  <c r="CE240" i="7"/>
  <c r="BN240" i="7"/>
  <c r="BQ240" i="7"/>
  <c r="BK240" i="7"/>
  <c r="BT240" i="7"/>
  <c r="BO240" i="7"/>
  <c r="BR240" i="7"/>
  <c r="BL240" i="7"/>
  <c r="BS240" i="7"/>
  <c r="BM240" i="7"/>
  <c r="BP240" i="7"/>
  <c r="BJ240" i="7"/>
  <c r="CN239" i="7"/>
  <c r="BU239" i="7"/>
  <c r="Y241" i="7"/>
  <c r="X242" i="7"/>
  <c r="CA241" i="7"/>
  <c r="BZ242" i="7"/>
  <c r="BH241" i="7"/>
  <c r="BG242" i="7"/>
  <c r="CT240" i="7"/>
  <c r="CS241" i="7"/>
  <c r="DF239" i="7"/>
  <c r="CY239" i="7"/>
  <c r="CW239" i="7"/>
  <c r="DB239" i="7"/>
  <c r="CX239" i="7"/>
  <c r="CZ239" i="7"/>
  <c r="DA239" i="7"/>
  <c r="CV239" i="7"/>
  <c r="DE239" i="7"/>
  <c r="DC239" i="7"/>
  <c r="DD239" i="7"/>
  <c r="DK241" i="7"/>
  <c r="DL240" i="7"/>
  <c r="AH240" i="7"/>
  <c r="AD240" i="7"/>
  <c r="AI240" i="7"/>
  <c r="AC240" i="7"/>
  <c r="AF240" i="7"/>
  <c r="AL240" i="7"/>
  <c r="AE240" i="7"/>
  <c r="AB240" i="7"/>
  <c r="AG240" i="7"/>
  <c r="AA240" i="7"/>
  <c r="DS239" i="7"/>
  <c r="DV239" i="7"/>
  <c r="DP239" i="7"/>
  <c r="DX239" i="7"/>
  <c r="DW239" i="7"/>
  <c r="DN239" i="7"/>
  <c r="DU239" i="7"/>
  <c r="DT239" i="7"/>
  <c r="DR239" i="7"/>
  <c r="DQ239" i="7"/>
  <c r="DY239" i="7"/>
  <c r="DO239" i="7"/>
  <c r="CN240" i="7" l="1"/>
  <c r="DL241" i="7"/>
  <c r="DK242" i="7"/>
  <c r="CS242" i="7"/>
  <c r="CT241" i="7"/>
  <c r="BZ243" i="7"/>
  <c r="CA242" i="7"/>
  <c r="DA240" i="7"/>
  <c r="DD240" i="7"/>
  <c r="CW240" i="7"/>
  <c r="CV240" i="7"/>
  <c r="DB240" i="7"/>
  <c r="DE240" i="7"/>
  <c r="CZ240" i="7"/>
  <c r="DC240" i="7"/>
  <c r="DF240" i="7"/>
  <c r="CX240" i="7"/>
  <c r="CY240" i="7"/>
  <c r="CJ241" i="7"/>
  <c r="CD241" i="7"/>
  <c r="CM241" i="7"/>
  <c r="CH241" i="7"/>
  <c r="CE241" i="7"/>
  <c r="CC241" i="7"/>
  <c r="CK241" i="7"/>
  <c r="CG241" i="7"/>
  <c r="CI241" i="7"/>
  <c r="CL241" i="7"/>
  <c r="CF241" i="7"/>
  <c r="BH242" i="7"/>
  <c r="BG243" i="7"/>
  <c r="X243" i="7"/>
  <c r="Y242" i="7"/>
  <c r="BU240" i="7"/>
  <c r="DX240" i="7"/>
  <c r="DY240" i="7"/>
  <c r="DN240" i="7"/>
  <c r="DW240" i="7"/>
  <c r="DV240" i="7"/>
  <c r="DP240" i="7"/>
  <c r="DT240" i="7"/>
  <c r="DQ240" i="7"/>
  <c r="DS240" i="7"/>
  <c r="DU240" i="7"/>
  <c r="DR240" i="7"/>
  <c r="DO240" i="7"/>
  <c r="BT241" i="7"/>
  <c r="BQ241" i="7"/>
  <c r="BS241" i="7"/>
  <c r="BJ241" i="7"/>
  <c r="BO241" i="7"/>
  <c r="BL241" i="7"/>
  <c r="BP241" i="7"/>
  <c r="BM241" i="7"/>
  <c r="BN241" i="7"/>
  <c r="BR241" i="7"/>
  <c r="BK241" i="7"/>
  <c r="AH241" i="7"/>
  <c r="AC241" i="7"/>
  <c r="AL241" i="7"/>
  <c r="AD241" i="7"/>
  <c r="AE241" i="7"/>
  <c r="AI241" i="7"/>
  <c r="AF241" i="7"/>
  <c r="AG241" i="7"/>
  <c r="AA241" i="7"/>
  <c r="AB241" i="7"/>
  <c r="BU241" i="7" l="1"/>
  <c r="AI242" i="7"/>
  <c r="AB242" i="7"/>
  <c r="AA242" i="7"/>
  <c r="AH242" i="7"/>
  <c r="AE242" i="7"/>
  <c r="AG242" i="7"/>
  <c r="AD242" i="7"/>
  <c r="AL242" i="7"/>
  <c r="AF242" i="7"/>
  <c r="AC242" i="7"/>
  <c r="DA241" i="7"/>
  <c r="CW241" i="7"/>
  <c r="DE241" i="7"/>
  <c r="CY241" i="7"/>
  <c r="CZ241" i="7"/>
  <c r="DB241" i="7"/>
  <c r="DF241" i="7"/>
  <c r="DC241" i="7"/>
  <c r="DD241" i="7"/>
  <c r="CV241" i="7"/>
  <c r="CX241" i="7"/>
  <c r="Y243" i="7"/>
  <c r="X244" i="7"/>
  <c r="CS243" i="7"/>
  <c r="CT242" i="7"/>
  <c r="BH243" i="7"/>
  <c r="BG244" i="7"/>
  <c r="CN241" i="7"/>
  <c r="CM242" i="7"/>
  <c r="CJ242" i="7"/>
  <c r="CL242" i="7"/>
  <c r="CG242" i="7"/>
  <c r="CK242" i="7"/>
  <c r="CD242" i="7"/>
  <c r="CI242" i="7"/>
  <c r="CF242" i="7"/>
  <c r="CC242" i="7"/>
  <c r="CH242" i="7"/>
  <c r="CE242" i="7"/>
  <c r="DK243" i="7"/>
  <c r="DL242" i="7"/>
  <c r="BS242" i="7"/>
  <c r="BK242" i="7"/>
  <c r="BQ242" i="7"/>
  <c r="BJ242" i="7"/>
  <c r="BN242" i="7"/>
  <c r="BP242" i="7"/>
  <c r="BM242" i="7"/>
  <c r="BT242" i="7"/>
  <c r="BO242" i="7"/>
  <c r="BR242" i="7"/>
  <c r="BL242" i="7"/>
  <c r="BZ244" i="7"/>
  <c r="CA243" i="7"/>
  <c r="DU241" i="7"/>
  <c r="DT241" i="7"/>
  <c r="DN241" i="7"/>
  <c r="DY241" i="7"/>
  <c r="DP241" i="7"/>
  <c r="DS241" i="7"/>
  <c r="DV241" i="7"/>
  <c r="DQ241" i="7"/>
  <c r="DO241" i="7"/>
  <c r="DX241" i="7"/>
  <c r="DW241" i="7"/>
  <c r="DR241" i="7"/>
  <c r="BU242" i="7" l="1"/>
  <c r="CN242" i="7"/>
  <c r="DL243" i="7"/>
  <c r="DK244" i="7"/>
  <c r="CT243" i="7"/>
  <c r="CS244" i="7"/>
  <c r="BG245" i="7"/>
  <c r="BH244" i="7"/>
  <c r="X245" i="7"/>
  <c r="Y244" i="7"/>
  <c r="CH243" i="7"/>
  <c r="CF243" i="7"/>
  <c r="CL243" i="7"/>
  <c r="CD243" i="7"/>
  <c r="CC243" i="7"/>
  <c r="CJ243" i="7"/>
  <c r="CE243" i="7"/>
  <c r="CM243" i="7"/>
  <c r="CK243" i="7"/>
  <c r="CI243" i="7"/>
  <c r="CG243" i="7"/>
  <c r="BR243" i="7"/>
  <c r="BJ243" i="7"/>
  <c r="BN243" i="7"/>
  <c r="BO243" i="7"/>
  <c r="BM243" i="7"/>
  <c r="BT243" i="7"/>
  <c r="BQ243" i="7"/>
  <c r="BP243" i="7"/>
  <c r="BL243" i="7"/>
  <c r="BS243" i="7"/>
  <c r="BK243" i="7"/>
  <c r="AL243" i="7"/>
  <c r="AE243" i="7"/>
  <c r="AA243" i="7"/>
  <c r="AH243" i="7"/>
  <c r="AC243" i="7"/>
  <c r="AG243" i="7"/>
  <c r="AB243" i="7"/>
  <c r="AD243" i="7"/>
  <c r="AI243" i="7"/>
  <c r="AF243" i="7"/>
  <c r="CA244" i="7"/>
  <c r="BZ245" i="7"/>
  <c r="DW242" i="7"/>
  <c r="DV242" i="7"/>
  <c r="DQ242" i="7"/>
  <c r="DS242" i="7"/>
  <c r="DT242" i="7"/>
  <c r="DR242" i="7"/>
  <c r="DX242" i="7"/>
  <c r="DU242" i="7"/>
  <c r="DP242" i="7"/>
  <c r="DY242" i="7"/>
  <c r="DN242" i="7"/>
  <c r="DO242" i="7"/>
  <c r="DB242" i="7"/>
  <c r="DE242" i="7"/>
  <c r="CZ242" i="7"/>
  <c r="DC242" i="7"/>
  <c r="DF242" i="7"/>
  <c r="CV242" i="7"/>
  <c r="CW242" i="7"/>
  <c r="DD242" i="7"/>
  <c r="DA242" i="7"/>
  <c r="CX242" i="7"/>
  <c r="CY242" i="7"/>
  <c r="BU243" i="7" l="1"/>
  <c r="CN243" i="7"/>
  <c r="AH244" i="7"/>
  <c r="AD244" i="7"/>
  <c r="AI244" i="7"/>
  <c r="AB244" i="7"/>
  <c r="AF244" i="7"/>
  <c r="AA244" i="7"/>
  <c r="AL244" i="7"/>
  <c r="AE244" i="7"/>
  <c r="AG244" i="7"/>
  <c r="AC244" i="7"/>
  <c r="CT244" i="7"/>
  <c r="CS245" i="7"/>
  <c r="Y245" i="7"/>
  <c r="X246" i="7"/>
  <c r="DF243" i="7"/>
  <c r="DA243" i="7"/>
  <c r="CZ243" i="7"/>
  <c r="DB243" i="7"/>
  <c r="CY243" i="7"/>
  <c r="DD243" i="7"/>
  <c r="CW243" i="7"/>
  <c r="DC243" i="7"/>
  <c r="DE243" i="7"/>
  <c r="CV243" i="7"/>
  <c r="CX243" i="7"/>
  <c r="CA245" i="7"/>
  <c r="BZ246" i="7"/>
  <c r="BN244" i="7"/>
  <c r="BQ244" i="7"/>
  <c r="BJ244" i="7"/>
  <c r="BT244" i="7"/>
  <c r="BO244" i="7"/>
  <c r="BR244" i="7"/>
  <c r="BM244" i="7"/>
  <c r="BS244" i="7"/>
  <c r="BK244" i="7"/>
  <c r="BP244" i="7"/>
  <c r="BL244" i="7"/>
  <c r="DK245" i="7"/>
  <c r="DL244" i="7"/>
  <c r="CL244" i="7"/>
  <c r="CG244" i="7"/>
  <c r="CI244" i="7"/>
  <c r="CF244" i="7"/>
  <c r="CM244" i="7"/>
  <c r="CC244" i="7"/>
  <c r="CK244" i="7"/>
  <c r="CD244" i="7"/>
  <c r="CH244" i="7"/>
  <c r="CJ244" i="7"/>
  <c r="CE244" i="7"/>
  <c r="BH245" i="7"/>
  <c r="BG246" i="7"/>
  <c r="DS243" i="7"/>
  <c r="DV243" i="7"/>
  <c r="DN243" i="7"/>
  <c r="DX243" i="7"/>
  <c r="DW243" i="7"/>
  <c r="DR243" i="7"/>
  <c r="DU243" i="7"/>
  <c r="DT243" i="7"/>
  <c r="DP243" i="7"/>
  <c r="DY243" i="7"/>
  <c r="DQ243" i="7"/>
  <c r="DO243" i="7"/>
  <c r="BU244" i="7" l="1"/>
  <c r="CN244" i="7"/>
  <c r="BT245" i="7"/>
  <c r="BQ245" i="7"/>
  <c r="BP245" i="7"/>
  <c r="BK245" i="7"/>
  <c r="BO245" i="7"/>
  <c r="BM245" i="7"/>
  <c r="BR245" i="7"/>
  <c r="BJ245" i="7"/>
  <c r="BN245" i="7"/>
  <c r="BS245" i="7"/>
  <c r="BL245" i="7"/>
  <c r="DX244" i="7"/>
  <c r="DY244" i="7"/>
  <c r="DP244" i="7"/>
  <c r="DW244" i="7"/>
  <c r="DV244" i="7"/>
  <c r="DQ244" i="7"/>
  <c r="DT244" i="7"/>
  <c r="DR244" i="7"/>
  <c r="DS244" i="7"/>
  <c r="DU244" i="7"/>
  <c r="DN244" i="7"/>
  <c r="DO244" i="7"/>
  <c r="CS246" i="7"/>
  <c r="CT245" i="7"/>
  <c r="DK246" i="7"/>
  <c r="DL245" i="7"/>
  <c r="BZ247" i="7"/>
  <c r="CA246" i="7"/>
  <c r="DD244" i="7"/>
  <c r="DA244" i="7"/>
  <c r="DB244" i="7"/>
  <c r="CV244" i="7"/>
  <c r="CW244" i="7"/>
  <c r="DE244" i="7"/>
  <c r="DC244" i="7"/>
  <c r="CZ244" i="7"/>
  <c r="DF244" i="7"/>
  <c r="CY244" i="7"/>
  <c r="CX244" i="7"/>
  <c r="CC245" i="7"/>
  <c r="CH245" i="7"/>
  <c r="CF245" i="7"/>
  <c r="CM245" i="7"/>
  <c r="CI245" i="7"/>
  <c r="CK245" i="7"/>
  <c r="CE245" i="7"/>
  <c r="CJ245" i="7"/>
  <c r="CG245" i="7"/>
  <c r="CL245" i="7"/>
  <c r="CD245" i="7"/>
  <c r="X247" i="7"/>
  <c r="Y246" i="7"/>
  <c r="BG247" i="7"/>
  <c r="BH246" i="7"/>
  <c r="AH245" i="7"/>
  <c r="AC245" i="7"/>
  <c r="AL245" i="7"/>
  <c r="AA245" i="7"/>
  <c r="AF245" i="7"/>
  <c r="AI245" i="7"/>
  <c r="AE245" i="7"/>
  <c r="AG245" i="7"/>
  <c r="AB245" i="7"/>
  <c r="AD245" i="7"/>
  <c r="CN245" i="7" l="1"/>
  <c r="BU245" i="7"/>
  <c r="Y247" i="7"/>
  <c r="X248" i="7"/>
  <c r="BZ248" i="7"/>
  <c r="CA247" i="7"/>
  <c r="CS247" i="7"/>
  <c r="CT246" i="7"/>
  <c r="BS246" i="7"/>
  <c r="BL246" i="7"/>
  <c r="BQ246" i="7"/>
  <c r="BK246" i="7"/>
  <c r="BN246" i="7"/>
  <c r="BP246" i="7"/>
  <c r="BM246" i="7"/>
  <c r="BT246" i="7"/>
  <c r="BO246" i="7"/>
  <c r="BR246" i="7"/>
  <c r="BJ246" i="7"/>
  <c r="DU245" i="7"/>
  <c r="DT245" i="7"/>
  <c r="DN245" i="7"/>
  <c r="DY245" i="7"/>
  <c r="DP245" i="7"/>
  <c r="DS245" i="7"/>
  <c r="DV245" i="7"/>
  <c r="DQ245" i="7"/>
  <c r="DO245" i="7"/>
  <c r="DX245" i="7"/>
  <c r="DW245" i="7"/>
  <c r="DR245" i="7"/>
  <c r="BG248" i="7"/>
  <c r="BH247" i="7"/>
  <c r="DK247" i="7"/>
  <c r="DL246" i="7"/>
  <c r="AI246" i="7"/>
  <c r="AA246" i="7"/>
  <c r="AB246" i="7"/>
  <c r="AH246" i="7"/>
  <c r="AE246" i="7"/>
  <c r="AG246" i="7"/>
  <c r="AD246" i="7"/>
  <c r="AF246" i="7"/>
  <c r="AL246" i="7"/>
  <c r="AC246" i="7"/>
  <c r="CJ246" i="7"/>
  <c r="CI246" i="7"/>
  <c r="CG246" i="7"/>
  <c r="CK246" i="7"/>
  <c r="CE246" i="7"/>
  <c r="CL246" i="7"/>
  <c r="CD246" i="7"/>
  <c r="CM246" i="7"/>
  <c r="CC246" i="7"/>
  <c r="CH246" i="7"/>
  <c r="CF246" i="7"/>
  <c r="CY245" i="7"/>
  <c r="CW245" i="7"/>
  <c r="DE245" i="7"/>
  <c r="DC245" i="7"/>
  <c r="CX245" i="7"/>
  <c r="DB245" i="7"/>
  <c r="DF245" i="7"/>
  <c r="DA245" i="7"/>
  <c r="CV245" i="7"/>
  <c r="DD245" i="7"/>
  <c r="CZ245" i="7"/>
  <c r="CN246" i="7" l="1"/>
  <c r="DL247" i="7"/>
  <c r="DK248" i="7"/>
  <c r="BU246" i="7"/>
  <c r="CK247" i="7"/>
  <c r="CI247" i="7"/>
  <c r="CG247" i="7"/>
  <c r="CH247" i="7"/>
  <c r="CF247" i="7"/>
  <c r="CL247" i="7"/>
  <c r="CD247" i="7"/>
  <c r="CM247" i="7"/>
  <c r="CC247" i="7"/>
  <c r="CJ247" i="7"/>
  <c r="CE247" i="7"/>
  <c r="BR247" i="7"/>
  <c r="BJ247" i="7"/>
  <c r="BN247" i="7"/>
  <c r="BO247" i="7"/>
  <c r="BL247" i="7"/>
  <c r="BT247" i="7"/>
  <c r="BQ247" i="7"/>
  <c r="BP247" i="7"/>
  <c r="BM247" i="7"/>
  <c r="BS247" i="7"/>
  <c r="BK247" i="7"/>
  <c r="CA248" i="7"/>
  <c r="BZ249" i="7"/>
  <c r="BH248" i="7"/>
  <c r="BG249" i="7"/>
  <c r="DB246" i="7"/>
  <c r="DE246" i="7"/>
  <c r="DA246" i="7"/>
  <c r="CX246" i="7"/>
  <c r="DF246" i="7"/>
  <c r="DC246" i="7"/>
  <c r="CZ246" i="7"/>
  <c r="CW246" i="7"/>
  <c r="CV246" i="7"/>
  <c r="CY246" i="7"/>
  <c r="DD246" i="7"/>
  <c r="X249" i="7"/>
  <c r="Y248" i="7"/>
  <c r="DT246" i="7"/>
  <c r="DR246" i="7"/>
  <c r="DS246" i="7"/>
  <c r="DU246" i="7"/>
  <c r="DP246" i="7"/>
  <c r="DX246" i="7"/>
  <c r="DY246" i="7"/>
  <c r="DN246" i="7"/>
  <c r="DO246" i="7"/>
  <c r="DW246" i="7"/>
  <c r="DV246" i="7"/>
  <c r="DQ246" i="7"/>
  <c r="CS248" i="7"/>
  <c r="CT247" i="7"/>
  <c r="AL247" i="7"/>
  <c r="AA247" i="7"/>
  <c r="AH247" i="7"/>
  <c r="AD247" i="7"/>
  <c r="AE247" i="7"/>
  <c r="AC247" i="7"/>
  <c r="AG247" i="7"/>
  <c r="AB247" i="7"/>
  <c r="AI247" i="7"/>
  <c r="AF247" i="7"/>
  <c r="CN247" i="7" l="1"/>
  <c r="CS249" i="7"/>
  <c r="CT248" i="7"/>
  <c r="BZ250" i="7"/>
  <c r="CA249" i="7"/>
  <c r="BU247" i="7"/>
  <c r="AH248" i="7"/>
  <c r="AE248" i="7"/>
  <c r="AI248" i="7"/>
  <c r="AB248" i="7"/>
  <c r="AD248" i="7"/>
  <c r="AL248" i="7"/>
  <c r="AA248" i="7"/>
  <c r="AF248" i="7"/>
  <c r="AG248" i="7"/>
  <c r="AC248" i="7"/>
  <c r="CH248" i="7"/>
  <c r="CK248" i="7"/>
  <c r="CG248" i="7"/>
  <c r="CL248" i="7"/>
  <c r="CF248" i="7"/>
  <c r="CM248" i="7"/>
  <c r="CI248" i="7"/>
  <c r="CE248" i="7"/>
  <c r="CC248" i="7"/>
  <c r="CJ248" i="7"/>
  <c r="CD248" i="7"/>
  <c r="DK249" i="7"/>
  <c r="DL248" i="7"/>
  <c r="Y249" i="7"/>
  <c r="X250" i="7"/>
  <c r="BH249" i="7"/>
  <c r="BG250" i="7"/>
  <c r="DS247" i="7"/>
  <c r="DV247" i="7"/>
  <c r="DP247" i="7"/>
  <c r="DX247" i="7"/>
  <c r="DW247" i="7"/>
  <c r="DQ247" i="7"/>
  <c r="DO247" i="7"/>
  <c r="DU247" i="7"/>
  <c r="DT247" i="7"/>
  <c r="DN247" i="7"/>
  <c r="DY247" i="7"/>
  <c r="DR247" i="7"/>
  <c r="DB247" i="7"/>
  <c r="DF247" i="7"/>
  <c r="CV247" i="7"/>
  <c r="CZ247" i="7"/>
  <c r="CW247" i="7"/>
  <c r="DD247" i="7"/>
  <c r="DC247" i="7"/>
  <c r="CY247" i="7"/>
  <c r="DE247" i="7"/>
  <c r="DA247" i="7"/>
  <c r="CX247" i="7"/>
  <c r="BN248" i="7"/>
  <c r="BQ248" i="7"/>
  <c r="BM248" i="7"/>
  <c r="BT248" i="7"/>
  <c r="BO248" i="7"/>
  <c r="BR248" i="7"/>
  <c r="BJ248" i="7"/>
  <c r="BS248" i="7"/>
  <c r="BL248" i="7"/>
  <c r="BP248" i="7"/>
  <c r="BK248" i="7"/>
  <c r="CN248" i="7" l="1"/>
  <c r="BU248" i="7"/>
  <c r="BH250" i="7"/>
  <c r="BG251" i="7"/>
  <c r="DX248" i="7"/>
  <c r="DY248" i="7"/>
  <c r="DR248" i="7"/>
  <c r="DW248" i="7"/>
  <c r="DV248" i="7"/>
  <c r="DN248" i="7"/>
  <c r="DO248" i="7"/>
  <c r="DT248" i="7"/>
  <c r="DP248" i="7"/>
  <c r="DS248" i="7"/>
  <c r="DU248" i="7"/>
  <c r="DQ248" i="7"/>
  <c r="CH249" i="7"/>
  <c r="CE249" i="7"/>
  <c r="CC249" i="7"/>
  <c r="CL249" i="7"/>
  <c r="CF249" i="7"/>
  <c r="CI249" i="7"/>
  <c r="CK249" i="7"/>
  <c r="CD249" i="7"/>
  <c r="CM249" i="7"/>
  <c r="CJ249" i="7"/>
  <c r="CG249" i="7"/>
  <c r="BT249" i="7"/>
  <c r="BQ249" i="7"/>
  <c r="BP249" i="7"/>
  <c r="BK249" i="7"/>
  <c r="BO249" i="7"/>
  <c r="BM249" i="7"/>
  <c r="BR249" i="7"/>
  <c r="BJ249" i="7"/>
  <c r="BN249" i="7"/>
  <c r="BS249" i="7"/>
  <c r="BL249" i="7"/>
  <c r="DL249" i="7"/>
  <c r="DK250" i="7"/>
  <c r="BZ251" i="7"/>
  <c r="CA250" i="7"/>
  <c r="X251" i="7"/>
  <c r="Y250" i="7"/>
  <c r="CY248" i="7"/>
  <c r="CX248" i="7"/>
  <c r="DA248" i="7"/>
  <c r="DD248" i="7"/>
  <c r="DE248" i="7"/>
  <c r="CV248" i="7"/>
  <c r="CW248" i="7"/>
  <c r="DB248" i="7"/>
  <c r="DF248" i="7"/>
  <c r="CZ248" i="7"/>
  <c r="DC248" i="7"/>
  <c r="AH249" i="7"/>
  <c r="AD249" i="7"/>
  <c r="AL249" i="7"/>
  <c r="AF249" i="7"/>
  <c r="AA249" i="7"/>
  <c r="AI249" i="7"/>
  <c r="AB249" i="7"/>
  <c r="AE249" i="7"/>
  <c r="AG249" i="7"/>
  <c r="AC249" i="7"/>
  <c r="CT249" i="7"/>
  <c r="CS250" i="7"/>
  <c r="BU249" i="7" l="1"/>
  <c r="CT250" i="7"/>
  <c r="CS251" i="7"/>
  <c r="CY249" i="7"/>
  <c r="CZ249" i="7"/>
  <c r="DB249" i="7"/>
  <c r="DE249" i="7"/>
  <c r="DC249" i="7"/>
  <c r="CW249" i="7"/>
  <c r="DF249" i="7"/>
  <c r="DA249" i="7"/>
  <c r="CX249" i="7"/>
  <c r="CV249" i="7"/>
  <c r="DD249" i="7"/>
  <c r="CA251" i="7"/>
  <c r="BZ252" i="7"/>
  <c r="AI250" i="7"/>
  <c r="AF250" i="7"/>
  <c r="AB250" i="7"/>
  <c r="AH250" i="7"/>
  <c r="AE250" i="7"/>
  <c r="AG250" i="7"/>
  <c r="AC250" i="7"/>
  <c r="AL250" i="7"/>
  <c r="AD250" i="7"/>
  <c r="AA250" i="7"/>
  <c r="BH251" i="7"/>
  <c r="BG252" i="7"/>
  <c r="Y251" i="7"/>
  <c r="X252" i="7"/>
  <c r="DU249" i="7"/>
  <c r="DT249" i="7"/>
  <c r="DO249" i="7"/>
  <c r="DY249" i="7"/>
  <c r="DN249" i="7"/>
  <c r="DS249" i="7"/>
  <c r="DV249" i="7"/>
  <c r="DP249" i="7"/>
  <c r="DX249" i="7"/>
  <c r="DW249" i="7"/>
  <c r="DQ249" i="7"/>
  <c r="DR249" i="7"/>
  <c r="BS250" i="7"/>
  <c r="BK250" i="7"/>
  <c r="BQ250" i="7"/>
  <c r="BL250" i="7"/>
  <c r="BN250" i="7"/>
  <c r="BP250" i="7"/>
  <c r="BJ250" i="7"/>
  <c r="BT250" i="7"/>
  <c r="BO250" i="7"/>
  <c r="BR250" i="7"/>
  <c r="BM250" i="7"/>
  <c r="DL250" i="7"/>
  <c r="DK251" i="7"/>
  <c r="CM250" i="7"/>
  <c r="CC250" i="7"/>
  <c r="CL250" i="7"/>
  <c r="CG250" i="7"/>
  <c r="CJ250" i="7"/>
  <c r="CH250" i="7"/>
  <c r="CE250" i="7"/>
  <c r="CK250" i="7"/>
  <c r="CF250" i="7"/>
  <c r="CI250" i="7"/>
  <c r="CD250" i="7"/>
  <c r="CN249" i="7"/>
  <c r="AL251" i="7" l="1"/>
  <c r="AC251" i="7"/>
  <c r="AH251" i="7"/>
  <c r="AF251" i="7"/>
  <c r="AA251" i="7"/>
  <c r="AG251" i="7"/>
  <c r="AB251" i="7"/>
  <c r="AD251" i="7"/>
  <c r="AI251" i="7"/>
  <c r="AE251" i="7"/>
  <c r="BH252" i="7"/>
  <c r="BG253" i="7"/>
  <c r="BZ253" i="7"/>
  <c r="CA252" i="7"/>
  <c r="DL251" i="7"/>
  <c r="DK252" i="7"/>
  <c r="BR251" i="7"/>
  <c r="BK251" i="7"/>
  <c r="BN251" i="7"/>
  <c r="BO251" i="7"/>
  <c r="BL251" i="7"/>
  <c r="BT251" i="7"/>
  <c r="BQ251" i="7"/>
  <c r="BP251" i="7"/>
  <c r="BM251" i="7"/>
  <c r="BS251" i="7"/>
  <c r="BJ251" i="7"/>
  <c r="CK251" i="7"/>
  <c r="CI251" i="7"/>
  <c r="CD251" i="7"/>
  <c r="CM251" i="7"/>
  <c r="CH251" i="7"/>
  <c r="CG251" i="7"/>
  <c r="CL251" i="7"/>
  <c r="CF251" i="7"/>
  <c r="CC251" i="7"/>
  <c r="CJ251" i="7"/>
  <c r="CE251" i="7"/>
  <c r="CS252" i="7"/>
  <c r="CT251" i="7"/>
  <c r="CN250" i="7"/>
  <c r="DT250" i="7"/>
  <c r="DN250" i="7"/>
  <c r="DO250" i="7"/>
  <c r="DS250" i="7"/>
  <c r="DU250" i="7"/>
  <c r="DQ250" i="7"/>
  <c r="DX250" i="7"/>
  <c r="DY250" i="7"/>
  <c r="DR250" i="7"/>
  <c r="DW250" i="7"/>
  <c r="DV250" i="7"/>
  <c r="DP250" i="7"/>
  <c r="BU250" i="7"/>
  <c r="X253" i="7"/>
  <c r="Y252" i="7"/>
  <c r="DE250" i="7"/>
  <c r="CW250" i="7"/>
  <c r="DD250" i="7"/>
  <c r="DB250" i="7"/>
  <c r="DF250" i="7"/>
  <c r="CX250" i="7"/>
  <c r="DA250" i="7"/>
  <c r="CZ250" i="7"/>
  <c r="CY250" i="7"/>
  <c r="DC250" i="7"/>
  <c r="CV250" i="7"/>
  <c r="CN251" i="7" l="1"/>
  <c r="AH252" i="7"/>
  <c r="AF252" i="7"/>
  <c r="AI252" i="7"/>
  <c r="AE252" i="7"/>
  <c r="AB252" i="7"/>
  <c r="AC252" i="7"/>
  <c r="AL252" i="7"/>
  <c r="AG252" i="7"/>
  <c r="AD252" i="7"/>
  <c r="AA252" i="7"/>
  <c r="DB251" i="7"/>
  <c r="DF251" i="7"/>
  <c r="CX251" i="7"/>
  <c r="CV251" i="7"/>
  <c r="DA251" i="7"/>
  <c r="DC251" i="7"/>
  <c r="CW251" i="7"/>
  <c r="CZ251" i="7"/>
  <c r="DE251" i="7"/>
  <c r="CY251" i="7"/>
  <c r="DD251" i="7"/>
  <c r="DK253" i="7"/>
  <c r="DL252" i="7"/>
  <c r="BG254" i="7"/>
  <c r="BH253" i="7"/>
  <c r="Y253" i="7"/>
  <c r="X254" i="7"/>
  <c r="CT252" i="7"/>
  <c r="CS253" i="7"/>
  <c r="DS251" i="7"/>
  <c r="DV251" i="7"/>
  <c r="DP251" i="7"/>
  <c r="DX251" i="7"/>
  <c r="DW251" i="7"/>
  <c r="DQ251" i="7"/>
  <c r="DO251" i="7"/>
  <c r="DU251" i="7"/>
  <c r="DT251" i="7"/>
  <c r="DN251" i="7"/>
  <c r="DY251" i="7"/>
  <c r="DR251" i="7"/>
  <c r="BN252" i="7"/>
  <c r="BQ252" i="7"/>
  <c r="BK252" i="7"/>
  <c r="BT252" i="7"/>
  <c r="BO252" i="7"/>
  <c r="BR252" i="7"/>
  <c r="BM252" i="7"/>
  <c r="BS252" i="7"/>
  <c r="BJ252" i="7"/>
  <c r="BP252" i="7"/>
  <c r="BL252" i="7"/>
  <c r="CL252" i="7"/>
  <c r="CG252" i="7"/>
  <c r="CI252" i="7"/>
  <c r="CE252" i="7"/>
  <c r="CC252" i="7"/>
  <c r="CK252" i="7"/>
  <c r="CF252" i="7"/>
  <c r="CM252" i="7"/>
  <c r="CH252" i="7"/>
  <c r="CJ252" i="7"/>
  <c r="CD252" i="7"/>
  <c r="BU251" i="7"/>
  <c r="CA253" i="7"/>
  <c r="BZ254" i="7"/>
  <c r="BU252" i="7" l="1"/>
  <c r="CN252" i="7"/>
  <c r="CX252" i="7"/>
  <c r="CY252" i="7"/>
  <c r="CV252" i="7"/>
  <c r="DA252" i="7"/>
  <c r="DB252" i="7"/>
  <c r="DE252" i="7"/>
  <c r="CW252" i="7"/>
  <c r="DD252" i="7"/>
  <c r="DF252" i="7"/>
  <c r="CZ252" i="7"/>
  <c r="DC252" i="7"/>
  <c r="BG255" i="7"/>
  <c r="BH254" i="7"/>
  <c r="X255" i="7"/>
  <c r="Y254" i="7"/>
  <c r="DX252" i="7"/>
  <c r="DY252" i="7"/>
  <c r="DQ252" i="7"/>
  <c r="DW252" i="7"/>
  <c r="DV252" i="7"/>
  <c r="DR252" i="7"/>
  <c r="DT252" i="7"/>
  <c r="DN252" i="7"/>
  <c r="DO252" i="7"/>
  <c r="DS252" i="7"/>
  <c r="DU252" i="7"/>
  <c r="DP252" i="7"/>
  <c r="AH253" i="7"/>
  <c r="AB253" i="7"/>
  <c r="AC253" i="7"/>
  <c r="AL253" i="7"/>
  <c r="AA253" i="7"/>
  <c r="AI253" i="7"/>
  <c r="AF253" i="7"/>
  <c r="AG253" i="7"/>
  <c r="AD253" i="7"/>
  <c r="AE253" i="7"/>
  <c r="DK254" i="7"/>
  <c r="DL253" i="7"/>
  <c r="CA254" i="7"/>
  <c r="BZ255" i="7"/>
  <c r="CL253" i="7"/>
  <c r="CD253" i="7"/>
  <c r="CM253" i="7"/>
  <c r="CC253" i="7"/>
  <c r="CK253" i="7"/>
  <c r="CG253" i="7"/>
  <c r="CI253" i="7"/>
  <c r="CH253" i="7"/>
  <c r="CF253" i="7"/>
  <c r="CJ253" i="7"/>
  <c r="CE253" i="7"/>
  <c r="CS254" i="7"/>
  <c r="CT253" i="7"/>
  <c r="BT253" i="7"/>
  <c r="BQ253" i="7"/>
  <c r="BP253" i="7"/>
  <c r="BM253" i="7"/>
  <c r="BO253" i="7"/>
  <c r="BK253" i="7"/>
  <c r="BR253" i="7"/>
  <c r="BL253" i="7"/>
  <c r="BN253" i="7"/>
  <c r="BS253" i="7"/>
  <c r="BJ253" i="7"/>
  <c r="BU253" i="7" l="1"/>
  <c r="CN253" i="7"/>
  <c r="CC254" i="7"/>
  <c r="CH254" i="7"/>
  <c r="CD254" i="7"/>
  <c r="CM254" i="7"/>
  <c r="CJ254" i="7"/>
  <c r="CL254" i="7"/>
  <c r="CG254" i="7"/>
  <c r="CK254" i="7"/>
  <c r="CF254" i="7"/>
  <c r="CI254" i="7"/>
  <c r="CE254" i="7"/>
  <c r="BG256" i="7"/>
  <c r="BH255" i="7"/>
  <c r="DW253" i="7"/>
  <c r="DO253" i="7"/>
  <c r="DU253" i="7"/>
  <c r="DT253" i="7"/>
  <c r="DN253" i="7"/>
  <c r="DS253" i="7"/>
  <c r="DY253" i="7"/>
  <c r="DP253" i="7"/>
  <c r="DX253" i="7"/>
  <c r="DV253" i="7"/>
  <c r="DQ253" i="7"/>
  <c r="DR253" i="7"/>
  <c r="AI254" i="7"/>
  <c r="AB254" i="7"/>
  <c r="AF254" i="7"/>
  <c r="AH254" i="7"/>
  <c r="AA254" i="7"/>
  <c r="AG254" i="7"/>
  <c r="AD254" i="7"/>
  <c r="AE254" i="7"/>
  <c r="AC254" i="7"/>
  <c r="AL254" i="7"/>
  <c r="DL254" i="7"/>
  <c r="DK255" i="7"/>
  <c r="Y255" i="7"/>
  <c r="X256" i="7"/>
  <c r="CY253" i="7"/>
  <c r="DD253" i="7"/>
  <c r="DE253" i="7"/>
  <c r="CW253" i="7"/>
  <c r="DC253" i="7"/>
  <c r="DF253" i="7"/>
  <c r="CX253" i="7"/>
  <c r="DA253" i="7"/>
  <c r="DB253" i="7"/>
  <c r="CV253" i="7"/>
  <c r="CZ253" i="7"/>
  <c r="CS255" i="7"/>
  <c r="CT254" i="7"/>
  <c r="CA255" i="7"/>
  <c r="BZ256" i="7"/>
  <c r="BS254" i="7"/>
  <c r="BL254" i="7"/>
  <c r="BQ254" i="7"/>
  <c r="BK254" i="7"/>
  <c r="BN254" i="7"/>
  <c r="BP254" i="7"/>
  <c r="BM254" i="7"/>
  <c r="BT254" i="7"/>
  <c r="BO254" i="7"/>
  <c r="BR254" i="7"/>
  <c r="BJ254" i="7"/>
  <c r="CN254" i="7" l="1"/>
  <c r="CS256" i="7"/>
  <c r="CT255" i="7"/>
  <c r="X257" i="7"/>
  <c r="Y256" i="7"/>
  <c r="CA256" i="7"/>
  <c r="BZ257" i="7"/>
  <c r="AL255" i="7"/>
  <c r="AB255" i="7"/>
  <c r="AA255" i="7"/>
  <c r="AH255" i="7"/>
  <c r="AE255" i="7"/>
  <c r="AD255" i="7"/>
  <c r="AG255" i="7"/>
  <c r="AC255" i="7"/>
  <c r="AI255" i="7"/>
  <c r="AF255" i="7"/>
  <c r="CK255" i="7"/>
  <c r="CJ255" i="7"/>
  <c r="CE255" i="7"/>
  <c r="CM255" i="7"/>
  <c r="CH255" i="7"/>
  <c r="CG255" i="7"/>
  <c r="CL255" i="7"/>
  <c r="CF255" i="7"/>
  <c r="CC255" i="7"/>
  <c r="CI255" i="7"/>
  <c r="CD255" i="7"/>
  <c r="DK256" i="7"/>
  <c r="DL255" i="7"/>
  <c r="BR255" i="7"/>
  <c r="BJ255" i="7"/>
  <c r="BN255" i="7"/>
  <c r="BO255" i="7"/>
  <c r="BL255" i="7"/>
  <c r="BT255" i="7"/>
  <c r="BQ255" i="7"/>
  <c r="BP255" i="7"/>
  <c r="BM255" i="7"/>
  <c r="BS255" i="7"/>
  <c r="BK255" i="7"/>
  <c r="BU254" i="7"/>
  <c r="DB254" i="7"/>
  <c r="DE254" i="7"/>
  <c r="DA254" i="7"/>
  <c r="CY254" i="7"/>
  <c r="DF254" i="7"/>
  <c r="CX254" i="7"/>
  <c r="CZ254" i="7"/>
  <c r="CW254" i="7"/>
  <c r="DD254" i="7"/>
  <c r="DC254" i="7"/>
  <c r="CV254" i="7"/>
  <c r="DT254" i="7"/>
  <c r="DQ254" i="7"/>
  <c r="DS254" i="7"/>
  <c r="DU254" i="7"/>
  <c r="DR254" i="7"/>
  <c r="DX254" i="7"/>
  <c r="DY254" i="7"/>
  <c r="DP254" i="7"/>
  <c r="DW254" i="7"/>
  <c r="DV254" i="7"/>
  <c r="DN254" i="7"/>
  <c r="DO254" i="7"/>
  <c r="BH256" i="7"/>
  <c r="BG257" i="7"/>
  <c r="BG258" i="7" l="1"/>
  <c r="BH257" i="7"/>
  <c r="DL256" i="7"/>
  <c r="DK257" i="7"/>
  <c r="AH256" i="7"/>
  <c r="AD256" i="7"/>
  <c r="AI256" i="7"/>
  <c r="AB256" i="7"/>
  <c r="AA256" i="7"/>
  <c r="AL256" i="7"/>
  <c r="AF256" i="7"/>
  <c r="AC256" i="7"/>
  <c r="AG256" i="7"/>
  <c r="AE256" i="7"/>
  <c r="CN255" i="7"/>
  <c r="Y257" i="7"/>
  <c r="X258" i="7"/>
  <c r="BU255" i="7"/>
  <c r="BZ258" i="7"/>
  <c r="CA257" i="7"/>
  <c r="DF255" i="7"/>
  <c r="DA255" i="7"/>
  <c r="CX255" i="7"/>
  <c r="DD255" i="7"/>
  <c r="CW255" i="7"/>
  <c r="CZ255" i="7"/>
  <c r="CY255" i="7"/>
  <c r="DB255" i="7"/>
  <c r="DE255" i="7"/>
  <c r="CV255" i="7"/>
  <c r="DC255" i="7"/>
  <c r="BN256" i="7"/>
  <c r="BQ256" i="7"/>
  <c r="BJ256" i="7"/>
  <c r="BT256" i="7"/>
  <c r="BO256" i="7"/>
  <c r="BR256" i="7"/>
  <c r="BK256" i="7"/>
  <c r="BS256" i="7"/>
  <c r="BL256" i="7"/>
  <c r="BP256" i="7"/>
  <c r="BM256" i="7"/>
  <c r="DS255" i="7"/>
  <c r="DV255" i="7"/>
  <c r="DQ255" i="7"/>
  <c r="DO255" i="7"/>
  <c r="DX255" i="7"/>
  <c r="DW255" i="7"/>
  <c r="DN255" i="7"/>
  <c r="DU255" i="7"/>
  <c r="DT255" i="7"/>
  <c r="DR255" i="7"/>
  <c r="DY255" i="7"/>
  <c r="DP255" i="7"/>
  <c r="CH256" i="7"/>
  <c r="CJ256" i="7"/>
  <c r="CG256" i="7"/>
  <c r="CL256" i="7"/>
  <c r="CF256" i="7"/>
  <c r="CM256" i="7"/>
  <c r="CI256" i="7"/>
  <c r="CE256" i="7"/>
  <c r="CC256" i="7"/>
  <c r="CK256" i="7"/>
  <c r="CD256" i="7"/>
  <c r="CS257" i="7"/>
  <c r="CT256" i="7"/>
  <c r="BU256" i="7" l="1"/>
  <c r="CM257" i="7"/>
  <c r="CH257" i="7"/>
  <c r="CG257" i="7"/>
  <c r="CC257" i="7"/>
  <c r="CK257" i="7"/>
  <c r="CD257" i="7"/>
  <c r="CI257" i="7"/>
  <c r="CL257" i="7"/>
  <c r="CF257" i="7"/>
  <c r="CJ257" i="7"/>
  <c r="CE257" i="7"/>
  <c r="AH257" i="7"/>
  <c r="AC257" i="7"/>
  <c r="AA257" i="7"/>
  <c r="AL257" i="7"/>
  <c r="AF257" i="7"/>
  <c r="AI257" i="7"/>
  <c r="AB257" i="7"/>
  <c r="AG257" i="7"/>
  <c r="AD257" i="7"/>
  <c r="AE257" i="7"/>
  <c r="DK258" i="7"/>
  <c r="DL257" i="7"/>
  <c r="CA258" i="7"/>
  <c r="BZ259" i="7"/>
  <c r="DX256" i="7"/>
  <c r="DY256" i="7"/>
  <c r="DQ256" i="7"/>
  <c r="DW256" i="7"/>
  <c r="DV256" i="7"/>
  <c r="DR256" i="7"/>
  <c r="DT256" i="7"/>
  <c r="DN256" i="7"/>
  <c r="DO256" i="7"/>
  <c r="DS256" i="7"/>
  <c r="DU256" i="7"/>
  <c r="DP256" i="7"/>
  <c r="CT257" i="7"/>
  <c r="CS258" i="7"/>
  <c r="BT257" i="7"/>
  <c r="BQ257" i="7"/>
  <c r="BP257" i="7"/>
  <c r="BJ257" i="7"/>
  <c r="BO257" i="7"/>
  <c r="BM257" i="7"/>
  <c r="BR257" i="7"/>
  <c r="BK257" i="7"/>
  <c r="BN257" i="7"/>
  <c r="BS257" i="7"/>
  <c r="BL257" i="7"/>
  <c r="DB256" i="7"/>
  <c r="CX256" i="7"/>
  <c r="CY256" i="7"/>
  <c r="CV256" i="7"/>
  <c r="DC256" i="7"/>
  <c r="DE256" i="7"/>
  <c r="CZ256" i="7"/>
  <c r="DA256" i="7"/>
  <c r="DF256" i="7"/>
  <c r="DD256" i="7"/>
  <c r="CW256" i="7"/>
  <c r="CN256" i="7"/>
  <c r="X259" i="7"/>
  <c r="Y258" i="7"/>
  <c r="BG259" i="7"/>
  <c r="BH258" i="7"/>
  <c r="CN257" i="7" l="1"/>
  <c r="BU257" i="7"/>
  <c r="AI258" i="7"/>
  <c r="AF258" i="7"/>
  <c r="AC258" i="7"/>
  <c r="AH258" i="7"/>
  <c r="AA258" i="7"/>
  <c r="AB258" i="7"/>
  <c r="AG258" i="7"/>
  <c r="AE258" i="7"/>
  <c r="AL258" i="7"/>
  <c r="AD258" i="7"/>
  <c r="CC258" i="7"/>
  <c r="CH258" i="7"/>
  <c r="CG258" i="7"/>
  <c r="CM258" i="7"/>
  <c r="CJ258" i="7"/>
  <c r="CL258" i="7"/>
  <c r="CD258" i="7"/>
  <c r="CK258" i="7"/>
  <c r="CF258" i="7"/>
  <c r="CI258" i="7"/>
  <c r="CE258" i="7"/>
  <c r="Y259" i="7"/>
  <c r="X260" i="7"/>
  <c r="CS259" i="7"/>
  <c r="CT258" i="7"/>
  <c r="DU257" i="7"/>
  <c r="DT257" i="7"/>
  <c r="DN257" i="7"/>
  <c r="DY257" i="7"/>
  <c r="DP257" i="7"/>
  <c r="DS257" i="7"/>
  <c r="DV257" i="7"/>
  <c r="DQ257" i="7"/>
  <c r="DR257" i="7"/>
  <c r="DX257" i="7"/>
  <c r="DW257" i="7"/>
  <c r="DO257" i="7"/>
  <c r="DD257" i="7"/>
  <c r="DA257" i="7"/>
  <c r="DB257" i="7"/>
  <c r="DE257" i="7"/>
  <c r="CW257" i="7"/>
  <c r="CV257" i="7"/>
  <c r="DF257" i="7"/>
  <c r="DC257" i="7"/>
  <c r="CZ257" i="7"/>
  <c r="CX257" i="7"/>
  <c r="CY257" i="7"/>
  <c r="DK259" i="7"/>
  <c r="DL258" i="7"/>
  <c r="BS258" i="7"/>
  <c r="BK258" i="7"/>
  <c r="BQ258" i="7"/>
  <c r="BL258" i="7"/>
  <c r="BN258" i="7"/>
  <c r="BP258" i="7"/>
  <c r="BJ258" i="7"/>
  <c r="BT258" i="7"/>
  <c r="BO258" i="7"/>
  <c r="BR258" i="7"/>
  <c r="BM258" i="7"/>
  <c r="BG260" i="7"/>
  <c r="BH259" i="7"/>
  <c r="BZ260" i="7"/>
  <c r="CA259" i="7"/>
  <c r="BU258" i="7" l="1"/>
  <c r="BZ261" i="7"/>
  <c r="CA260" i="7"/>
  <c r="CS260" i="7"/>
  <c r="CT259" i="7"/>
  <c r="BR259" i="7"/>
  <c r="BK259" i="7"/>
  <c r="BN259" i="7"/>
  <c r="BO259" i="7"/>
  <c r="BL259" i="7"/>
  <c r="BT259" i="7"/>
  <c r="BQ259" i="7"/>
  <c r="BP259" i="7"/>
  <c r="BM259" i="7"/>
  <c r="BS259" i="7"/>
  <c r="BJ259" i="7"/>
  <c r="X261" i="7"/>
  <c r="Y260" i="7"/>
  <c r="DT258" i="7"/>
  <c r="DR258" i="7"/>
  <c r="DS258" i="7"/>
  <c r="DU258" i="7"/>
  <c r="DP258" i="7"/>
  <c r="DX258" i="7"/>
  <c r="DY258" i="7"/>
  <c r="DN258" i="7"/>
  <c r="DO258" i="7"/>
  <c r="DW258" i="7"/>
  <c r="DV258" i="7"/>
  <c r="DQ258" i="7"/>
  <c r="AL259" i="7"/>
  <c r="AF259" i="7"/>
  <c r="AE259" i="7"/>
  <c r="AH259" i="7"/>
  <c r="AD259" i="7"/>
  <c r="AG259" i="7"/>
  <c r="AB259" i="7"/>
  <c r="AA259" i="7"/>
  <c r="AI259" i="7"/>
  <c r="AC259" i="7"/>
  <c r="BH260" i="7"/>
  <c r="BG261" i="7"/>
  <c r="CK259" i="7"/>
  <c r="CI259" i="7"/>
  <c r="CG259" i="7"/>
  <c r="CH259" i="7"/>
  <c r="CF259" i="7"/>
  <c r="CL259" i="7"/>
  <c r="CE259" i="7"/>
  <c r="CM259" i="7"/>
  <c r="CC259" i="7"/>
  <c r="CJ259" i="7"/>
  <c r="CD259" i="7"/>
  <c r="DK260" i="7"/>
  <c r="DL259" i="7"/>
  <c r="DB258" i="7"/>
  <c r="DE258" i="7"/>
  <c r="DD258" i="7"/>
  <c r="CX258" i="7"/>
  <c r="DF258" i="7"/>
  <c r="DC258" i="7"/>
  <c r="CV258" i="7"/>
  <c r="DA258" i="7"/>
  <c r="CY258" i="7"/>
  <c r="CW258" i="7"/>
  <c r="CZ258" i="7"/>
  <c r="CN258" i="7"/>
  <c r="CN259" i="7" l="1"/>
  <c r="BN260" i="7"/>
  <c r="BQ260" i="7"/>
  <c r="BK260" i="7"/>
  <c r="BT260" i="7"/>
  <c r="BO260" i="7"/>
  <c r="BR260" i="7"/>
  <c r="BM260" i="7"/>
  <c r="BS260" i="7"/>
  <c r="BL260" i="7"/>
  <c r="BP260" i="7"/>
  <c r="BJ260" i="7"/>
  <c r="Y261" i="7"/>
  <c r="X262" i="7"/>
  <c r="DB259" i="7"/>
  <c r="DF259" i="7"/>
  <c r="CZ259" i="7"/>
  <c r="CV259" i="7"/>
  <c r="CY259" i="7"/>
  <c r="CX259" i="7"/>
  <c r="DA259" i="7"/>
  <c r="DC259" i="7"/>
  <c r="DE259" i="7"/>
  <c r="DD259" i="7"/>
  <c r="CW259" i="7"/>
  <c r="CT260" i="7"/>
  <c r="CS261" i="7"/>
  <c r="DS259" i="7"/>
  <c r="DV259" i="7"/>
  <c r="DP259" i="7"/>
  <c r="DX259" i="7"/>
  <c r="DW259" i="7"/>
  <c r="DQ259" i="7"/>
  <c r="DO259" i="7"/>
  <c r="DU259" i="7"/>
  <c r="DT259" i="7"/>
  <c r="DN259" i="7"/>
  <c r="DY259" i="7"/>
  <c r="DR259" i="7"/>
  <c r="CL260" i="7"/>
  <c r="CG260" i="7"/>
  <c r="CI260" i="7"/>
  <c r="CF260" i="7"/>
  <c r="CC260" i="7"/>
  <c r="CK260" i="7"/>
  <c r="CE260" i="7"/>
  <c r="CM260" i="7"/>
  <c r="CH260" i="7"/>
  <c r="CJ260" i="7"/>
  <c r="CD260" i="7"/>
  <c r="DL260" i="7"/>
  <c r="DK261" i="7"/>
  <c r="BH261" i="7"/>
  <c r="BG262" i="7"/>
  <c r="AH260" i="7"/>
  <c r="AF260" i="7"/>
  <c r="AI260" i="7"/>
  <c r="AE260" i="7"/>
  <c r="AB260" i="7"/>
  <c r="AA260" i="7"/>
  <c r="AL260" i="7"/>
  <c r="AD260" i="7"/>
  <c r="AG260" i="7"/>
  <c r="AC260" i="7"/>
  <c r="BU259" i="7"/>
  <c r="BZ262" i="7"/>
  <c r="CA261" i="7"/>
  <c r="CM261" i="7" l="1"/>
  <c r="CC261" i="7"/>
  <c r="CH261" i="7"/>
  <c r="CF261" i="7"/>
  <c r="CI261" i="7"/>
  <c r="CK261" i="7"/>
  <c r="CE261" i="7"/>
  <c r="CJ261" i="7"/>
  <c r="CD261" i="7"/>
  <c r="CL261" i="7"/>
  <c r="CG261" i="7"/>
  <c r="BT261" i="7"/>
  <c r="BQ261" i="7"/>
  <c r="BP261" i="7"/>
  <c r="BK261" i="7"/>
  <c r="BO261" i="7"/>
  <c r="BL261" i="7"/>
  <c r="BR261" i="7"/>
  <c r="BJ261" i="7"/>
  <c r="BN261" i="7"/>
  <c r="BS261" i="7"/>
  <c r="BM261" i="7"/>
  <c r="AH261" i="7"/>
  <c r="AF261" i="7"/>
  <c r="AB261" i="7"/>
  <c r="AL261" i="7"/>
  <c r="AD261" i="7"/>
  <c r="AI261" i="7"/>
  <c r="AE261" i="7"/>
  <c r="AG261" i="7"/>
  <c r="AC261" i="7"/>
  <c r="AA261" i="7"/>
  <c r="DL261" i="7"/>
  <c r="DK262" i="7"/>
  <c r="DX260" i="7"/>
  <c r="DY260" i="7"/>
  <c r="DQ260" i="7"/>
  <c r="DW260" i="7"/>
  <c r="DV260" i="7"/>
  <c r="DR260" i="7"/>
  <c r="DT260" i="7"/>
  <c r="DN260" i="7"/>
  <c r="DO260" i="7"/>
  <c r="DS260" i="7"/>
  <c r="DU260" i="7"/>
  <c r="DP260" i="7"/>
  <c r="CT261" i="7"/>
  <c r="CS262" i="7"/>
  <c r="BZ263" i="7"/>
  <c r="CA262" i="7"/>
  <c r="BG263" i="7"/>
  <c r="BH262" i="7"/>
  <c r="CN260" i="7"/>
  <c r="CW260" i="7"/>
  <c r="DD260" i="7"/>
  <c r="DA260" i="7"/>
  <c r="CY260" i="7"/>
  <c r="DB260" i="7"/>
  <c r="DE260" i="7"/>
  <c r="DC260" i="7"/>
  <c r="CV260" i="7"/>
  <c r="DF260" i="7"/>
  <c r="CX260" i="7"/>
  <c r="CZ260" i="7"/>
  <c r="X263" i="7"/>
  <c r="Y262" i="7"/>
  <c r="BU260" i="7"/>
  <c r="CN261" i="7" l="1"/>
  <c r="BS262" i="7"/>
  <c r="BK262" i="7"/>
  <c r="BQ262" i="7"/>
  <c r="BL262" i="7"/>
  <c r="BN262" i="7"/>
  <c r="BP262" i="7"/>
  <c r="BM262" i="7"/>
  <c r="BT262" i="7"/>
  <c r="BO262" i="7"/>
  <c r="BR262" i="7"/>
  <c r="BJ262" i="7"/>
  <c r="CS263" i="7"/>
  <c r="CT262" i="7"/>
  <c r="BH263" i="7"/>
  <c r="BG264" i="7"/>
  <c r="DC261" i="7"/>
  <c r="CV261" i="7"/>
  <c r="DB261" i="7"/>
  <c r="DE261" i="7"/>
  <c r="DA261" i="7"/>
  <c r="CY261" i="7"/>
  <c r="DF261" i="7"/>
  <c r="CZ261" i="7"/>
  <c r="DD261" i="7"/>
  <c r="CW261" i="7"/>
  <c r="CX261" i="7"/>
  <c r="AI262" i="7"/>
  <c r="AD262" i="7"/>
  <c r="AE262" i="7"/>
  <c r="AH262" i="7"/>
  <c r="AC262" i="7"/>
  <c r="AG262" i="7"/>
  <c r="AA262" i="7"/>
  <c r="AL262" i="7"/>
  <c r="AB262" i="7"/>
  <c r="AF262" i="7"/>
  <c r="CC262" i="7"/>
  <c r="CL262" i="7"/>
  <c r="CG262" i="7"/>
  <c r="CJ262" i="7"/>
  <c r="CH262" i="7"/>
  <c r="CF262" i="7"/>
  <c r="CM262" i="7"/>
  <c r="CK262" i="7"/>
  <c r="CE262" i="7"/>
  <c r="CI262" i="7"/>
  <c r="CD262" i="7"/>
  <c r="DL262" i="7"/>
  <c r="DK263" i="7"/>
  <c r="Y263" i="7"/>
  <c r="X264" i="7"/>
  <c r="BZ264" i="7"/>
  <c r="CA263" i="7"/>
  <c r="DU261" i="7"/>
  <c r="DT261" i="7"/>
  <c r="DP261" i="7"/>
  <c r="DY261" i="7"/>
  <c r="DQ261" i="7"/>
  <c r="DO261" i="7"/>
  <c r="DS261" i="7"/>
  <c r="DV261" i="7"/>
  <c r="DR261" i="7"/>
  <c r="DX261" i="7"/>
  <c r="DW261" i="7"/>
  <c r="DN261" i="7"/>
  <c r="BU261" i="7"/>
  <c r="CA264" i="7" l="1"/>
  <c r="BZ265" i="7"/>
  <c r="DT262" i="7"/>
  <c r="DR262" i="7"/>
  <c r="DS262" i="7"/>
  <c r="DU262" i="7"/>
  <c r="DP262" i="7"/>
  <c r="DX262" i="7"/>
  <c r="DY262" i="7"/>
  <c r="DN262" i="7"/>
  <c r="DO262" i="7"/>
  <c r="DW262" i="7"/>
  <c r="DV262" i="7"/>
  <c r="DQ262" i="7"/>
  <c r="CS264" i="7"/>
  <c r="CT263" i="7"/>
  <c r="BU262" i="7"/>
  <c r="X265" i="7"/>
  <c r="Y264" i="7"/>
  <c r="BG265" i="7"/>
  <c r="BH264" i="7"/>
  <c r="AL263" i="7"/>
  <c r="AC263" i="7"/>
  <c r="AD263" i="7"/>
  <c r="AH263" i="7"/>
  <c r="AF263" i="7"/>
  <c r="AB263" i="7"/>
  <c r="AG263" i="7"/>
  <c r="AA263" i="7"/>
  <c r="AI263" i="7"/>
  <c r="AE263" i="7"/>
  <c r="BR263" i="7"/>
  <c r="BL263" i="7"/>
  <c r="BN263" i="7"/>
  <c r="BO263" i="7"/>
  <c r="BM263" i="7"/>
  <c r="BT263" i="7"/>
  <c r="BQ263" i="7"/>
  <c r="BP263" i="7"/>
  <c r="BJ263" i="7"/>
  <c r="BS263" i="7"/>
  <c r="BK263" i="7"/>
  <c r="CM263" i="7"/>
  <c r="CC263" i="7"/>
  <c r="CI263" i="7"/>
  <c r="CE263" i="7"/>
  <c r="CK263" i="7"/>
  <c r="CJ263" i="7"/>
  <c r="CF263" i="7"/>
  <c r="CH263" i="7"/>
  <c r="CD263" i="7"/>
  <c r="CL263" i="7"/>
  <c r="CG263" i="7"/>
  <c r="DL263" i="7"/>
  <c r="DK264" i="7"/>
  <c r="CN262" i="7"/>
  <c r="DB262" i="7"/>
  <c r="DE262" i="7"/>
  <c r="CW262" i="7"/>
  <c r="CX262" i="7"/>
  <c r="DF262" i="7"/>
  <c r="DD262" i="7"/>
  <c r="CZ262" i="7"/>
  <c r="DC262" i="7"/>
  <c r="CV262" i="7"/>
  <c r="DA262" i="7"/>
  <c r="CY262" i="7"/>
  <c r="CN263" i="7" l="1"/>
  <c r="BG266" i="7"/>
  <c r="BH265" i="7"/>
  <c r="DB263" i="7"/>
  <c r="DF263" i="7"/>
  <c r="CY263" i="7"/>
  <c r="DA263" i="7"/>
  <c r="DC263" i="7"/>
  <c r="CW263" i="7"/>
  <c r="DD263" i="7"/>
  <c r="CV263" i="7"/>
  <c r="DE263" i="7"/>
  <c r="CZ263" i="7"/>
  <c r="CX263" i="7"/>
  <c r="DL264" i="7"/>
  <c r="DK265" i="7"/>
  <c r="AH264" i="7"/>
  <c r="AD264" i="7"/>
  <c r="AI264" i="7"/>
  <c r="AA264" i="7"/>
  <c r="AB264" i="7"/>
  <c r="AL264" i="7"/>
  <c r="AE264" i="7"/>
  <c r="AF264" i="7"/>
  <c r="AG264" i="7"/>
  <c r="AC264" i="7"/>
  <c r="CT264" i="7"/>
  <c r="CS265" i="7"/>
  <c r="DS263" i="7"/>
  <c r="DV263" i="7"/>
  <c r="DP263" i="7"/>
  <c r="DX263" i="7"/>
  <c r="DW263" i="7"/>
  <c r="DQ263" i="7"/>
  <c r="DO263" i="7"/>
  <c r="DU263" i="7"/>
  <c r="DT263" i="7"/>
  <c r="DN263" i="7"/>
  <c r="DY263" i="7"/>
  <c r="DR263" i="7"/>
  <c r="Y265" i="7"/>
  <c r="X266" i="7"/>
  <c r="CA265" i="7"/>
  <c r="BZ266" i="7"/>
  <c r="BU263" i="7"/>
  <c r="BN264" i="7"/>
  <c r="BQ264" i="7"/>
  <c r="BL264" i="7"/>
  <c r="BT264" i="7"/>
  <c r="BO264" i="7"/>
  <c r="BR264" i="7"/>
  <c r="BJ264" i="7"/>
  <c r="BS264" i="7"/>
  <c r="BK264" i="7"/>
  <c r="BP264" i="7"/>
  <c r="BM264" i="7"/>
  <c r="CH264" i="7"/>
  <c r="CJ264" i="7"/>
  <c r="CF264" i="7"/>
  <c r="CL264" i="7"/>
  <c r="CD264" i="7"/>
  <c r="CM264" i="7"/>
  <c r="CI264" i="7"/>
  <c r="CG264" i="7"/>
  <c r="CC264" i="7"/>
  <c r="CK264" i="7"/>
  <c r="CE264" i="7"/>
  <c r="CN264" i="7" l="1"/>
  <c r="AH265" i="7"/>
  <c r="AC265" i="7"/>
  <c r="AL265" i="7"/>
  <c r="AA265" i="7"/>
  <c r="AF265" i="7"/>
  <c r="AI265" i="7"/>
  <c r="AD265" i="7"/>
  <c r="AB265" i="7"/>
  <c r="AG265" i="7"/>
  <c r="AE265" i="7"/>
  <c r="BU264" i="7"/>
  <c r="BZ267" i="7"/>
  <c r="CA266" i="7"/>
  <c r="CT265" i="7"/>
  <c r="CS266" i="7"/>
  <c r="DK266" i="7"/>
  <c r="DL265" i="7"/>
  <c r="CH265" i="7"/>
  <c r="CE265" i="7"/>
  <c r="CM265" i="7"/>
  <c r="CC265" i="7"/>
  <c r="CK265" i="7"/>
  <c r="CD265" i="7"/>
  <c r="CI265" i="7"/>
  <c r="CL265" i="7"/>
  <c r="CF265" i="7"/>
  <c r="CJ265" i="7"/>
  <c r="CG265" i="7"/>
  <c r="DD264" i="7"/>
  <c r="CW264" i="7"/>
  <c r="DB264" i="7"/>
  <c r="CY264" i="7"/>
  <c r="CZ264" i="7"/>
  <c r="DE264" i="7"/>
  <c r="CV264" i="7"/>
  <c r="DC264" i="7"/>
  <c r="DF264" i="7"/>
  <c r="DA264" i="7"/>
  <c r="CX264" i="7"/>
  <c r="DX264" i="7"/>
  <c r="DU264" i="7"/>
  <c r="DQ264" i="7"/>
  <c r="DY264" i="7"/>
  <c r="DR264" i="7"/>
  <c r="DW264" i="7"/>
  <c r="DV264" i="7"/>
  <c r="DN264" i="7"/>
  <c r="DO264" i="7"/>
  <c r="DS264" i="7"/>
  <c r="DT264" i="7"/>
  <c r="DP264" i="7"/>
  <c r="BT265" i="7"/>
  <c r="BQ265" i="7"/>
  <c r="BP265" i="7"/>
  <c r="BJ265" i="7"/>
  <c r="BO265" i="7"/>
  <c r="BL265" i="7"/>
  <c r="BR265" i="7"/>
  <c r="BM265" i="7"/>
  <c r="BN265" i="7"/>
  <c r="BS265" i="7"/>
  <c r="BK265" i="7"/>
  <c r="X267" i="7"/>
  <c r="Y266" i="7"/>
  <c r="BG267" i="7"/>
  <c r="BH266" i="7"/>
  <c r="AI266" i="7" l="1"/>
  <c r="AB266" i="7"/>
  <c r="AE266" i="7"/>
  <c r="AH266" i="7"/>
  <c r="AF266" i="7"/>
  <c r="AA266" i="7"/>
  <c r="AG266" i="7"/>
  <c r="AD266" i="7"/>
  <c r="AL266" i="7"/>
  <c r="AC266" i="7"/>
  <c r="DL266" i="7"/>
  <c r="DK267" i="7"/>
  <c r="BZ268" i="7"/>
  <c r="CA267" i="7"/>
  <c r="Y267" i="7"/>
  <c r="X268" i="7"/>
  <c r="CN265" i="7"/>
  <c r="CS267" i="7"/>
  <c r="CT266" i="7"/>
  <c r="BS266" i="7"/>
  <c r="BK266" i="7"/>
  <c r="BQ266" i="7"/>
  <c r="BM266" i="7"/>
  <c r="BN266" i="7"/>
  <c r="BP266" i="7"/>
  <c r="BJ266" i="7"/>
  <c r="BT266" i="7"/>
  <c r="BO266" i="7"/>
  <c r="BR266" i="7"/>
  <c r="BL266" i="7"/>
  <c r="CY265" i="7"/>
  <c r="CX265" i="7"/>
  <c r="DE265" i="7"/>
  <c r="DA265" i="7"/>
  <c r="DD265" i="7"/>
  <c r="DB265" i="7"/>
  <c r="DF265" i="7"/>
  <c r="CW265" i="7"/>
  <c r="CV265" i="7"/>
  <c r="DC265" i="7"/>
  <c r="CZ265" i="7"/>
  <c r="BG268" i="7"/>
  <c r="BH267" i="7"/>
  <c r="BU265" i="7"/>
  <c r="DW265" i="7"/>
  <c r="DP265" i="7"/>
  <c r="DU265" i="7"/>
  <c r="DT265" i="7"/>
  <c r="DQ265" i="7"/>
  <c r="DR265" i="7"/>
  <c r="DS265" i="7"/>
  <c r="DY265" i="7"/>
  <c r="DO265" i="7"/>
  <c r="DX265" i="7"/>
  <c r="DV265" i="7"/>
  <c r="DN265" i="7"/>
  <c r="CI266" i="7"/>
  <c r="CE266" i="7"/>
  <c r="CC266" i="7"/>
  <c r="CL266" i="7"/>
  <c r="CG266" i="7"/>
  <c r="CM266" i="7"/>
  <c r="CJ266" i="7"/>
  <c r="CH266" i="7"/>
  <c r="CD266" i="7"/>
  <c r="CK266" i="7"/>
  <c r="CF266" i="7"/>
  <c r="BU266" i="7" l="1"/>
  <c r="X269" i="7"/>
  <c r="Y268" i="7"/>
  <c r="DL267" i="7"/>
  <c r="DK268" i="7"/>
  <c r="BR267" i="7"/>
  <c r="BL267" i="7"/>
  <c r="BN267" i="7"/>
  <c r="BO267" i="7"/>
  <c r="BJ267" i="7"/>
  <c r="BT267" i="7"/>
  <c r="BQ267" i="7"/>
  <c r="BP267" i="7"/>
  <c r="BK267" i="7"/>
  <c r="BS267" i="7"/>
  <c r="BM267" i="7"/>
  <c r="DB266" i="7"/>
  <c r="DE266" i="7"/>
  <c r="CV266" i="7"/>
  <c r="CW266" i="7"/>
  <c r="DF266" i="7"/>
  <c r="DA266" i="7"/>
  <c r="DD266" i="7"/>
  <c r="CX266" i="7"/>
  <c r="DC266" i="7"/>
  <c r="CY266" i="7"/>
  <c r="CZ266" i="7"/>
  <c r="AL267" i="7"/>
  <c r="AB267" i="7"/>
  <c r="AH267" i="7"/>
  <c r="AA267" i="7"/>
  <c r="AC267" i="7"/>
  <c r="AG267" i="7"/>
  <c r="AE267" i="7"/>
  <c r="AD267" i="7"/>
  <c r="AI267" i="7"/>
  <c r="AF267" i="7"/>
  <c r="DT266" i="7"/>
  <c r="DP266" i="7"/>
  <c r="DS266" i="7"/>
  <c r="DU266" i="7"/>
  <c r="DN266" i="7"/>
  <c r="DO266" i="7"/>
  <c r="DX266" i="7"/>
  <c r="DY266" i="7"/>
  <c r="DQ266" i="7"/>
  <c r="DW266" i="7"/>
  <c r="DV266" i="7"/>
  <c r="DR266" i="7"/>
  <c r="BH268" i="7"/>
  <c r="BG269" i="7"/>
  <c r="CS268" i="7"/>
  <c r="CT267" i="7"/>
  <c r="CK267" i="7"/>
  <c r="CI267" i="7"/>
  <c r="CD267" i="7"/>
  <c r="CH267" i="7"/>
  <c r="CG267" i="7"/>
  <c r="CL267" i="7"/>
  <c r="CE267" i="7"/>
  <c r="CM267" i="7"/>
  <c r="CC267" i="7"/>
  <c r="CJ267" i="7"/>
  <c r="CF267" i="7"/>
  <c r="CN266" i="7"/>
  <c r="BZ269" i="7"/>
  <c r="CA268" i="7"/>
  <c r="CM268" i="7" l="1"/>
  <c r="CL268" i="7"/>
  <c r="CG268" i="7"/>
  <c r="CI268" i="7"/>
  <c r="CF268" i="7"/>
  <c r="CC268" i="7"/>
  <c r="CK268" i="7"/>
  <c r="CE268" i="7"/>
  <c r="CH268" i="7"/>
  <c r="CJ268" i="7"/>
  <c r="CD268" i="7"/>
  <c r="DF267" i="7"/>
  <c r="DC267" i="7"/>
  <c r="CV267" i="7"/>
  <c r="CX267" i="7"/>
  <c r="DA267" i="7"/>
  <c r="DD267" i="7"/>
  <c r="CY267" i="7"/>
  <c r="DB267" i="7"/>
  <c r="DE267" i="7"/>
  <c r="CW267" i="7"/>
  <c r="CZ267" i="7"/>
  <c r="DL268" i="7"/>
  <c r="DK269" i="7"/>
  <c r="CN267" i="7"/>
  <c r="CS269" i="7"/>
  <c r="CT268" i="7"/>
  <c r="DS267" i="7"/>
  <c r="DV267" i="7"/>
  <c r="DP267" i="7"/>
  <c r="DX267" i="7"/>
  <c r="DW267" i="7"/>
  <c r="DQ267" i="7"/>
  <c r="DO267" i="7"/>
  <c r="DU267" i="7"/>
  <c r="DT267" i="7"/>
  <c r="DN267" i="7"/>
  <c r="DY267" i="7"/>
  <c r="DR267" i="7"/>
  <c r="BH269" i="7"/>
  <c r="BG270" i="7"/>
  <c r="BU267" i="7"/>
  <c r="AH268" i="7"/>
  <c r="AB268" i="7"/>
  <c r="AI268" i="7"/>
  <c r="AE268" i="7"/>
  <c r="AA268" i="7"/>
  <c r="AF268" i="7"/>
  <c r="AL268" i="7"/>
  <c r="AG268" i="7"/>
  <c r="AC268" i="7"/>
  <c r="AD268" i="7"/>
  <c r="CA269" i="7"/>
  <c r="BZ270" i="7"/>
  <c r="BN268" i="7"/>
  <c r="BQ268" i="7"/>
  <c r="BJ268" i="7"/>
  <c r="BT268" i="7"/>
  <c r="BO268" i="7"/>
  <c r="BR268" i="7"/>
  <c r="BM268" i="7"/>
  <c r="BS268" i="7"/>
  <c r="BL268" i="7"/>
  <c r="BP268" i="7"/>
  <c r="BK268" i="7"/>
  <c r="Y269" i="7"/>
  <c r="X270" i="7"/>
  <c r="BU268" i="7" l="1"/>
  <c r="CN268" i="7"/>
  <c r="BT269" i="7"/>
  <c r="BQ269" i="7"/>
  <c r="BP269" i="7"/>
  <c r="BK269" i="7"/>
  <c r="BO269" i="7"/>
  <c r="BJ269" i="7"/>
  <c r="BR269" i="7"/>
  <c r="BL269" i="7"/>
  <c r="BN269" i="7"/>
  <c r="BS269" i="7"/>
  <c r="BM269" i="7"/>
  <c r="DL269" i="7"/>
  <c r="DK270" i="7"/>
  <c r="CV268" i="7"/>
  <c r="CY268" i="7"/>
  <c r="CX268" i="7"/>
  <c r="DA268" i="7"/>
  <c r="DE268" i="7"/>
  <c r="CZ268" i="7"/>
  <c r="DC268" i="7"/>
  <c r="DB268" i="7"/>
  <c r="DF268" i="7"/>
  <c r="CW268" i="7"/>
  <c r="DD268" i="7"/>
  <c r="DX268" i="7"/>
  <c r="DY268" i="7"/>
  <c r="DN268" i="7"/>
  <c r="DO268" i="7"/>
  <c r="DW268" i="7"/>
  <c r="DV268" i="7"/>
  <c r="DP268" i="7"/>
  <c r="DT268" i="7"/>
  <c r="DQ268" i="7"/>
  <c r="DS268" i="7"/>
  <c r="DU268" i="7"/>
  <c r="DR268" i="7"/>
  <c r="X271" i="7"/>
  <c r="Y270" i="7"/>
  <c r="BZ271" i="7"/>
  <c r="CA270" i="7"/>
  <c r="CT269" i="7"/>
  <c r="CS270" i="7"/>
  <c r="AH269" i="7"/>
  <c r="AA269" i="7"/>
  <c r="AB269" i="7"/>
  <c r="AL269" i="7"/>
  <c r="AC269" i="7"/>
  <c r="AI269" i="7"/>
  <c r="AD269" i="7"/>
  <c r="AG269" i="7"/>
  <c r="AE269" i="7"/>
  <c r="AF269" i="7"/>
  <c r="CC269" i="7"/>
  <c r="CH269" i="7"/>
  <c r="CF269" i="7"/>
  <c r="CI269" i="7"/>
  <c r="CK269" i="7"/>
  <c r="CG269" i="7"/>
  <c r="CM269" i="7"/>
  <c r="CJ269" i="7"/>
  <c r="CE269" i="7"/>
  <c r="CL269" i="7"/>
  <c r="CD269" i="7"/>
  <c r="BG271" i="7"/>
  <c r="BH270" i="7"/>
  <c r="CN269" i="7" l="1"/>
  <c r="BU269" i="7"/>
  <c r="BG272" i="7"/>
  <c r="BH271" i="7"/>
  <c r="CM270" i="7"/>
  <c r="CC270" i="7"/>
  <c r="CI270" i="7"/>
  <c r="CE270" i="7"/>
  <c r="CJ270" i="7"/>
  <c r="CL270" i="7"/>
  <c r="CD270" i="7"/>
  <c r="CK270" i="7"/>
  <c r="CG270" i="7"/>
  <c r="CH270" i="7"/>
  <c r="CF270" i="7"/>
  <c r="DU269" i="7"/>
  <c r="DT269" i="7"/>
  <c r="DN269" i="7"/>
  <c r="DY269" i="7"/>
  <c r="DP269" i="7"/>
  <c r="DS269" i="7"/>
  <c r="DV269" i="7"/>
  <c r="DQ269" i="7"/>
  <c r="DR269" i="7"/>
  <c r="DX269" i="7"/>
  <c r="DW269" i="7"/>
  <c r="DO269" i="7"/>
  <c r="CA271" i="7"/>
  <c r="BZ272" i="7"/>
  <c r="CT270" i="7"/>
  <c r="CS271" i="7"/>
  <c r="AI270" i="7"/>
  <c r="AB270" i="7"/>
  <c r="AC270" i="7"/>
  <c r="AH270" i="7"/>
  <c r="AD270" i="7"/>
  <c r="AG270" i="7"/>
  <c r="AA270" i="7"/>
  <c r="AE270" i="7"/>
  <c r="AF270" i="7"/>
  <c r="AL270" i="7"/>
  <c r="BS270" i="7"/>
  <c r="BL270" i="7"/>
  <c r="BQ270" i="7"/>
  <c r="BJ270" i="7"/>
  <c r="BN270" i="7"/>
  <c r="BP270" i="7"/>
  <c r="BK270" i="7"/>
  <c r="BT270" i="7"/>
  <c r="BO270" i="7"/>
  <c r="BR270" i="7"/>
  <c r="BM270" i="7"/>
  <c r="CV269" i="7"/>
  <c r="DA269" i="7"/>
  <c r="DB269" i="7"/>
  <c r="DE269" i="7"/>
  <c r="DD269" i="7"/>
  <c r="CW269" i="7"/>
  <c r="DF269" i="7"/>
  <c r="CX269" i="7"/>
  <c r="CY269" i="7"/>
  <c r="DC269" i="7"/>
  <c r="CZ269" i="7"/>
  <c r="Y271" i="7"/>
  <c r="X272" i="7"/>
  <c r="DL270" i="7"/>
  <c r="DK271" i="7"/>
  <c r="CN270" i="7" l="1"/>
  <c r="AL271" i="7"/>
  <c r="AF271" i="7"/>
  <c r="AB271" i="7"/>
  <c r="AH271" i="7"/>
  <c r="AD271" i="7"/>
  <c r="AC271" i="7"/>
  <c r="AG271" i="7"/>
  <c r="AE271" i="7"/>
  <c r="AI271" i="7"/>
  <c r="AA271" i="7"/>
  <c r="DT270" i="7"/>
  <c r="DN270" i="7"/>
  <c r="DO270" i="7"/>
  <c r="DS270" i="7"/>
  <c r="DU270" i="7"/>
  <c r="DQ270" i="7"/>
  <c r="DX270" i="7"/>
  <c r="DY270" i="7"/>
  <c r="DR270" i="7"/>
  <c r="DW270" i="7"/>
  <c r="DV270" i="7"/>
  <c r="DP270" i="7"/>
  <c r="DE270" i="7"/>
  <c r="CW270" i="7"/>
  <c r="CY270" i="7"/>
  <c r="DF270" i="7"/>
  <c r="DD270" i="7"/>
  <c r="DA270" i="7"/>
  <c r="DB270" i="7"/>
  <c r="CX270" i="7"/>
  <c r="CZ270" i="7"/>
  <c r="DC270" i="7"/>
  <c r="CV270" i="7"/>
  <c r="X273" i="7"/>
  <c r="Y272" i="7"/>
  <c r="BZ273" i="7"/>
  <c r="CA272" i="7"/>
  <c r="CH271" i="7"/>
  <c r="CD271" i="7"/>
  <c r="CL271" i="7"/>
  <c r="CG271" i="7"/>
  <c r="CM271" i="7"/>
  <c r="CC271" i="7"/>
  <c r="CJ271" i="7"/>
  <c r="CF271" i="7"/>
  <c r="CK271" i="7"/>
  <c r="CI271" i="7"/>
  <c r="CE271" i="7"/>
  <c r="BR271" i="7"/>
  <c r="BK271" i="7"/>
  <c r="BN271" i="7"/>
  <c r="BO271" i="7"/>
  <c r="BM271" i="7"/>
  <c r="BT271" i="7"/>
  <c r="BQ271" i="7"/>
  <c r="BP271" i="7"/>
  <c r="BL271" i="7"/>
  <c r="BS271" i="7"/>
  <c r="BJ271" i="7"/>
  <c r="DL271" i="7"/>
  <c r="DK272" i="7"/>
  <c r="BU270" i="7"/>
  <c r="CS272" i="7"/>
  <c r="CT271" i="7"/>
  <c r="BH272" i="7"/>
  <c r="BG273" i="7"/>
  <c r="BU271" i="7" l="1"/>
  <c r="CN271" i="7"/>
  <c r="DS271" i="7"/>
  <c r="DV271" i="7"/>
  <c r="DQ271" i="7"/>
  <c r="DO271" i="7"/>
  <c r="DX271" i="7"/>
  <c r="DW271" i="7"/>
  <c r="DN271" i="7"/>
  <c r="DU271" i="7"/>
  <c r="DT271" i="7"/>
  <c r="DR271" i="7"/>
  <c r="DY271" i="7"/>
  <c r="DP271" i="7"/>
  <c r="CA273" i="7"/>
  <c r="BZ274" i="7"/>
  <c r="DF271" i="7"/>
  <c r="CY271" i="7"/>
  <c r="CW271" i="7"/>
  <c r="CX271" i="7"/>
  <c r="DA271" i="7"/>
  <c r="DD271" i="7"/>
  <c r="CV271" i="7"/>
  <c r="DB271" i="7"/>
  <c r="DE271" i="7"/>
  <c r="CZ271" i="7"/>
  <c r="DC271" i="7"/>
  <c r="CS273" i="7"/>
  <c r="CT272" i="7"/>
  <c r="AH272" i="7"/>
  <c r="AI272" i="7"/>
  <c r="AL272" i="7"/>
  <c r="AD272" i="7"/>
  <c r="AB272" i="7"/>
  <c r="AA272" i="7"/>
  <c r="AF272" i="7"/>
  <c r="AC272" i="7"/>
  <c r="AG272" i="7"/>
  <c r="AE272" i="7"/>
  <c r="Y273" i="7"/>
  <c r="X274" i="7"/>
  <c r="BH273" i="7"/>
  <c r="BG274" i="7"/>
  <c r="BN272" i="7"/>
  <c r="BQ272" i="7"/>
  <c r="BK272" i="7"/>
  <c r="BT272" i="7"/>
  <c r="BO272" i="7"/>
  <c r="BR272" i="7"/>
  <c r="BJ272" i="7"/>
  <c r="BS272" i="7"/>
  <c r="BL272" i="7"/>
  <c r="BP272" i="7"/>
  <c r="BM272" i="7"/>
  <c r="DL272" i="7"/>
  <c r="DK273" i="7"/>
  <c r="CM272" i="7"/>
  <c r="CL272" i="7"/>
  <c r="CG272" i="7"/>
  <c r="CI272" i="7"/>
  <c r="CF272" i="7"/>
  <c r="CC272" i="7"/>
  <c r="CJ272" i="7"/>
  <c r="CD272" i="7"/>
  <c r="CH272" i="7"/>
  <c r="CK272" i="7"/>
  <c r="CE272" i="7"/>
  <c r="BU272" i="7" l="1"/>
  <c r="CN272" i="7"/>
  <c r="DK274" i="7"/>
  <c r="DL273" i="7"/>
  <c r="BT273" i="7"/>
  <c r="BQ273" i="7"/>
  <c r="BP273" i="7"/>
  <c r="BJ273" i="7"/>
  <c r="BO273" i="7"/>
  <c r="BM273" i="7"/>
  <c r="BR273" i="7"/>
  <c r="BK273" i="7"/>
  <c r="BN273" i="7"/>
  <c r="BS273" i="7"/>
  <c r="BL273" i="7"/>
  <c r="X275" i="7"/>
  <c r="Y274" i="7"/>
  <c r="CY272" i="7"/>
  <c r="DC272" i="7"/>
  <c r="CX272" i="7"/>
  <c r="CV272" i="7"/>
  <c r="DE272" i="7"/>
  <c r="CW272" i="7"/>
  <c r="CZ272" i="7"/>
  <c r="DB272" i="7"/>
  <c r="DF272" i="7"/>
  <c r="DA272" i="7"/>
  <c r="DD272" i="7"/>
  <c r="AH273" i="7"/>
  <c r="AL273" i="7"/>
  <c r="AI273" i="7"/>
  <c r="AB273" i="7"/>
  <c r="AC273" i="7"/>
  <c r="AA273" i="7"/>
  <c r="AE273" i="7"/>
  <c r="AG273" i="7"/>
  <c r="AD273" i="7"/>
  <c r="AF273" i="7"/>
  <c r="CS274" i="7"/>
  <c r="CT273" i="7"/>
  <c r="BZ275" i="7"/>
  <c r="CA274" i="7"/>
  <c r="DX272" i="7"/>
  <c r="DY272" i="7"/>
  <c r="DR272" i="7"/>
  <c r="DW272" i="7"/>
  <c r="DV272" i="7"/>
  <c r="DN272" i="7"/>
  <c r="DO272" i="7"/>
  <c r="DT272" i="7"/>
  <c r="DP272" i="7"/>
  <c r="DS272" i="7"/>
  <c r="DU272" i="7"/>
  <c r="DQ272" i="7"/>
  <c r="BH274" i="7"/>
  <c r="BG275" i="7"/>
  <c r="CH273" i="7"/>
  <c r="CD273" i="7"/>
  <c r="CM273" i="7"/>
  <c r="CC273" i="7"/>
  <c r="CL273" i="7"/>
  <c r="CE273" i="7"/>
  <c r="CI273" i="7"/>
  <c r="CK273" i="7"/>
  <c r="CF273" i="7"/>
  <c r="CJ273" i="7"/>
  <c r="CG273" i="7"/>
  <c r="BU273" i="7" l="1"/>
  <c r="CN273" i="7"/>
  <c r="CM274" i="7"/>
  <c r="CC274" i="7"/>
  <c r="CH274" i="7"/>
  <c r="CD274" i="7"/>
  <c r="CJ274" i="7"/>
  <c r="CL274" i="7"/>
  <c r="CE274" i="7"/>
  <c r="CK274" i="7"/>
  <c r="CF274" i="7"/>
  <c r="CI274" i="7"/>
  <c r="CG274" i="7"/>
  <c r="BZ276" i="7"/>
  <c r="CA275" i="7"/>
  <c r="AH274" i="7"/>
  <c r="AE274" i="7"/>
  <c r="AI274" i="7"/>
  <c r="AD274" i="7"/>
  <c r="AC274" i="7"/>
  <c r="AL274" i="7"/>
  <c r="AG274" i="7"/>
  <c r="AF274" i="7"/>
  <c r="AA274" i="7"/>
  <c r="AB274" i="7"/>
  <c r="BH275" i="7"/>
  <c r="BG276" i="7"/>
  <c r="CZ273" i="7"/>
  <c r="DC273" i="7"/>
  <c r="DE273" i="7"/>
  <c r="CW273" i="7"/>
  <c r="CY273" i="7"/>
  <c r="DF273" i="7"/>
  <c r="CV273" i="7"/>
  <c r="CX273" i="7"/>
  <c r="DB273" i="7"/>
  <c r="DA273" i="7"/>
  <c r="DD273" i="7"/>
  <c r="Y275" i="7"/>
  <c r="X276" i="7"/>
  <c r="DU273" i="7"/>
  <c r="DT273" i="7"/>
  <c r="DP273" i="7"/>
  <c r="DY273" i="7"/>
  <c r="DQ273" i="7"/>
  <c r="DR273" i="7"/>
  <c r="DS273" i="7"/>
  <c r="DV273" i="7"/>
  <c r="DO273" i="7"/>
  <c r="DX273" i="7"/>
  <c r="DW273" i="7"/>
  <c r="DN273" i="7"/>
  <c r="BS274" i="7"/>
  <c r="BK274" i="7"/>
  <c r="BQ274" i="7"/>
  <c r="BM274" i="7"/>
  <c r="BN274" i="7"/>
  <c r="BP274" i="7"/>
  <c r="BL274" i="7"/>
  <c r="BT274" i="7"/>
  <c r="BO274" i="7"/>
  <c r="BR274" i="7"/>
  <c r="BJ274" i="7"/>
  <c r="CS275" i="7"/>
  <c r="CT274" i="7"/>
  <c r="DK275" i="7"/>
  <c r="DL274" i="7"/>
  <c r="BU274" i="7" l="1"/>
  <c r="DB274" i="7"/>
  <c r="DE274" i="7"/>
  <c r="CW274" i="7"/>
  <c r="DD274" i="7"/>
  <c r="DF274" i="7"/>
  <c r="CX274" i="7"/>
  <c r="DA274" i="7"/>
  <c r="DC274" i="7"/>
  <c r="CY274" i="7"/>
  <c r="CV274" i="7"/>
  <c r="CZ274" i="7"/>
  <c r="CN274" i="7"/>
  <c r="CS276" i="7"/>
  <c r="CT275" i="7"/>
  <c r="X277" i="7"/>
  <c r="Y276" i="7"/>
  <c r="DT274" i="7"/>
  <c r="DP274" i="7"/>
  <c r="DS274" i="7"/>
  <c r="DU274" i="7"/>
  <c r="DN274" i="7"/>
  <c r="DO274" i="7"/>
  <c r="DX274" i="7"/>
  <c r="DY274" i="7"/>
  <c r="DQ274" i="7"/>
  <c r="DW274" i="7"/>
  <c r="DV274" i="7"/>
  <c r="DR274" i="7"/>
  <c r="AH275" i="7"/>
  <c r="AF275" i="7"/>
  <c r="AL275" i="7"/>
  <c r="AC275" i="7"/>
  <c r="AE275" i="7"/>
  <c r="AI275" i="7"/>
  <c r="AD275" i="7"/>
  <c r="AA275" i="7"/>
  <c r="AG275" i="7"/>
  <c r="AB275" i="7"/>
  <c r="BH276" i="7"/>
  <c r="BG277" i="7"/>
  <c r="CK275" i="7"/>
  <c r="CI275" i="7"/>
  <c r="CD275" i="7"/>
  <c r="CH275" i="7"/>
  <c r="CG275" i="7"/>
  <c r="CL275" i="7"/>
  <c r="CF275" i="7"/>
  <c r="CM275" i="7"/>
  <c r="CC275" i="7"/>
  <c r="CJ275" i="7"/>
  <c r="CE275" i="7"/>
  <c r="DL275" i="7"/>
  <c r="DK276" i="7"/>
  <c r="BR275" i="7"/>
  <c r="BK275" i="7"/>
  <c r="BN275" i="7"/>
  <c r="BO275" i="7"/>
  <c r="BJ275" i="7"/>
  <c r="BT275" i="7"/>
  <c r="BQ275" i="7"/>
  <c r="BP275" i="7"/>
  <c r="BL275" i="7"/>
  <c r="BS275" i="7"/>
  <c r="BM275" i="7"/>
  <c r="CA276" i="7"/>
  <c r="BZ277" i="7"/>
  <c r="CN275" i="7" l="1"/>
  <c r="DS275" i="7"/>
  <c r="DV275" i="7"/>
  <c r="DQ275" i="7"/>
  <c r="DO275" i="7"/>
  <c r="DX275" i="7"/>
  <c r="DW275" i="7"/>
  <c r="DN275" i="7"/>
  <c r="DU275" i="7"/>
  <c r="DT275" i="7"/>
  <c r="DR275" i="7"/>
  <c r="DY275" i="7"/>
  <c r="DP275" i="7"/>
  <c r="BH277" i="7"/>
  <c r="BG278" i="7"/>
  <c r="AI276" i="7"/>
  <c r="AB276" i="7"/>
  <c r="AF276" i="7"/>
  <c r="AH276" i="7"/>
  <c r="AC276" i="7"/>
  <c r="AL276" i="7"/>
  <c r="AA276" i="7"/>
  <c r="AG276" i="7"/>
  <c r="AD276" i="7"/>
  <c r="AE276" i="7"/>
  <c r="BN276" i="7"/>
  <c r="BQ276" i="7"/>
  <c r="BK276" i="7"/>
  <c r="BT276" i="7"/>
  <c r="BO276" i="7"/>
  <c r="BR276" i="7"/>
  <c r="BJ276" i="7"/>
  <c r="BS276" i="7"/>
  <c r="BL276" i="7"/>
  <c r="BP276" i="7"/>
  <c r="BM276" i="7"/>
  <c r="Y277" i="7"/>
  <c r="X278" i="7"/>
  <c r="BU275" i="7"/>
  <c r="DF275" i="7"/>
  <c r="CZ275" i="7"/>
  <c r="DC275" i="7"/>
  <c r="CY275" i="7"/>
  <c r="CW275" i="7"/>
  <c r="CX275" i="7"/>
  <c r="DA275" i="7"/>
  <c r="DB275" i="7"/>
  <c r="DE275" i="7"/>
  <c r="DD275" i="7"/>
  <c r="CV275" i="7"/>
  <c r="BZ278" i="7"/>
  <c r="CA277" i="7"/>
  <c r="CL276" i="7"/>
  <c r="CF276" i="7"/>
  <c r="CI276" i="7"/>
  <c r="CG276" i="7"/>
  <c r="CM276" i="7"/>
  <c r="CC276" i="7"/>
  <c r="CK276" i="7"/>
  <c r="CE276" i="7"/>
  <c r="CH276" i="7"/>
  <c r="CJ276" i="7"/>
  <c r="CD276" i="7"/>
  <c r="DL276" i="7"/>
  <c r="DK277" i="7"/>
  <c r="CT276" i="7"/>
  <c r="CS277" i="7"/>
  <c r="CN276" i="7" l="1"/>
  <c r="DL277" i="7"/>
  <c r="DK278" i="7"/>
  <c r="AL277" i="7"/>
  <c r="AF277" i="7"/>
  <c r="AH277" i="7"/>
  <c r="AC277" i="7"/>
  <c r="AA277" i="7"/>
  <c r="AG277" i="7"/>
  <c r="AE277" i="7"/>
  <c r="AI277" i="7"/>
  <c r="AD277" i="7"/>
  <c r="AB277" i="7"/>
  <c r="DX276" i="7"/>
  <c r="DY276" i="7"/>
  <c r="DR276" i="7"/>
  <c r="DW276" i="7"/>
  <c r="DV276" i="7"/>
  <c r="DN276" i="7"/>
  <c r="DO276" i="7"/>
  <c r="DT276" i="7"/>
  <c r="DP276" i="7"/>
  <c r="DS276" i="7"/>
  <c r="DU276" i="7"/>
  <c r="DQ276" i="7"/>
  <c r="CL277" i="7"/>
  <c r="CE277" i="7"/>
  <c r="CC277" i="7"/>
  <c r="CH277" i="7"/>
  <c r="CF277" i="7"/>
  <c r="CI277" i="7"/>
  <c r="CK277" i="7"/>
  <c r="CD277" i="7"/>
  <c r="CM277" i="7"/>
  <c r="CJ277" i="7"/>
  <c r="CG277" i="7"/>
  <c r="CA278" i="7"/>
  <c r="BZ279" i="7"/>
  <c r="BG279" i="7"/>
  <c r="BH278" i="7"/>
  <c r="CS278" i="7"/>
  <c r="CT277" i="7"/>
  <c r="DC276" i="7"/>
  <c r="CZ276" i="7"/>
  <c r="CX276" i="7"/>
  <c r="DA276" i="7"/>
  <c r="DB276" i="7"/>
  <c r="DE276" i="7"/>
  <c r="CW276" i="7"/>
  <c r="DD276" i="7"/>
  <c r="DF276" i="7"/>
  <c r="CY276" i="7"/>
  <c r="CV276" i="7"/>
  <c r="X279" i="7"/>
  <c r="Y278" i="7"/>
  <c r="BU276" i="7"/>
  <c r="BT277" i="7"/>
  <c r="BQ277" i="7"/>
  <c r="BP277" i="7"/>
  <c r="BJ277" i="7"/>
  <c r="BO277" i="7"/>
  <c r="BL277" i="7"/>
  <c r="BR277" i="7"/>
  <c r="BM277" i="7"/>
  <c r="BN277" i="7"/>
  <c r="BS277" i="7"/>
  <c r="BK277" i="7"/>
  <c r="CN277" i="7" l="1"/>
  <c r="AH278" i="7"/>
  <c r="AE278" i="7"/>
  <c r="AI278" i="7"/>
  <c r="AF278" i="7"/>
  <c r="AA278" i="7"/>
  <c r="AD278" i="7"/>
  <c r="AL278" i="7"/>
  <c r="AC278" i="7"/>
  <c r="AG278" i="7"/>
  <c r="AB278" i="7"/>
  <c r="CT278" i="7"/>
  <c r="CS279" i="7"/>
  <c r="CJ278" i="7"/>
  <c r="CH278" i="7"/>
  <c r="CE278" i="7"/>
  <c r="CM278" i="7"/>
  <c r="CK278" i="7"/>
  <c r="CG278" i="7"/>
  <c r="CI278" i="7"/>
  <c r="CF278" i="7"/>
  <c r="CC278" i="7"/>
  <c r="CL278" i="7"/>
  <c r="CD278" i="7"/>
  <c r="BS278" i="7"/>
  <c r="BL278" i="7"/>
  <c r="BQ278" i="7"/>
  <c r="BK278" i="7"/>
  <c r="BN278" i="7"/>
  <c r="BP278" i="7"/>
  <c r="BJ278" i="7"/>
  <c r="BT278" i="7"/>
  <c r="BO278" i="7"/>
  <c r="BR278" i="7"/>
  <c r="BM278" i="7"/>
  <c r="BH279" i="7"/>
  <c r="BG280" i="7"/>
  <c r="DK279" i="7"/>
  <c r="DL278" i="7"/>
  <c r="BU277" i="7"/>
  <c r="Y279" i="7"/>
  <c r="X280" i="7"/>
  <c r="CY277" i="7"/>
  <c r="DA277" i="7"/>
  <c r="DE277" i="7"/>
  <c r="CZ277" i="7"/>
  <c r="DC277" i="7"/>
  <c r="DF277" i="7"/>
  <c r="CX277" i="7"/>
  <c r="DD277" i="7"/>
  <c r="DB277" i="7"/>
  <c r="CV277" i="7"/>
  <c r="CW277" i="7"/>
  <c r="BZ280" i="7"/>
  <c r="CA279" i="7"/>
  <c r="DU277" i="7"/>
  <c r="DT277" i="7"/>
  <c r="DN277" i="7"/>
  <c r="DY277" i="7"/>
  <c r="DP277" i="7"/>
  <c r="DS277" i="7"/>
  <c r="DV277" i="7"/>
  <c r="DQ277" i="7"/>
  <c r="DO277" i="7"/>
  <c r="DX277" i="7"/>
  <c r="DW277" i="7"/>
  <c r="DR277" i="7"/>
  <c r="AH279" i="7" l="1"/>
  <c r="AC279" i="7"/>
  <c r="AL279" i="7"/>
  <c r="AA279" i="7"/>
  <c r="AF279" i="7"/>
  <c r="AG279" i="7"/>
  <c r="AB279" i="7"/>
  <c r="AI279" i="7"/>
  <c r="AD279" i="7"/>
  <c r="AE279" i="7"/>
  <c r="BH280" i="7"/>
  <c r="BG281" i="7"/>
  <c r="CS280" i="7"/>
  <c r="CT279" i="7"/>
  <c r="BR279" i="7"/>
  <c r="BK279" i="7"/>
  <c r="BN279" i="7"/>
  <c r="BO279" i="7"/>
  <c r="BJ279" i="7"/>
  <c r="BT279" i="7"/>
  <c r="BQ279" i="7"/>
  <c r="BP279" i="7"/>
  <c r="BM279" i="7"/>
  <c r="BS279" i="7"/>
  <c r="BL279" i="7"/>
  <c r="CN278" i="7"/>
  <c r="DE278" i="7"/>
  <c r="CW278" i="7"/>
  <c r="CX278" i="7"/>
  <c r="DF278" i="7"/>
  <c r="DA278" i="7"/>
  <c r="CY278" i="7"/>
  <c r="DB278" i="7"/>
  <c r="DC278" i="7"/>
  <c r="CZ278" i="7"/>
  <c r="DD278" i="7"/>
  <c r="CV278" i="7"/>
  <c r="CK279" i="7"/>
  <c r="CJ279" i="7"/>
  <c r="CF279" i="7"/>
  <c r="CH279" i="7"/>
  <c r="CD279" i="7"/>
  <c r="CL279" i="7"/>
  <c r="CG279" i="7"/>
  <c r="CM279" i="7"/>
  <c r="CC279" i="7"/>
  <c r="CI279" i="7"/>
  <c r="CE279" i="7"/>
  <c r="DT278" i="7"/>
  <c r="DN278" i="7"/>
  <c r="DO278" i="7"/>
  <c r="DS278" i="7"/>
  <c r="DU278" i="7"/>
  <c r="DQ278" i="7"/>
  <c r="DX278" i="7"/>
  <c r="DY278" i="7"/>
  <c r="DR278" i="7"/>
  <c r="DW278" i="7"/>
  <c r="DV278" i="7"/>
  <c r="DP278" i="7"/>
  <c r="BZ281" i="7"/>
  <c r="CA280" i="7"/>
  <c r="X281" i="7"/>
  <c r="Y280" i="7"/>
  <c r="DL279" i="7"/>
  <c r="DK280" i="7"/>
  <c r="BU278" i="7"/>
  <c r="CN279" i="7" l="1"/>
  <c r="AI280" i="7"/>
  <c r="AC280" i="7"/>
  <c r="AA280" i="7"/>
  <c r="AH280" i="7"/>
  <c r="AD280" i="7"/>
  <c r="AG280" i="7"/>
  <c r="AB280" i="7"/>
  <c r="AE280" i="7"/>
  <c r="AL280" i="7"/>
  <c r="AF280" i="7"/>
  <c r="BH281" i="7"/>
  <c r="BG282" i="7"/>
  <c r="BN280" i="7"/>
  <c r="BQ280" i="7"/>
  <c r="BK280" i="7"/>
  <c r="BT280" i="7"/>
  <c r="BO280" i="7"/>
  <c r="BR280" i="7"/>
  <c r="BM280" i="7"/>
  <c r="BS280" i="7"/>
  <c r="BJ280" i="7"/>
  <c r="BP280" i="7"/>
  <c r="BL280" i="7"/>
  <c r="Y281" i="7"/>
  <c r="X282" i="7"/>
  <c r="DK281" i="7"/>
  <c r="DL280" i="7"/>
  <c r="DB279" i="7"/>
  <c r="DF279" i="7"/>
  <c r="DC279" i="7"/>
  <c r="DA279" i="7"/>
  <c r="CY279" i="7"/>
  <c r="CV279" i="7"/>
  <c r="CX279" i="7"/>
  <c r="CW279" i="7"/>
  <c r="DE279" i="7"/>
  <c r="DD279" i="7"/>
  <c r="CZ279" i="7"/>
  <c r="CM280" i="7"/>
  <c r="CI280" i="7"/>
  <c r="CE280" i="7"/>
  <c r="CC280" i="7"/>
  <c r="CK280" i="7"/>
  <c r="CD280" i="7"/>
  <c r="CH280" i="7"/>
  <c r="CJ280" i="7"/>
  <c r="CG280" i="7"/>
  <c r="CL280" i="7"/>
  <c r="CF280" i="7"/>
  <c r="DS279" i="7"/>
  <c r="DV279" i="7"/>
  <c r="DP279" i="7"/>
  <c r="DX279" i="7"/>
  <c r="DW279" i="7"/>
  <c r="DQ279" i="7"/>
  <c r="DO279" i="7"/>
  <c r="DU279" i="7"/>
  <c r="DT279" i="7"/>
  <c r="DN279" i="7"/>
  <c r="DY279" i="7"/>
  <c r="DR279" i="7"/>
  <c r="CA281" i="7"/>
  <c r="BZ282" i="7"/>
  <c r="BU279" i="7"/>
  <c r="CT280" i="7"/>
  <c r="CS281" i="7"/>
  <c r="BU280" i="7" l="1"/>
  <c r="AL281" i="7"/>
  <c r="AF281" i="7"/>
  <c r="AC281" i="7"/>
  <c r="AH281" i="7"/>
  <c r="AE281" i="7"/>
  <c r="AB281" i="7"/>
  <c r="AG281" i="7"/>
  <c r="AA281" i="7"/>
  <c r="AI281" i="7"/>
  <c r="AD281" i="7"/>
  <c r="BH282" i="7"/>
  <c r="BG283" i="7"/>
  <c r="BZ283" i="7"/>
  <c r="CA282" i="7"/>
  <c r="DX280" i="7"/>
  <c r="DY280" i="7"/>
  <c r="DN280" i="7"/>
  <c r="DO280" i="7"/>
  <c r="DW280" i="7"/>
  <c r="DV280" i="7"/>
  <c r="DP280" i="7"/>
  <c r="DT280" i="7"/>
  <c r="DQ280" i="7"/>
  <c r="DS280" i="7"/>
  <c r="DU280" i="7"/>
  <c r="DR280" i="7"/>
  <c r="BT281" i="7"/>
  <c r="BQ281" i="7"/>
  <c r="BP281" i="7"/>
  <c r="BM281" i="7"/>
  <c r="BO281" i="7"/>
  <c r="BK281" i="7"/>
  <c r="BR281" i="7"/>
  <c r="BL281" i="7"/>
  <c r="BN281" i="7"/>
  <c r="BS281" i="7"/>
  <c r="BJ281" i="7"/>
  <c r="CH281" i="7"/>
  <c r="CF281" i="7"/>
  <c r="CM281" i="7"/>
  <c r="CC281" i="7"/>
  <c r="CL281" i="7"/>
  <c r="CG281" i="7"/>
  <c r="CI281" i="7"/>
  <c r="CK281" i="7"/>
  <c r="CE281" i="7"/>
  <c r="CJ281" i="7"/>
  <c r="CD281" i="7"/>
  <c r="DL281" i="7"/>
  <c r="DK282" i="7"/>
  <c r="CT281" i="7"/>
  <c r="CS282" i="7"/>
  <c r="CW280" i="7"/>
  <c r="CV280" i="7"/>
  <c r="DB280" i="7"/>
  <c r="DC280" i="7"/>
  <c r="CZ280" i="7"/>
  <c r="DE280" i="7"/>
  <c r="CY280" i="7"/>
  <c r="CX280" i="7"/>
  <c r="DF280" i="7"/>
  <c r="DA280" i="7"/>
  <c r="DD280" i="7"/>
  <c r="CN280" i="7"/>
  <c r="X283" i="7"/>
  <c r="Y282" i="7"/>
  <c r="BU281" i="7" l="1"/>
  <c r="CN281" i="7"/>
  <c r="CS283" i="7"/>
  <c r="CT282" i="7"/>
  <c r="BG284" i="7"/>
  <c r="BH283" i="7"/>
  <c r="AH282" i="7"/>
  <c r="AA282" i="7"/>
  <c r="AI282" i="7"/>
  <c r="AF282" i="7"/>
  <c r="AE282" i="7"/>
  <c r="AL282" i="7"/>
  <c r="AD282" i="7"/>
  <c r="AG282" i="7"/>
  <c r="AC282" i="7"/>
  <c r="AB282" i="7"/>
  <c r="CY281" i="7"/>
  <c r="DC281" i="7"/>
  <c r="DE281" i="7"/>
  <c r="CX281" i="7"/>
  <c r="CV281" i="7"/>
  <c r="DB281" i="7"/>
  <c r="DF281" i="7"/>
  <c r="DA281" i="7"/>
  <c r="CZ281" i="7"/>
  <c r="CW281" i="7"/>
  <c r="DD281" i="7"/>
  <c r="BS282" i="7"/>
  <c r="BK282" i="7"/>
  <c r="BQ282" i="7"/>
  <c r="BL282" i="7"/>
  <c r="BN282" i="7"/>
  <c r="BP282" i="7"/>
  <c r="BM282" i="7"/>
  <c r="BT282" i="7"/>
  <c r="BO282" i="7"/>
  <c r="BR282" i="7"/>
  <c r="BJ282" i="7"/>
  <c r="CM282" i="7"/>
  <c r="CC282" i="7"/>
  <c r="CL282" i="7"/>
  <c r="CE282" i="7"/>
  <c r="CJ282" i="7"/>
  <c r="CH282" i="7"/>
  <c r="CF282" i="7"/>
  <c r="CK282" i="7"/>
  <c r="CD282" i="7"/>
  <c r="CI282" i="7"/>
  <c r="CG282" i="7"/>
  <c r="DL282" i="7"/>
  <c r="DK283" i="7"/>
  <c r="Y283" i="7"/>
  <c r="X284" i="7"/>
  <c r="DU281" i="7"/>
  <c r="DT281" i="7"/>
  <c r="DN281" i="7"/>
  <c r="DY281" i="7"/>
  <c r="DP281" i="7"/>
  <c r="DS281" i="7"/>
  <c r="DV281" i="7"/>
  <c r="DQ281" i="7"/>
  <c r="DR281" i="7"/>
  <c r="DX281" i="7"/>
  <c r="DW281" i="7"/>
  <c r="DO281" i="7"/>
  <c r="BZ284" i="7"/>
  <c r="CA283" i="7"/>
  <c r="CA284" i="7" l="1"/>
  <c r="BZ285" i="7"/>
  <c r="DT282" i="7"/>
  <c r="DQ282" i="7"/>
  <c r="DS282" i="7"/>
  <c r="DU282" i="7"/>
  <c r="DR282" i="7"/>
  <c r="DX282" i="7"/>
  <c r="DY282" i="7"/>
  <c r="DP282" i="7"/>
  <c r="DW282" i="7"/>
  <c r="DV282" i="7"/>
  <c r="DN282" i="7"/>
  <c r="DO282" i="7"/>
  <c r="CN282" i="7"/>
  <c r="BR283" i="7"/>
  <c r="BK283" i="7"/>
  <c r="BN283" i="7"/>
  <c r="BO283" i="7"/>
  <c r="BJ283" i="7"/>
  <c r="BT283" i="7"/>
  <c r="BQ283" i="7"/>
  <c r="BP283" i="7"/>
  <c r="BM283" i="7"/>
  <c r="BS283" i="7"/>
  <c r="BL283" i="7"/>
  <c r="X285" i="7"/>
  <c r="Y284" i="7"/>
  <c r="BH284" i="7"/>
  <c r="BG285" i="7"/>
  <c r="AH283" i="7"/>
  <c r="AE283" i="7"/>
  <c r="AB283" i="7"/>
  <c r="AL283" i="7"/>
  <c r="AA283" i="7"/>
  <c r="AI283" i="7"/>
  <c r="AC283" i="7"/>
  <c r="AF283" i="7"/>
  <c r="AG283" i="7"/>
  <c r="AD283" i="7"/>
  <c r="DB282" i="7"/>
  <c r="DE282" i="7"/>
  <c r="CV282" i="7"/>
  <c r="CX282" i="7"/>
  <c r="DF282" i="7"/>
  <c r="CZ282" i="7"/>
  <c r="CW282" i="7"/>
  <c r="DA282" i="7"/>
  <c r="DD282" i="7"/>
  <c r="CY282" i="7"/>
  <c r="DC282" i="7"/>
  <c r="CK283" i="7"/>
  <c r="CI283" i="7"/>
  <c r="CE283" i="7"/>
  <c r="CH283" i="7"/>
  <c r="CF283" i="7"/>
  <c r="CL283" i="7"/>
  <c r="CD283" i="7"/>
  <c r="CM283" i="7"/>
  <c r="CC283" i="7"/>
  <c r="CJ283" i="7"/>
  <c r="CG283" i="7"/>
  <c r="DK284" i="7"/>
  <c r="DL283" i="7"/>
  <c r="BU282" i="7"/>
  <c r="CS284" i="7"/>
  <c r="CT283" i="7"/>
  <c r="BU283" i="7" l="1"/>
  <c r="CN283" i="7"/>
  <c r="DS283" i="7"/>
  <c r="DV283" i="7"/>
  <c r="DQ283" i="7"/>
  <c r="DO283" i="7"/>
  <c r="DX283" i="7"/>
  <c r="DW283" i="7"/>
  <c r="DN283" i="7"/>
  <c r="DU283" i="7"/>
  <c r="DT283" i="7"/>
  <c r="DR283" i="7"/>
  <c r="DY283" i="7"/>
  <c r="DP283" i="7"/>
  <c r="AI284" i="7"/>
  <c r="AD284" i="7"/>
  <c r="AA284" i="7"/>
  <c r="AH284" i="7"/>
  <c r="AF284" i="7"/>
  <c r="AL284" i="7"/>
  <c r="AE284" i="7"/>
  <c r="AG284" i="7"/>
  <c r="AC284" i="7"/>
  <c r="AB284" i="7"/>
  <c r="DF283" i="7"/>
  <c r="DA283" i="7"/>
  <c r="DC283" i="7"/>
  <c r="CV283" i="7"/>
  <c r="DD283" i="7"/>
  <c r="DB283" i="7"/>
  <c r="CY283" i="7"/>
  <c r="CX283" i="7"/>
  <c r="DE283" i="7"/>
  <c r="CZ283" i="7"/>
  <c r="CW283" i="7"/>
  <c r="DL284" i="7"/>
  <c r="DK285" i="7"/>
  <c r="Y285" i="7"/>
  <c r="X286" i="7"/>
  <c r="BH285" i="7"/>
  <c r="BG286" i="7"/>
  <c r="CA285" i="7"/>
  <c r="BZ286" i="7"/>
  <c r="CT284" i="7"/>
  <c r="CS285" i="7"/>
  <c r="BN284" i="7"/>
  <c r="BQ284" i="7"/>
  <c r="BM284" i="7"/>
  <c r="BT284" i="7"/>
  <c r="BO284" i="7"/>
  <c r="BR284" i="7"/>
  <c r="BK284" i="7"/>
  <c r="BS284" i="7"/>
  <c r="BL284" i="7"/>
  <c r="BP284" i="7"/>
  <c r="BJ284" i="7"/>
  <c r="CL284" i="7"/>
  <c r="CG284" i="7"/>
  <c r="CI284" i="7"/>
  <c r="CF284" i="7"/>
  <c r="CM284" i="7"/>
  <c r="CC284" i="7"/>
  <c r="CK284" i="7"/>
  <c r="CE284" i="7"/>
  <c r="CH284" i="7"/>
  <c r="CJ284" i="7"/>
  <c r="CD284" i="7"/>
  <c r="CN284" i="7" l="1"/>
  <c r="BU284" i="7"/>
  <c r="CL285" i="7"/>
  <c r="CG285" i="7"/>
  <c r="CM285" i="7"/>
  <c r="CC285" i="7"/>
  <c r="CK285" i="7"/>
  <c r="CE285" i="7"/>
  <c r="CI285" i="7"/>
  <c r="CH285" i="7"/>
  <c r="CF285" i="7"/>
  <c r="CJ285" i="7"/>
  <c r="CD285" i="7"/>
  <c r="AL285" i="7"/>
  <c r="AF285" i="7"/>
  <c r="AH285" i="7"/>
  <c r="AC285" i="7"/>
  <c r="AA285" i="7"/>
  <c r="AG285" i="7"/>
  <c r="AD285" i="7"/>
  <c r="AI285" i="7"/>
  <c r="AB285" i="7"/>
  <c r="AE285" i="7"/>
  <c r="CS286" i="7"/>
  <c r="CT285" i="7"/>
  <c r="BH286" i="7"/>
  <c r="BG287" i="7"/>
  <c r="DL285" i="7"/>
  <c r="DK286" i="7"/>
  <c r="CZ284" i="7"/>
  <c r="CW284" i="7"/>
  <c r="CV284" i="7"/>
  <c r="DD284" i="7"/>
  <c r="DB284" i="7"/>
  <c r="DE284" i="7"/>
  <c r="DC284" i="7"/>
  <c r="CX284" i="7"/>
  <c r="DF284" i="7"/>
  <c r="DA284" i="7"/>
  <c r="CY284" i="7"/>
  <c r="BT285" i="7"/>
  <c r="BQ285" i="7"/>
  <c r="BP285" i="7"/>
  <c r="BJ285" i="7"/>
  <c r="BO285" i="7"/>
  <c r="BL285" i="7"/>
  <c r="BR285" i="7"/>
  <c r="BK285" i="7"/>
  <c r="BN285" i="7"/>
  <c r="BS285" i="7"/>
  <c r="BM285" i="7"/>
  <c r="DX284" i="7"/>
  <c r="DY284" i="7"/>
  <c r="DN284" i="7"/>
  <c r="DO284" i="7"/>
  <c r="DW284" i="7"/>
  <c r="DV284" i="7"/>
  <c r="DP284" i="7"/>
  <c r="DT284" i="7"/>
  <c r="DQ284" i="7"/>
  <c r="DS284" i="7"/>
  <c r="DU284" i="7"/>
  <c r="DR284" i="7"/>
  <c r="BZ287" i="7"/>
  <c r="CA286" i="7"/>
  <c r="X287" i="7"/>
  <c r="Y286" i="7"/>
  <c r="BU285" i="7" l="1"/>
  <c r="CN285" i="7"/>
  <c r="BS286" i="7"/>
  <c r="BL286" i="7"/>
  <c r="BQ286" i="7"/>
  <c r="BM286" i="7"/>
  <c r="BN286" i="7"/>
  <c r="BP286" i="7"/>
  <c r="BK286" i="7"/>
  <c r="BT286" i="7"/>
  <c r="BO286" i="7"/>
  <c r="BR286" i="7"/>
  <c r="BJ286" i="7"/>
  <c r="Y287" i="7"/>
  <c r="X288" i="7"/>
  <c r="CM286" i="7"/>
  <c r="CJ286" i="7"/>
  <c r="CL286" i="7"/>
  <c r="CF286" i="7"/>
  <c r="CK286" i="7"/>
  <c r="CE286" i="7"/>
  <c r="CI286" i="7"/>
  <c r="CG286" i="7"/>
  <c r="CC286" i="7"/>
  <c r="CH286" i="7"/>
  <c r="CD286" i="7"/>
  <c r="DK287" i="7"/>
  <c r="DL286" i="7"/>
  <c r="DB285" i="7"/>
  <c r="CY285" i="7"/>
  <c r="DD285" i="7"/>
  <c r="DE285" i="7"/>
  <c r="CW285" i="7"/>
  <c r="DC285" i="7"/>
  <c r="DF285" i="7"/>
  <c r="DA285" i="7"/>
  <c r="CX285" i="7"/>
  <c r="CZ285" i="7"/>
  <c r="CV285" i="7"/>
  <c r="BZ288" i="7"/>
  <c r="CA287" i="7"/>
  <c r="DU285" i="7"/>
  <c r="DT285" i="7"/>
  <c r="DP285" i="7"/>
  <c r="DY285" i="7"/>
  <c r="DQ285" i="7"/>
  <c r="DR285" i="7"/>
  <c r="DS285" i="7"/>
  <c r="DV285" i="7"/>
  <c r="DO285" i="7"/>
  <c r="DX285" i="7"/>
  <c r="DW285" i="7"/>
  <c r="DN285" i="7"/>
  <c r="CS287" i="7"/>
  <c r="CT286" i="7"/>
  <c r="AH286" i="7"/>
  <c r="AB286" i="7"/>
  <c r="AI286" i="7"/>
  <c r="AF286" i="7"/>
  <c r="AA286" i="7"/>
  <c r="AD286" i="7"/>
  <c r="AL286" i="7"/>
  <c r="AC286" i="7"/>
  <c r="AG286" i="7"/>
  <c r="AE286" i="7"/>
  <c r="BH287" i="7"/>
  <c r="BG288" i="7"/>
  <c r="CN286" i="7" l="1"/>
  <c r="BR287" i="7"/>
  <c r="BK287" i="7"/>
  <c r="BN287" i="7"/>
  <c r="BO287" i="7"/>
  <c r="BL287" i="7"/>
  <c r="BT287" i="7"/>
  <c r="BQ287" i="7"/>
  <c r="BP287" i="7"/>
  <c r="BM287" i="7"/>
  <c r="BS287" i="7"/>
  <c r="BJ287" i="7"/>
  <c r="CS288" i="7"/>
  <c r="CT287" i="7"/>
  <c r="AH287" i="7"/>
  <c r="AA287" i="7"/>
  <c r="AL287" i="7"/>
  <c r="AC287" i="7"/>
  <c r="AF287" i="7"/>
  <c r="AG287" i="7"/>
  <c r="AI287" i="7"/>
  <c r="AE287" i="7"/>
  <c r="AB287" i="7"/>
  <c r="AD287" i="7"/>
  <c r="CH287" i="7"/>
  <c r="CD287" i="7"/>
  <c r="CL287" i="7"/>
  <c r="CG287" i="7"/>
  <c r="CC287" i="7"/>
  <c r="CI287" i="7"/>
  <c r="CE287" i="7"/>
  <c r="CM287" i="7"/>
  <c r="CK287" i="7"/>
  <c r="CJ287" i="7"/>
  <c r="CF287" i="7"/>
  <c r="BZ289" i="7"/>
  <c r="CA288" i="7"/>
  <c r="DT286" i="7"/>
  <c r="DP286" i="7"/>
  <c r="DS286" i="7"/>
  <c r="DU286" i="7"/>
  <c r="DN286" i="7"/>
  <c r="DO286" i="7"/>
  <c r="DX286" i="7"/>
  <c r="DY286" i="7"/>
  <c r="DQ286" i="7"/>
  <c r="DW286" i="7"/>
  <c r="DV286" i="7"/>
  <c r="DR286" i="7"/>
  <c r="BU286" i="7"/>
  <c r="BH288" i="7"/>
  <c r="BG289" i="7"/>
  <c r="DB286" i="7"/>
  <c r="DE286" i="7"/>
  <c r="CX286" i="7"/>
  <c r="CY286" i="7"/>
  <c r="DF286" i="7"/>
  <c r="CZ286" i="7"/>
  <c r="DC286" i="7"/>
  <c r="CV286" i="7"/>
  <c r="CW286" i="7"/>
  <c r="DD286" i="7"/>
  <c r="DA286" i="7"/>
  <c r="DL287" i="7"/>
  <c r="DK288" i="7"/>
  <c r="X289" i="7"/>
  <c r="Y288" i="7"/>
  <c r="Y289" i="7" l="1"/>
  <c r="X290" i="7"/>
  <c r="DK289" i="7"/>
  <c r="DL288" i="7"/>
  <c r="CC288" i="7"/>
  <c r="CM288" i="7"/>
  <c r="CH288" i="7"/>
  <c r="CK288" i="7"/>
  <c r="CG288" i="7"/>
  <c r="CJ288" i="7"/>
  <c r="CE288" i="7"/>
  <c r="CL288" i="7"/>
  <c r="CF288" i="7"/>
  <c r="CI288" i="7"/>
  <c r="CD288" i="7"/>
  <c r="CS289" i="7"/>
  <c r="CT288" i="7"/>
  <c r="DS287" i="7"/>
  <c r="DV287" i="7"/>
  <c r="DN287" i="7"/>
  <c r="DX287" i="7"/>
  <c r="DW287" i="7"/>
  <c r="DR287" i="7"/>
  <c r="DU287" i="7"/>
  <c r="DT287" i="7"/>
  <c r="DP287" i="7"/>
  <c r="DY287" i="7"/>
  <c r="DQ287" i="7"/>
  <c r="DO287" i="7"/>
  <c r="BG290" i="7"/>
  <c r="BH289" i="7"/>
  <c r="CA289" i="7"/>
  <c r="BZ290" i="7"/>
  <c r="BN288" i="7"/>
  <c r="BT288" i="7"/>
  <c r="BS288" i="7"/>
  <c r="BL288" i="7"/>
  <c r="BP288" i="7"/>
  <c r="BM288" i="7"/>
  <c r="BQ288" i="7"/>
  <c r="BK288" i="7"/>
  <c r="BO288" i="7"/>
  <c r="BR288" i="7"/>
  <c r="BJ288" i="7"/>
  <c r="CN287" i="7"/>
  <c r="AI288" i="7"/>
  <c r="AD288" i="7"/>
  <c r="AA288" i="7"/>
  <c r="AH288" i="7"/>
  <c r="AF288" i="7"/>
  <c r="AG288" i="7"/>
  <c r="AL288" i="7"/>
  <c r="AE288" i="7"/>
  <c r="AC288" i="7"/>
  <c r="AB288" i="7"/>
  <c r="DB287" i="7"/>
  <c r="DF287" i="7"/>
  <c r="CW287" i="7"/>
  <c r="DA287" i="7"/>
  <c r="DC287" i="7"/>
  <c r="CV287" i="7"/>
  <c r="CY287" i="7"/>
  <c r="CZ287" i="7"/>
  <c r="DE287" i="7"/>
  <c r="CX287" i="7"/>
  <c r="DD287" i="7"/>
  <c r="BU287" i="7"/>
  <c r="BU288" i="7" l="1"/>
  <c r="CI289" i="7"/>
  <c r="CL289" i="7"/>
  <c r="CD289" i="7"/>
  <c r="CM289" i="7"/>
  <c r="CJ289" i="7"/>
  <c r="CG289" i="7"/>
  <c r="CH289" i="7"/>
  <c r="CF289" i="7"/>
  <c r="CC289" i="7"/>
  <c r="CK289" i="7"/>
  <c r="CE289" i="7"/>
  <c r="CS290" i="7"/>
  <c r="CT289" i="7"/>
  <c r="DX288" i="7"/>
  <c r="DY288" i="7"/>
  <c r="DW288" i="7"/>
  <c r="DV288" i="7"/>
  <c r="DT288" i="7"/>
  <c r="DS288" i="7"/>
  <c r="DU288" i="7"/>
  <c r="DP288" i="7"/>
  <c r="DQ288" i="7"/>
  <c r="DR288" i="7"/>
  <c r="DN288" i="7"/>
  <c r="DO288" i="7"/>
  <c r="BR289" i="7"/>
  <c r="BL289" i="7"/>
  <c r="BN289" i="7"/>
  <c r="BS289" i="7"/>
  <c r="BM289" i="7"/>
  <c r="BT289" i="7"/>
  <c r="BQ289" i="7"/>
  <c r="BP289" i="7"/>
  <c r="BK289" i="7"/>
  <c r="BO289" i="7"/>
  <c r="BJ289" i="7"/>
  <c r="CN288" i="7"/>
  <c r="DL289" i="7"/>
  <c r="DK290" i="7"/>
  <c r="BG291" i="7"/>
  <c r="BH290" i="7"/>
  <c r="X291" i="7"/>
  <c r="Y290" i="7"/>
  <c r="BZ291" i="7"/>
  <c r="CA290" i="7"/>
  <c r="DB288" i="7"/>
  <c r="DE288" i="7"/>
  <c r="DC288" i="7"/>
  <c r="CZ288" i="7"/>
  <c r="DF288" i="7"/>
  <c r="CY288" i="7"/>
  <c r="CX288" i="7"/>
  <c r="DA288" i="7"/>
  <c r="DD288" i="7"/>
  <c r="CW288" i="7"/>
  <c r="CV288" i="7"/>
  <c r="AL289" i="7"/>
  <c r="AF289" i="7"/>
  <c r="AH289" i="7"/>
  <c r="AE289" i="7"/>
  <c r="AA289" i="7"/>
  <c r="AG289" i="7"/>
  <c r="AI289" i="7"/>
  <c r="AC289" i="7"/>
  <c r="AB289" i="7"/>
  <c r="AD289" i="7"/>
  <c r="CA291" i="7" l="1"/>
  <c r="BZ292" i="7"/>
  <c r="BH291" i="7"/>
  <c r="BG292" i="7"/>
  <c r="CT290" i="7"/>
  <c r="CS291" i="7"/>
  <c r="AH290" i="7"/>
  <c r="AC290" i="7"/>
  <c r="AI290" i="7"/>
  <c r="AB290" i="7"/>
  <c r="AE290" i="7"/>
  <c r="AL290" i="7"/>
  <c r="AD290" i="7"/>
  <c r="AG290" i="7"/>
  <c r="AA290" i="7"/>
  <c r="AF290" i="7"/>
  <c r="DK291" i="7"/>
  <c r="DL290" i="7"/>
  <c r="BU289" i="7"/>
  <c r="CN289" i="7"/>
  <c r="Y291" i="7"/>
  <c r="X292" i="7"/>
  <c r="DU289" i="7"/>
  <c r="DT289" i="7"/>
  <c r="DY289" i="7"/>
  <c r="DS289" i="7"/>
  <c r="DV289" i="7"/>
  <c r="DX289" i="7"/>
  <c r="DW289" i="7"/>
  <c r="DN289" i="7"/>
  <c r="DP289" i="7"/>
  <c r="DQ289" i="7"/>
  <c r="DR289" i="7"/>
  <c r="DO289" i="7"/>
  <c r="CM290" i="7"/>
  <c r="CK290" i="7"/>
  <c r="CD290" i="7"/>
  <c r="CI290" i="7"/>
  <c r="CG290" i="7"/>
  <c r="CC290" i="7"/>
  <c r="CH290" i="7"/>
  <c r="CE290" i="7"/>
  <c r="CJ290" i="7"/>
  <c r="CL290" i="7"/>
  <c r="CF290" i="7"/>
  <c r="BN290" i="7"/>
  <c r="BP290" i="7"/>
  <c r="BK290" i="7"/>
  <c r="BT290" i="7"/>
  <c r="BO290" i="7"/>
  <c r="BR290" i="7"/>
  <c r="BL290" i="7"/>
  <c r="BS290" i="7"/>
  <c r="BJ290" i="7"/>
  <c r="BQ290" i="7"/>
  <c r="BM290" i="7"/>
  <c r="DF289" i="7"/>
  <c r="DC289" i="7"/>
  <c r="CZ289" i="7"/>
  <c r="CV289" i="7"/>
  <c r="CX289" i="7"/>
  <c r="DA289" i="7"/>
  <c r="DD289" i="7"/>
  <c r="DB289" i="7"/>
  <c r="DE289" i="7"/>
  <c r="CW289" i="7"/>
  <c r="CY289" i="7"/>
  <c r="CN290" i="7" l="1"/>
  <c r="BU290" i="7"/>
  <c r="BH292" i="7"/>
  <c r="BG293" i="7"/>
  <c r="BT291" i="7"/>
  <c r="BQ291" i="7"/>
  <c r="BP291" i="7"/>
  <c r="BM291" i="7"/>
  <c r="BS291" i="7"/>
  <c r="BK291" i="7"/>
  <c r="BR291" i="7"/>
  <c r="BL291" i="7"/>
  <c r="BN291" i="7"/>
  <c r="BO291" i="7"/>
  <c r="BJ291" i="7"/>
  <c r="X293" i="7"/>
  <c r="Y292" i="7"/>
  <c r="DX290" i="7"/>
  <c r="DU290" i="7"/>
  <c r="DQ290" i="7"/>
  <c r="DY290" i="7"/>
  <c r="DR290" i="7"/>
  <c r="DW290" i="7"/>
  <c r="DV290" i="7"/>
  <c r="DP290" i="7"/>
  <c r="DS290" i="7"/>
  <c r="DT290" i="7"/>
  <c r="DN290" i="7"/>
  <c r="DO290" i="7"/>
  <c r="CS292" i="7"/>
  <c r="CT291" i="7"/>
  <c r="BZ293" i="7"/>
  <c r="CA292" i="7"/>
  <c r="AH291" i="7"/>
  <c r="AD291" i="7"/>
  <c r="AL291" i="7"/>
  <c r="AF291" i="7"/>
  <c r="AC291" i="7"/>
  <c r="AG291" i="7"/>
  <c r="AB291" i="7"/>
  <c r="AE291" i="7"/>
  <c r="AI291" i="7"/>
  <c r="AA291" i="7"/>
  <c r="DK292" i="7"/>
  <c r="DL291" i="7"/>
  <c r="DD290" i="7"/>
  <c r="CY290" i="7"/>
  <c r="DA290" i="7"/>
  <c r="CX290" i="7"/>
  <c r="DB290" i="7"/>
  <c r="DE290" i="7"/>
  <c r="CZ290" i="7"/>
  <c r="DC290" i="7"/>
  <c r="DF290" i="7"/>
  <c r="CV290" i="7"/>
  <c r="CW290" i="7"/>
  <c r="CL291" i="7"/>
  <c r="CG291" i="7"/>
  <c r="CM291" i="7"/>
  <c r="CC291" i="7"/>
  <c r="CJ291" i="7"/>
  <c r="CE291" i="7"/>
  <c r="CK291" i="7"/>
  <c r="CI291" i="7"/>
  <c r="CF291" i="7"/>
  <c r="CH291" i="7"/>
  <c r="CD291" i="7"/>
  <c r="BU291" i="7" l="1"/>
  <c r="DU291" i="7"/>
  <c r="DT291" i="7"/>
  <c r="DP291" i="7"/>
  <c r="DY291" i="7"/>
  <c r="DQ291" i="7"/>
  <c r="DO291" i="7"/>
  <c r="DS291" i="7"/>
  <c r="DV291" i="7"/>
  <c r="DN291" i="7"/>
  <c r="DX291" i="7"/>
  <c r="DW291" i="7"/>
  <c r="DR291" i="7"/>
  <c r="CH292" i="7"/>
  <c r="CJ292" i="7"/>
  <c r="CD292" i="7"/>
  <c r="CL292" i="7"/>
  <c r="CG292" i="7"/>
  <c r="CI292" i="7"/>
  <c r="CF292" i="7"/>
  <c r="CM292" i="7"/>
  <c r="CC292" i="7"/>
  <c r="CK292" i="7"/>
  <c r="CE292" i="7"/>
  <c r="AI292" i="7"/>
  <c r="AD292" i="7"/>
  <c r="AA292" i="7"/>
  <c r="AH292" i="7"/>
  <c r="AC292" i="7"/>
  <c r="AB292" i="7"/>
  <c r="AG292" i="7"/>
  <c r="AF292" i="7"/>
  <c r="AL292" i="7"/>
  <c r="AE292" i="7"/>
  <c r="DK293" i="7"/>
  <c r="DL292" i="7"/>
  <c r="BZ294" i="7"/>
  <c r="CA293" i="7"/>
  <c r="Y293" i="7"/>
  <c r="X294" i="7"/>
  <c r="BH293" i="7"/>
  <c r="BG294" i="7"/>
  <c r="DB291" i="7"/>
  <c r="DD291" i="7"/>
  <c r="CW291" i="7"/>
  <c r="DE291" i="7"/>
  <c r="CY291" i="7"/>
  <c r="CV291" i="7"/>
  <c r="DF291" i="7"/>
  <c r="CZ291" i="7"/>
  <c r="CX291" i="7"/>
  <c r="DA291" i="7"/>
  <c r="DC291" i="7"/>
  <c r="BS292" i="7"/>
  <c r="BJ292" i="7"/>
  <c r="BP292" i="7"/>
  <c r="BK292" i="7"/>
  <c r="BN292" i="7"/>
  <c r="BQ292" i="7"/>
  <c r="BM292" i="7"/>
  <c r="BT292" i="7"/>
  <c r="BO292" i="7"/>
  <c r="BR292" i="7"/>
  <c r="BL292" i="7"/>
  <c r="CN291" i="7"/>
  <c r="CS293" i="7"/>
  <c r="CT292" i="7"/>
  <c r="CN292" i="7" l="1"/>
  <c r="BU292" i="7"/>
  <c r="BR293" i="7"/>
  <c r="BL293" i="7"/>
  <c r="BT293" i="7"/>
  <c r="BN293" i="7"/>
  <c r="BS293" i="7"/>
  <c r="BJ293" i="7"/>
  <c r="BQ293" i="7"/>
  <c r="BP293" i="7"/>
  <c r="BM293" i="7"/>
  <c r="BO293" i="7"/>
  <c r="BK293" i="7"/>
  <c r="BZ295" i="7"/>
  <c r="CA294" i="7"/>
  <c r="X295" i="7"/>
  <c r="Y294" i="7"/>
  <c r="DT292" i="7"/>
  <c r="DQ292" i="7"/>
  <c r="DS292" i="7"/>
  <c r="DU292" i="7"/>
  <c r="DR292" i="7"/>
  <c r="DX292" i="7"/>
  <c r="DY292" i="7"/>
  <c r="DP292" i="7"/>
  <c r="DW292" i="7"/>
  <c r="DV292" i="7"/>
  <c r="DN292" i="7"/>
  <c r="DO292" i="7"/>
  <c r="DB292" i="7"/>
  <c r="DE292" i="7"/>
  <c r="CV292" i="7"/>
  <c r="CW292" i="7"/>
  <c r="DF292" i="7"/>
  <c r="DC292" i="7"/>
  <c r="CY292" i="7"/>
  <c r="CZ292" i="7"/>
  <c r="DA292" i="7"/>
  <c r="DD292" i="7"/>
  <c r="CX292" i="7"/>
  <c r="AL293" i="7"/>
  <c r="AD293" i="7"/>
  <c r="AE293" i="7"/>
  <c r="AH293" i="7"/>
  <c r="AB293" i="7"/>
  <c r="AG293" i="7"/>
  <c r="AC293" i="7"/>
  <c r="AI293" i="7"/>
  <c r="AF293" i="7"/>
  <c r="AA293" i="7"/>
  <c r="DK294" i="7"/>
  <c r="DL293" i="7"/>
  <c r="CS294" i="7"/>
  <c r="CT293" i="7"/>
  <c r="BH294" i="7"/>
  <c r="BG295" i="7"/>
  <c r="CM293" i="7"/>
  <c r="CI293" i="7"/>
  <c r="CK293" i="7"/>
  <c r="CF293" i="7"/>
  <c r="CJ293" i="7"/>
  <c r="CE293" i="7"/>
  <c r="CL293" i="7"/>
  <c r="CD293" i="7"/>
  <c r="CC293" i="7"/>
  <c r="CH293" i="7"/>
  <c r="CG293" i="7"/>
  <c r="CN293" i="7" l="1"/>
  <c r="DF293" i="7"/>
  <c r="DA293" i="7"/>
  <c r="CX293" i="7"/>
  <c r="CV293" i="7"/>
  <c r="DD293" i="7"/>
  <c r="CY293" i="7"/>
  <c r="CW293" i="7"/>
  <c r="DB293" i="7"/>
  <c r="DE293" i="7"/>
  <c r="CZ293" i="7"/>
  <c r="DC293" i="7"/>
  <c r="CA295" i="7"/>
  <c r="BZ296" i="7"/>
  <c r="CS295" i="7"/>
  <c r="CT294" i="7"/>
  <c r="AH294" i="7"/>
  <c r="AE294" i="7"/>
  <c r="AI294" i="7"/>
  <c r="AC294" i="7"/>
  <c r="AD294" i="7"/>
  <c r="AG294" i="7"/>
  <c r="AF294" i="7"/>
  <c r="AL294" i="7"/>
  <c r="AB294" i="7"/>
  <c r="AA294" i="7"/>
  <c r="BH295" i="7"/>
  <c r="BG296" i="7"/>
  <c r="DS293" i="7"/>
  <c r="DV293" i="7"/>
  <c r="DN293" i="7"/>
  <c r="DX293" i="7"/>
  <c r="DW293" i="7"/>
  <c r="DP293" i="7"/>
  <c r="DU293" i="7"/>
  <c r="DT293" i="7"/>
  <c r="DQ293" i="7"/>
  <c r="DO293" i="7"/>
  <c r="DY293" i="7"/>
  <c r="DR293" i="7"/>
  <c r="Y295" i="7"/>
  <c r="X296" i="7"/>
  <c r="BU293" i="7"/>
  <c r="BN294" i="7"/>
  <c r="BP294" i="7"/>
  <c r="BJ294" i="7"/>
  <c r="BT294" i="7"/>
  <c r="BO294" i="7"/>
  <c r="BR294" i="7"/>
  <c r="BM294" i="7"/>
  <c r="BS294" i="7"/>
  <c r="BL294" i="7"/>
  <c r="BQ294" i="7"/>
  <c r="BK294" i="7"/>
  <c r="DL294" i="7"/>
  <c r="DK295" i="7"/>
  <c r="CM294" i="7"/>
  <c r="CK294" i="7"/>
  <c r="CG294" i="7"/>
  <c r="CL294" i="7"/>
  <c r="CD294" i="7"/>
  <c r="CC294" i="7"/>
  <c r="CH294" i="7"/>
  <c r="CE294" i="7"/>
  <c r="CJ294" i="7"/>
  <c r="CI294" i="7"/>
  <c r="CF294" i="7"/>
  <c r="CN294" i="7" l="1"/>
  <c r="DL295" i="7"/>
  <c r="DK296" i="7"/>
  <c r="BU294" i="7"/>
  <c r="BH296" i="7"/>
  <c r="BG297" i="7"/>
  <c r="DB294" i="7"/>
  <c r="CZ294" i="7"/>
  <c r="CW294" i="7"/>
  <c r="DD294" i="7"/>
  <c r="DC294" i="7"/>
  <c r="DE294" i="7"/>
  <c r="DA294" i="7"/>
  <c r="CY294" i="7"/>
  <c r="DF294" i="7"/>
  <c r="CX294" i="7"/>
  <c r="CV294" i="7"/>
  <c r="DX294" i="7"/>
  <c r="DY294" i="7"/>
  <c r="DR294" i="7"/>
  <c r="DW294" i="7"/>
  <c r="DV294" i="7"/>
  <c r="DP294" i="7"/>
  <c r="DT294" i="7"/>
  <c r="DN294" i="7"/>
  <c r="DO294" i="7"/>
  <c r="DS294" i="7"/>
  <c r="DU294" i="7"/>
  <c r="DQ294" i="7"/>
  <c r="BT295" i="7"/>
  <c r="BQ295" i="7"/>
  <c r="BP295" i="7"/>
  <c r="BK295" i="7"/>
  <c r="BS295" i="7"/>
  <c r="BJ295" i="7"/>
  <c r="BR295" i="7"/>
  <c r="BL295" i="7"/>
  <c r="BN295" i="7"/>
  <c r="BO295" i="7"/>
  <c r="BM295" i="7"/>
  <c r="CS296" i="7"/>
  <c r="CT295" i="7"/>
  <c r="X297" i="7"/>
  <c r="Y296" i="7"/>
  <c r="BZ297" i="7"/>
  <c r="CA296" i="7"/>
  <c r="AH295" i="7"/>
  <c r="AA295" i="7"/>
  <c r="AB295" i="7"/>
  <c r="AL295" i="7"/>
  <c r="AD295" i="7"/>
  <c r="AE295" i="7"/>
  <c r="AG295" i="7"/>
  <c r="AC295" i="7"/>
  <c r="AI295" i="7"/>
  <c r="AF295" i="7"/>
  <c r="CL295" i="7"/>
  <c r="CE295" i="7"/>
  <c r="CM295" i="7"/>
  <c r="CC295" i="7"/>
  <c r="CJ295" i="7"/>
  <c r="CG295" i="7"/>
  <c r="CK295" i="7"/>
  <c r="CI295" i="7"/>
  <c r="CF295" i="7"/>
  <c r="CH295" i="7"/>
  <c r="CD295" i="7"/>
  <c r="CN295" i="7" l="1"/>
  <c r="AI296" i="7"/>
  <c r="AE296" i="7"/>
  <c r="AB296" i="7"/>
  <c r="AH296" i="7"/>
  <c r="AA296" i="7"/>
  <c r="AL296" i="7"/>
  <c r="AD296" i="7"/>
  <c r="AF296" i="7"/>
  <c r="AG296" i="7"/>
  <c r="AC296" i="7"/>
  <c r="Y297" i="7"/>
  <c r="X298" i="7"/>
  <c r="DL296" i="7"/>
  <c r="DK297" i="7"/>
  <c r="CM296" i="7"/>
  <c r="CC296" i="7"/>
  <c r="CJ296" i="7"/>
  <c r="CG296" i="7"/>
  <c r="CH296" i="7"/>
  <c r="CK296" i="7"/>
  <c r="CE296" i="7"/>
  <c r="CL296" i="7"/>
  <c r="CF296" i="7"/>
  <c r="CI296" i="7"/>
  <c r="CD296" i="7"/>
  <c r="DB295" i="7"/>
  <c r="DD295" i="7"/>
  <c r="CV295" i="7"/>
  <c r="DE295" i="7"/>
  <c r="CZ295" i="7"/>
  <c r="DC295" i="7"/>
  <c r="DF295" i="7"/>
  <c r="CY295" i="7"/>
  <c r="CW295" i="7"/>
  <c r="CX295" i="7"/>
  <c r="DA295" i="7"/>
  <c r="BH297" i="7"/>
  <c r="BG298" i="7"/>
  <c r="DU295" i="7"/>
  <c r="DT295" i="7"/>
  <c r="DN295" i="7"/>
  <c r="DY295" i="7"/>
  <c r="DR295" i="7"/>
  <c r="DS295" i="7"/>
  <c r="DV295" i="7"/>
  <c r="DP295" i="7"/>
  <c r="DX295" i="7"/>
  <c r="DW295" i="7"/>
  <c r="DQ295" i="7"/>
  <c r="DO295" i="7"/>
  <c r="CA297" i="7"/>
  <c r="BZ298" i="7"/>
  <c r="CT296" i="7"/>
  <c r="CS297" i="7"/>
  <c r="BU295" i="7"/>
  <c r="BS296" i="7"/>
  <c r="BM296" i="7"/>
  <c r="BP296" i="7"/>
  <c r="BK296" i="7"/>
  <c r="BN296" i="7"/>
  <c r="BQ296" i="7"/>
  <c r="BJ296" i="7"/>
  <c r="BT296" i="7"/>
  <c r="BO296" i="7"/>
  <c r="BR296" i="7"/>
  <c r="BL296" i="7"/>
  <c r="BU296" i="7" l="1"/>
  <c r="CA298" i="7"/>
  <c r="BZ299" i="7"/>
  <c r="X299" i="7"/>
  <c r="Y298" i="7"/>
  <c r="CC297" i="7"/>
  <c r="CL297" i="7"/>
  <c r="CG297" i="7"/>
  <c r="CM297" i="7"/>
  <c r="CI297" i="7"/>
  <c r="CK297" i="7"/>
  <c r="CE297" i="7"/>
  <c r="CJ297" i="7"/>
  <c r="CF297" i="7"/>
  <c r="CH297" i="7"/>
  <c r="CD297" i="7"/>
  <c r="AL297" i="7"/>
  <c r="AD297" i="7"/>
  <c r="AF297" i="7"/>
  <c r="AH297" i="7"/>
  <c r="AB297" i="7"/>
  <c r="AI297" i="7"/>
  <c r="AA297" i="7"/>
  <c r="AG297" i="7"/>
  <c r="AE297" i="7"/>
  <c r="AC297" i="7"/>
  <c r="CS298" i="7"/>
  <c r="CT297" i="7"/>
  <c r="BH298" i="7"/>
  <c r="BG299" i="7"/>
  <c r="DL297" i="7"/>
  <c r="DK298" i="7"/>
  <c r="DE296" i="7"/>
  <c r="DC296" i="7"/>
  <c r="CY296" i="7"/>
  <c r="DB296" i="7"/>
  <c r="DF296" i="7"/>
  <c r="DD296" i="7"/>
  <c r="DA296" i="7"/>
  <c r="CZ296" i="7"/>
  <c r="CX296" i="7"/>
  <c r="CW296" i="7"/>
  <c r="CV296" i="7"/>
  <c r="BR297" i="7"/>
  <c r="BJ297" i="7"/>
  <c r="BN297" i="7"/>
  <c r="BS297" i="7"/>
  <c r="BL297" i="7"/>
  <c r="BT297" i="7"/>
  <c r="BQ297" i="7"/>
  <c r="BP297" i="7"/>
  <c r="BK297" i="7"/>
  <c r="BO297" i="7"/>
  <c r="BM297" i="7"/>
  <c r="CN296" i="7"/>
  <c r="DT296" i="7"/>
  <c r="DP296" i="7"/>
  <c r="DS296" i="7"/>
  <c r="DU296" i="7"/>
  <c r="DQ296" i="7"/>
  <c r="DX296" i="7"/>
  <c r="DY296" i="7"/>
  <c r="DR296" i="7"/>
  <c r="DW296" i="7"/>
  <c r="DV296" i="7"/>
  <c r="DN296" i="7"/>
  <c r="DO296" i="7"/>
  <c r="BU297" i="7" l="1"/>
  <c r="CN297" i="7"/>
  <c r="BN298" i="7"/>
  <c r="BP298" i="7"/>
  <c r="BL298" i="7"/>
  <c r="BT298" i="7"/>
  <c r="BO298" i="7"/>
  <c r="BR298" i="7"/>
  <c r="BM298" i="7"/>
  <c r="BS298" i="7"/>
  <c r="BK298" i="7"/>
  <c r="BQ298" i="7"/>
  <c r="BJ298" i="7"/>
  <c r="AH298" i="7"/>
  <c r="AB298" i="7"/>
  <c r="AI298" i="7"/>
  <c r="AA298" i="7"/>
  <c r="AE298" i="7"/>
  <c r="AC298" i="7"/>
  <c r="AL298" i="7"/>
  <c r="AG298" i="7"/>
  <c r="AF298" i="7"/>
  <c r="AD298" i="7"/>
  <c r="DK299" i="7"/>
  <c r="DL298" i="7"/>
  <c r="DB297" i="7"/>
  <c r="DF297" i="7"/>
  <c r="DC297" i="7"/>
  <c r="CV297" i="7"/>
  <c r="DD297" i="7"/>
  <c r="DA297" i="7"/>
  <c r="CZ297" i="7"/>
  <c r="CW297" i="7"/>
  <c r="DE297" i="7"/>
  <c r="CY297" i="7"/>
  <c r="CX297" i="7"/>
  <c r="Y299" i="7"/>
  <c r="X300" i="7"/>
  <c r="DS297" i="7"/>
  <c r="DV297" i="7"/>
  <c r="DP297" i="7"/>
  <c r="DX297" i="7"/>
  <c r="DW297" i="7"/>
  <c r="DQ297" i="7"/>
  <c r="DR297" i="7"/>
  <c r="DU297" i="7"/>
  <c r="DT297" i="7"/>
  <c r="DO297" i="7"/>
  <c r="DY297" i="7"/>
  <c r="DN297" i="7"/>
  <c r="CS299" i="7"/>
  <c r="CT298" i="7"/>
  <c r="CA299" i="7"/>
  <c r="BZ300" i="7"/>
  <c r="BH299" i="7"/>
  <c r="BG300" i="7"/>
  <c r="CM298" i="7"/>
  <c r="CJ298" i="7"/>
  <c r="CH298" i="7"/>
  <c r="CG298" i="7"/>
  <c r="CK298" i="7"/>
  <c r="CD298" i="7"/>
  <c r="CI298" i="7"/>
  <c r="CE298" i="7"/>
  <c r="CC298" i="7"/>
  <c r="CL298" i="7"/>
  <c r="CF298" i="7"/>
  <c r="CN298" i="7" l="1"/>
  <c r="BZ301" i="7"/>
  <c r="CA300" i="7"/>
  <c r="X301" i="7"/>
  <c r="Y300" i="7"/>
  <c r="CL299" i="7"/>
  <c r="CE299" i="7"/>
  <c r="CM299" i="7"/>
  <c r="CC299" i="7"/>
  <c r="CJ299" i="7"/>
  <c r="CD299" i="7"/>
  <c r="CI299" i="7"/>
  <c r="CK299" i="7"/>
  <c r="CG299" i="7"/>
  <c r="CH299" i="7"/>
  <c r="CF299" i="7"/>
  <c r="AH299" i="7"/>
  <c r="AF299" i="7"/>
  <c r="AA299" i="7"/>
  <c r="AL299" i="7"/>
  <c r="AD299" i="7"/>
  <c r="AG299" i="7"/>
  <c r="AE299" i="7"/>
  <c r="AI299" i="7"/>
  <c r="AB299" i="7"/>
  <c r="AC299" i="7"/>
  <c r="DX298" i="7"/>
  <c r="DY298" i="7"/>
  <c r="DQ298" i="7"/>
  <c r="DW298" i="7"/>
  <c r="DV298" i="7"/>
  <c r="DR298" i="7"/>
  <c r="DT298" i="7"/>
  <c r="DP298" i="7"/>
  <c r="DS298" i="7"/>
  <c r="DU298" i="7"/>
  <c r="DN298" i="7"/>
  <c r="DO298" i="7"/>
  <c r="BU298" i="7"/>
  <c r="BH300" i="7"/>
  <c r="BG301" i="7"/>
  <c r="DB298" i="7"/>
  <c r="DD298" i="7"/>
  <c r="DA298" i="7"/>
  <c r="CW298" i="7"/>
  <c r="CV298" i="7"/>
  <c r="DE298" i="7"/>
  <c r="DC298" i="7"/>
  <c r="CZ298" i="7"/>
  <c r="DF298" i="7"/>
  <c r="CX298" i="7"/>
  <c r="CY298" i="7"/>
  <c r="DK300" i="7"/>
  <c r="DL299" i="7"/>
  <c r="BT299" i="7"/>
  <c r="BQ299" i="7"/>
  <c r="BP299" i="7"/>
  <c r="BJ299" i="7"/>
  <c r="BS299" i="7"/>
  <c r="BM299" i="7"/>
  <c r="BK299" i="7"/>
  <c r="BR299" i="7"/>
  <c r="BN299" i="7"/>
  <c r="BO299" i="7"/>
  <c r="BL299" i="7"/>
  <c r="CS300" i="7"/>
  <c r="CT299" i="7"/>
  <c r="BU299" i="7" l="1"/>
  <c r="DK301" i="7"/>
  <c r="DL300" i="7"/>
  <c r="BG302" i="7"/>
  <c r="BH301" i="7"/>
  <c r="AI300" i="7"/>
  <c r="AB300" i="7"/>
  <c r="AF300" i="7"/>
  <c r="AH300" i="7"/>
  <c r="AE300" i="7"/>
  <c r="AC300" i="7"/>
  <c r="AA300" i="7"/>
  <c r="AD300" i="7"/>
  <c r="AL300" i="7"/>
  <c r="AG300" i="7"/>
  <c r="BS300" i="7"/>
  <c r="BJ300" i="7"/>
  <c r="BP300" i="7"/>
  <c r="BL300" i="7"/>
  <c r="BT300" i="7"/>
  <c r="BO300" i="7"/>
  <c r="BR300" i="7"/>
  <c r="BK300" i="7"/>
  <c r="BN300" i="7"/>
  <c r="BQ300" i="7"/>
  <c r="BM300" i="7"/>
  <c r="Y301" i="7"/>
  <c r="X302" i="7"/>
  <c r="CN299" i="7"/>
  <c r="CM300" i="7"/>
  <c r="CC300" i="7"/>
  <c r="CK300" i="7"/>
  <c r="CF300" i="7"/>
  <c r="CE300" i="7"/>
  <c r="CH300" i="7"/>
  <c r="CJ300" i="7"/>
  <c r="CG300" i="7"/>
  <c r="CI300" i="7"/>
  <c r="CD300" i="7"/>
  <c r="CL300" i="7"/>
  <c r="CV299" i="7"/>
  <c r="CX299" i="7"/>
  <c r="DE299" i="7"/>
  <c r="DA299" i="7"/>
  <c r="DD299" i="7"/>
  <c r="DB299" i="7"/>
  <c r="DF299" i="7"/>
  <c r="CZ299" i="7"/>
  <c r="DC299" i="7"/>
  <c r="CY299" i="7"/>
  <c r="CW299" i="7"/>
  <c r="CT300" i="7"/>
  <c r="CS301" i="7"/>
  <c r="DU299" i="7"/>
  <c r="DT299" i="7"/>
  <c r="DN299" i="7"/>
  <c r="DY299" i="7"/>
  <c r="DR299" i="7"/>
  <c r="DS299" i="7"/>
  <c r="DV299" i="7"/>
  <c r="DX299" i="7"/>
  <c r="DW299" i="7"/>
  <c r="DQ299" i="7"/>
  <c r="DO299" i="7"/>
  <c r="DP299" i="7"/>
  <c r="BZ302" i="7"/>
  <c r="CA301" i="7"/>
  <c r="BU300" i="7" l="1"/>
  <c r="CS302" i="7"/>
  <c r="CT301" i="7"/>
  <c r="BR301" i="7"/>
  <c r="BJ301" i="7"/>
  <c r="BL301" i="7"/>
  <c r="BN301" i="7"/>
  <c r="BS301" i="7"/>
  <c r="BM301" i="7"/>
  <c r="BP301" i="7"/>
  <c r="BQ301" i="7"/>
  <c r="BO301" i="7"/>
  <c r="BK301" i="7"/>
  <c r="BT301" i="7"/>
  <c r="CC301" i="7"/>
  <c r="CK301" i="7"/>
  <c r="CF301" i="7"/>
  <c r="CE301" i="7"/>
  <c r="CI301" i="7"/>
  <c r="CH301" i="7"/>
  <c r="CD301" i="7"/>
  <c r="CM301" i="7"/>
  <c r="CL301" i="7"/>
  <c r="CG301" i="7"/>
  <c r="CJ301" i="7"/>
  <c r="DE300" i="7"/>
  <c r="CV300" i="7"/>
  <c r="CZ300" i="7"/>
  <c r="DB300" i="7"/>
  <c r="DF300" i="7"/>
  <c r="CX300" i="7"/>
  <c r="DC300" i="7"/>
  <c r="DA300" i="7"/>
  <c r="CW300" i="7"/>
  <c r="DD300" i="7"/>
  <c r="CY300" i="7"/>
  <c r="X303" i="7"/>
  <c r="Y303" i="7" s="1"/>
  <c r="Y302" i="7"/>
  <c r="BH302" i="7"/>
  <c r="BG303" i="7"/>
  <c r="BH303" i="7" s="1"/>
  <c r="AL301" i="7"/>
  <c r="AA301" i="7"/>
  <c r="AH301" i="7"/>
  <c r="AC301" i="7"/>
  <c r="AE301" i="7"/>
  <c r="AF301" i="7"/>
  <c r="AI301" i="7"/>
  <c r="AD301" i="7"/>
  <c r="AG301" i="7"/>
  <c r="AB301" i="7"/>
  <c r="DT300" i="7"/>
  <c r="DR300" i="7"/>
  <c r="DS300" i="7"/>
  <c r="DU300" i="7"/>
  <c r="DN300" i="7"/>
  <c r="DO300" i="7"/>
  <c r="DP300" i="7"/>
  <c r="DY300" i="7"/>
  <c r="DW300" i="7"/>
  <c r="DV300" i="7"/>
  <c r="DQ300" i="7"/>
  <c r="DX300" i="7"/>
  <c r="CA302" i="7"/>
  <c r="BZ303" i="7"/>
  <c r="CA303" i="7" s="1"/>
  <c r="CN300" i="7"/>
  <c r="DK302" i="7"/>
  <c r="DL301" i="7"/>
  <c r="AH303" i="7" l="1"/>
  <c r="AA303" i="7"/>
  <c r="AF303" i="7"/>
  <c r="AB303" i="7"/>
  <c r="AL303" i="7"/>
  <c r="AD303" i="7"/>
  <c r="AC303" i="7"/>
  <c r="AE303" i="7"/>
  <c r="AG303" i="7"/>
  <c r="AI303" i="7"/>
  <c r="CM303" i="7"/>
  <c r="CC303" i="7"/>
  <c r="CI303" i="7"/>
  <c r="CD303" i="7"/>
  <c r="CK303" i="7"/>
  <c r="CJ303" i="7"/>
  <c r="CE303" i="7"/>
  <c r="CL303" i="7"/>
  <c r="CF303" i="7"/>
  <c r="CH303" i="7"/>
  <c r="CG303" i="7"/>
  <c r="BS303" i="7"/>
  <c r="BM303" i="7"/>
  <c r="BR303" i="7"/>
  <c r="BK303" i="7"/>
  <c r="BO303" i="7"/>
  <c r="BL303" i="7"/>
  <c r="BT303" i="7"/>
  <c r="BQ303" i="7"/>
  <c r="BP303" i="7"/>
  <c r="BJ303" i="7"/>
  <c r="BN303" i="7"/>
  <c r="DS301" i="7"/>
  <c r="DV301" i="7"/>
  <c r="DR301" i="7"/>
  <c r="DX301" i="7"/>
  <c r="DW301" i="7"/>
  <c r="DN301" i="7"/>
  <c r="DU301" i="7"/>
  <c r="DP301" i="7"/>
  <c r="DT301" i="7"/>
  <c r="DY301" i="7"/>
  <c r="DQ301" i="7"/>
  <c r="DO301" i="7"/>
  <c r="BN302" i="7"/>
  <c r="BO302" i="7"/>
  <c r="BR302" i="7"/>
  <c r="BJ302" i="7"/>
  <c r="BT302" i="7"/>
  <c r="BS302" i="7"/>
  <c r="BK302" i="7"/>
  <c r="BM302" i="7"/>
  <c r="BP302" i="7"/>
  <c r="BL302" i="7"/>
  <c r="BQ302" i="7"/>
  <c r="DF301" i="7"/>
  <c r="CY301" i="7"/>
  <c r="CW301" i="7"/>
  <c r="CZ301" i="7"/>
  <c r="DC301" i="7"/>
  <c r="CX301" i="7"/>
  <c r="DB301" i="7"/>
  <c r="DE301" i="7"/>
  <c r="CV301" i="7"/>
  <c r="DD301" i="7"/>
  <c r="DA301" i="7"/>
  <c r="CK302" i="7"/>
  <c r="CD302" i="7"/>
  <c r="CI302" i="7"/>
  <c r="CG302" i="7"/>
  <c r="CC302" i="7"/>
  <c r="CE302" i="7"/>
  <c r="CM302" i="7"/>
  <c r="CH302" i="7"/>
  <c r="CJ302" i="7"/>
  <c r="CL302" i="7"/>
  <c r="CF302" i="7"/>
  <c r="DK303" i="7"/>
  <c r="DL303" i="7" s="1"/>
  <c r="DL302" i="7"/>
  <c r="AI302" i="7"/>
  <c r="AB302" i="7"/>
  <c r="AC302" i="7"/>
  <c r="AL302" i="7"/>
  <c r="AH302" i="7"/>
  <c r="AF302" i="7"/>
  <c r="AE302" i="7"/>
  <c r="AG302" i="7"/>
  <c r="AA302" i="7"/>
  <c r="AD302" i="7"/>
  <c r="CN301" i="7"/>
  <c r="BU301" i="7"/>
  <c r="CT302" i="7"/>
  <c r="CS303" i="7"/>
  <c r="CT303" i="7" s="1"/>
  <c r="BU303" i="7" l="1"/>
  <c r="BU302" i="7"/>
  <c r="CN302" i="7"/>
  <c r="DC302" i="7"/>
  <c r="CZ302" i="7"/>
  <c r="DE302" i="7"/>
  <c r="CY302" i="7"/>
  <c r="CX302" i="7"/>
  <c r="DD302" i="7"/>
  <c r="DF302" i="7"/>
  <c r="CV302" i="7"/>
  <c r="CW302" i="7"/>
  <c r="DB302" i="7"/>
  <c r="DA302" i="7"/>
  <c r="DX302" i="7"/>
  <c r="DY302" i="7"/>
  <c r="DN302" i="7"/>
  <c r="DQ302" i="7"/>
  <c r="DW302" i="7"/>
  <c r="DV302" i="7"/>
  <c r="DP302" i="7"/>
  <c r="DO302" i="7"/>
  <c r="DT302" i="7"/>
  <c r="DS302" i="7"/>
  <c r="DU302" i="7"/>
  <c r="DR302" i="7"/>
  <c r="DQ303" i="7"/>
  <c r="DR303" i="7"/>
  <c r="DW303" i="7"/>
  <c r="DS303" i="7"/>
  <c r="DP303" i="7"/>
  <c r="DU303" i="7"/>
  <c r="DT303" i="7"/>
  <c r="DO303" i="7"/>
  <c r="DX303" i="7"/>
  <c r="DN303" i="7"/>
  <c r="DV303" i="7"/>
  <c r="DY303" i="7"/>
  <c r="DF303" i="7"/>
  <c r="CW303" i="7"/>
  <c r="DD303" i="7"/>
  <c r="CY303" i="7"/>
  <c r="DB303" i="7"/>
  <c r="DA303" i="7"/>
  <c r="CV303" i="7"/>
  <c r="DE303" i="7"/>
  <c r="CX303" i="7"/>
  <c r="DC303" i="7"/>
  <c r="CZ303" i="7"/>
  <c r="CN303" i="7"/>
</calcChain>
</file>

<file path=xl/comments1.xml><?xml version="1.0" encoding="utf-8"?>
<comments xmlns="http://schemas.openxmlformats.org/spreadsheetml/2006/main">
  <authors>
    <author>Autor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según NCM y anexo Resolución Conjunta 1-E/2017 o Decreto 814/2017</t>
        </r>
      </text>
    </comment>
    <comment ref="U5" authorId="0" shapeId="0">
      <text>
        <r>
          <rPr>
            <sz val="9"/>
            <color indexed="81"/>
            <rFont val="Tahoma"/>
            <family val="2"/>
          </rPr>
          <t>Posición arancelaria según la Nomenclatura Común del MERCOSUR</t>
        </r>
      </text>
    </comment>
    <comment ref="AF5" authorId="0" shapeId="0">
      <text>
        <r>
          <rPr>
            <sz val="9"/>
            <color indexed="81"/>
            <rFont val="Tahoma"/>
            <family val="2"/>
          </rPr>
          <t>Según Decreto 814/2017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12"/>
            <color indexed="81"/>
            <rFont val="Tahoma"/>
            <family val="2"/>
          </rPr>
          <t>Posición arancelaria según la Nomenclatura Común del MERCOSUR</t>
        </r>
      </text>
    </comment>
  </commentList>
</comments>
</file>

<file path=xl/sharedStrings.xml><?xml version="1.0" encoding="utf-8"?>
<sst xmlns="http://schemas.openxmlformats.org/spreadsheetml/2006/main" count="1332" uniqueCount="855">
  <si>
    <t>APODERADO/S O REPRESENTANTE/S LEGAL/ES</t>
  </si>
  <si>
    <t xml:space="preserve">NOMBRE Y APELLIDO </t>
  </si>
  <si>
    <t>01-Presidente</t>
  </si>
  <si>
    <t>02-Gerente</t>
  </si>
  <si>
    <t>03-Socio-Gerente</t>
  </si>
  <si>
    <t>04-Socio</t>
  </si>
  <si>
    <t>05-Administrador</t>
  </si>
  <si>
    <t>06-Apoderado</t>
  </si>
  <si>
    <t>07-Titular</t>
  </si>
  <si>
    <t>08-Director</t>
  </si>
  <si>
    <t>10-Contador</t>
  </si>
  <si>
    <t>Tecnología</t>
  </si>
  <si>
    <t>Cupo Máximo de Beneficios Fiscales (en US$/MW)</t>
  </si>
  <si>
    <t>Proyecto Nombre:</t>
  </si>
  <si>
    <t>Provincia:</t>
  </si>
  <si>
    <t>Localidad:</t>
  </si>
  <si>
    <t>Buenos Aires</t>
  </si>
  <si>
    <t xml:space="preserve">Entre Ríos </t>
  </si>
  <si>
    <t>Corrientes</t>
  </si>
  <si>
    <t>Misiones</t>
  </si>
  <si>
    <t>Santa Fe</t>
  </si>
  <si>
    <t>Chaco</t>
  </si>
  <si>
    <t>Formosa</t>
  </si>
  <si>
    <t>Santiago del Estero</t>
  </si>
  <si>
    <t>Tucumán</t>
  </si>
  <si>
    <t>Salta</t>
  </si>
  <si>
    <t>Jujuy</t>
  </si>
  <si>
    <t>San Juan</t>
  </si>
  <si>
    <t>La Rioja</t>
  </si>
  <si>
    <t>Córdoba</t>
  </si>
  <si>
    <t>San Luis</t>
  </si>
  <si>
    <t>Mendoza</t>
  </si>
  <si>
    <t>La Pampa</t>
  </si>
  <si>
    <t>Neuquén</t>
  </si>
  <si>
    <t>Río Negro</t>
  </si>
  <si>
    <t>Chubut</t>
  </si>
  <si>
    <t>Santa Cruz</t>
  </si>
  <si>
    <t>Tierra del Fuego</t>
  </si>
  <si>
    <t>Catamarca</t>
  </si>
  <si>
    <t>Coordenadas del Proyecto:</t>
  </si>
  <si>
    <t>Extremos Sur</t>
  </si>
  <si>
    <t>Extremo Este</t>
  </si>
  <si>
    <t>Extremo Oeste</t>
  </si>
  <si>
    <t>Tamaño del Predio</t>
  </si>
  <si>
    <t>(hectáreas)</t>
  </si>
  <si>
    <t>Extremo Norte</t>
  </si>
  <si>
    <t>Tamaño del Parque</t>
  </si>
  <si>
    <t>UBICACIÓN</t>
  </si>
  <si>
    <t>Predio:</t>
  </si>
  <si>
    <t>DESCRIPCIÓN TÉCNICA (Resumen)</t>
  </si>
  <si>
    <t>NCM</t>
  </si>
  <si>
    <t>Cantidad</t>
  </si>
  <si>
    <t>Unidad de Medida</t>
  </si>
  <si>
    <t>% Alícuota IVA General</t>
  </si>
  <si>
    <t>Sí</t>
  </si>
  <si>
    <t>No</t>
  </si>
  <si>
    <t>MW</t>
  </si>
  <si>
    <t>MWh/año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</si>
  <si>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</si>
  <si>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</si>
  <si>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</si>
  <si>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</si>
  <si>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</si>
  <si>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</si>
  <si>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</si>
  <si>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</si>
  <si>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</si>
  <si>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</si>
  <si>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</si>
  <si>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</si>
  <si>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</si>
  <si>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</si>
  <si>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</si>
  <si>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</si>
  <si>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</si>
  <si>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</si>
  <si>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</si>
  <si>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</si>
  <si>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Precio Unitario -  U$D (sin IVA)</t>
  </si>
  <si>
    <t>¿Aplica a Exención Derecho de Importación?</t>
  </si>
  <si>
    <t>Derechos de Importacion</t>
  </si>
  <si>
    <t>Tasa Estadística</t>
  </si>
  <si>
    <t>Descripción General</t>
  </si>
  <si>
    <t>Detalle</t>
  </si>
  <si>
    <t>Otros Materiales: Bienes muebles</t>
  </si>
  <si>
    <t>Otros Materiales: Obra electromecánica</t>
  </si>
  <si>
    <t>Otros Materiales: Obra civil</t>
  </si>
  <si>
    <t>Servicios: Transporte / Logística</t>
  </si>
  <si>
    <t>Servicios: Ingeniería</t>
  </si>
  <si>
    <t>Servicios: Montaje</t>
  </si>
  <si>
    <t>Servicios: Obra Civil</t>
  </si>
  <si>
    <t>Servicios: Estudios y Ensayos</t>
  </si>
  <si>
    <t>Servicios: Dirección de Obra</t>
  </si>
  <si>
    <t>Servicios: Otros</t>
  </si>
  <si>
    <t>Amortización Acelerada</t>
  </si>
  <si>
    <t>Infraestructura</t>
  </si>
  <si>
    <t>Bienes muebles</t>
  </si>
  <si>
    <t>Devolución de IVA</t>
  </si>
  <si>
    <t>Importación</t>
  </si>
  <si>
    <t>Componente Nacional</t>
  </si>
  <si>
    <t>PROVINCIAS</t>
  </si>
  <si>
    <t>Sí o No</t>
  </si>
  <si>
    <t>Importado?</t>
  </si>
  <si>
    <t>NCM - POSICIÓN ARANCELARIA</t>
  </si>
  <si>
    <t>Proyecto:</t>
  </si>
  <si>
    <t>Alícuota IVA</t>
  </si>
  <si>
    <t>Aplica a Devolución de IVA?</t>
  </si>
  <si>
    <t>TOTAL U$S</t>
  </si>
  <si>
    <t>Años</t>
  </si>
  <si>
    <t>Tasa de Amortización Anual %</t>
  </si>
  <si>
    <t xml:space="preserve">Descripción del Bien </t>
  </si>
  <si>
    <t>Vida Útil del Bien (en años)</t>
  </si>
  <si>
    <t>Con Beneficio</t>
  </si>
  <si>
    <t>Sin Beneficio</t>
  </si>
  <si>
    <t>Aplicar la Alícuota del Articulo 69 - Ley del IG (35%). N = M x 0,35</t>
  </si>
  <si>
    <t>Total del Beneficio por aplicación de la Amortización Acelerada. N x H</t>
  </si>
  <si>
    <r>
      <t xml:space="preserve">Años de Amortización por aplicación del Beneficio </t>
    </r>
    <r>
      <rPr>
        <b/>
        <sz val="11"/>
        <rFont val="Calibri"/>
        <family val="2"/>
      </rPr>
      <t>(3 cuotas anuales) = H</t>
    </r>
  </si>
  <si>
    <t xml:space="preserve">CANTIDAD </t>
  </si>
  <si>
    <t>UNIDAD DE MEDIDA</t>
  </si>
  <si>
    <t>¿Nacional o Importado?</t>
  </si>
  <si>
    <t>En Dólares</t>
  </si>
  <si>
    <t xml:space="preserve">Monto Total del Certificado Fiscal:  </t>
  </si>
  <si>
    <t xml:space="preserve">Año 1 </t>
  </si>
  <si>
    <t>Vida útil del Bien</t>
  </si>
  <si>
    <t>Origen (solo para Importados)</t>
  </si>
  <si>
    <t>Posición</t>
  </si>
  <si>
    <t>Item nro (no ordenado)</t>
  </si>
  <si>
    <t>Item nro (ordenado)</t>
  </si>
  <si>
    <t>Amort Obra infraestructura</t>
  </si>
  <si>
    <t>Aplica a Amort Obra Infraestructura</t>
  </si>
  <si>
    <t>Precio Unitario - U$D (SIN IVA)</t>
  </si>
  <si>
    <t>Total con IVA General (U$D)</t>
  </si>
  <si>
    <t>Monto IVA (U$D)</t>
  </si>
  <si>
    <t>TOTAL IVA General. U$D</t>
  </si>
  <si>
    <t>Inicio de Obra</t>
  </si>
  <si>
    <t>Fecha</t>
  </si>
  <si>
    <t>Reducción VU infraestructura al</t>
  </si>
  <si>
    <t>Inicia antes de:</t>
  </si>
  <si>
    <t>Cuotas anuales Muebles</t>
  </si>
  <si>
    <t>Aplica ingreso hasta:</t>
  </si>
  <si>
    <t>Costo total</t>
  </si>
  <si>
    <t>A) Sin Beneficio</t>
  </si>
  <si>
    <t>B) Con Beneficio</t>
  </si>
  <si>
    <t>Diferencia M = B - A</t>
  </si>
  <si>
    <t>Amort Muebles</t>
  </si>
  <si>
    <t>Aplica a Amort Muebles</t>
  </si>
  <si>
    <t>Cuota de Amortización Anual en Dólares</t>
  </si>
  <si>
    <t>Inicio de Obra?</t>
  </si>
  <si>
    <t>Amort. Muebles</t>
  </si>
  <si>
    <t>Amort. Infraestructura</t>
  </si>
  <si>
    <t>Exención importación</t>
  </si>
  <si>
    <t>Aplica a exención impos</t>
  </si>
  <si>
    <t>U$D</t>
  </si>
  <si>
    <t>Componente Importado</t>
  </si>
  <si>
    <t>Min. Comp. Nacional para aplicar a Certificado</t>
  </si>
  <si>
    <t>Certificado Fiscal</t>
  </si>
  <si>
    <t>CUPO MÁXIMO POR TECNOLOGÍA (U$D/MW)</t>
  </si>
  <si>
    <t>CUPO MÁXIMO PROYECTO (U$D)</t>
  </si>
  <si>
    <t>Derechos de Importación</t>
  </si>
  <si>
    <t>Precio Unitario/CIF -  U$D (sin IVA)</t>
  </si>
  <si>
    <t>Detallar todos los equipos y servicios relacionados con el proyecto</t>
  </si>
  <si>
    <t>CRONOGRAMA</t>
  </si>
  <si>
    <t>Para Cronograma</t>
  </si>
  <si>
    <t>Equipamiento de Generación</t>
  </si>
  <si>
    <t>Electromecánica</t>
  </si>
  <si>
    <t>Obra Civil</t>
  </si>
  <si>
    <t>Dirección, Ingeniería, Logística</t>
  </si>
  <si>
    <t>Estructura y montaje</t>
  </si>
  <si>
    <t>Mes -Concepto</t>
  </si>
  <si>
    <t>Monto total</t>
  </si>
  <si>
    <t>Fecha de Comienzo de Construcción</t>
  </si>
  <si>
    <t>Fechas clave</t>
  </si>
  <si>
    <t>Cronograma</t>
  </si>
  <si>
    <t>Solicitado</t>
  </si>
  <si>
    <t>¿Aplica a Amortización acelerada?</t>
  </si>
  <si>
    <t>¿Aplica a Devolución Anticipada de IVA?</t>
  </si>
  <si>
    <t>Equipos, Materiales y Servicios</t>
  </si>
  <si>
    <t>Cables</t>
  </si>
  <si>
    <t>Servicios: Const. Caminos</t>
  </si>
  <si>
    <t>(días)</t>
  </si>
  <si>
    <t>Concepto</t>
  </si>
  <si>
    <t>Otros</t>
  </si>
  <si>
    <t>Vida útil del Bien (años) - SIN beneficio</t>
  </si>
  <si>
    <t>USHUAIA</t>
  </si>
  <si>
    <t>BAHIA BLANCA </t>
  </si>
  <si>
    <t>BARRANQUERAS </t>
  </si>
  <si>
    <t>BUENOS AIRES </t>
  </si>
  <si>
    <t>CLORINDA </t>
  </si>
  <si>
    <t>COLON </t>
  </si>
  <si>
    <t>COMODORO RIVADAVIA </t>
  </si>
  <si>
    <t>CONCEPCION DEL URUGUAY </t>
  </si>
  <si>
    <t>CONCORDIA </t>
  </si>
  <si>
    <t>CORDOBA </t>
  </si>
  <si>
    <t>CORRIENTES </t>
  </si>
  <si>
    <t>ESQUEL </t>
  </si>
  <si>
    <t>FORMOSA </t>
  </si>
  <si>
    <t>GUALEGUAYCHU </t>
  </si>
  <si>
    <t>IGUAZU </t>
  </si>
  <si>
    <t>JUJUY </t>
  </si>
  <si>
    <t>LA PLATA </t>
  </si>
  <si>
    <t>LA QUIACA </t>
  </si>
  <si>
    <t>LA RIOJA </t>
  </si>
  <si>
    <t>MAR DEL PLATA </t>
  </si>
  <si>
    <t>MENDOZA </t>
  </si>
  <si>
    <t>NEUQUEN </t>
  </si>
  <si>
    <t>PARANA </t>
  </si>
  <si>
    <t>PASO DE LOS LIBERES </t>
  </si>
  <si>
    <t>POSADAS </t>
  </si>
  <si>
    <t>PUERTO MADRYN </t>
  </si>
  <si>
    <t>RIO GALLEGOS </t>
  </si>
  <si>
    <t>RIO GRANDE </t>
  </si>
  <si>
    <t>ROSARIO </t>
  </si>
  <si>
    <t>SALTA </t>
  </si>
  <si>
    <t>SAN CARLOS DE BARILOCHE </t>
  </si>
  <si>
    <t>SAN JUAN </t>
  </si>
  <si>
    <t>SAN LUIS </t>
  </si>
  <si>
    <t>SAN MARTIN DE LOS ANDES </t>
  </si>
  <si>
    <t>SANTA CRUZ </t>
  </si>
  <si>
    <t>SANTA FE </t>
  </si>
  <si>
    <t>TINOGASTA </t>
  </si>
  <si>
    <t>TUCUMAN </t>
  </si>
  <si>
    <t>Aduanas</t>
  </si>
  <si>
    <t>País de Origen</t>
  </si>
  <si>
    <t>Aduana de Ingreso</t>
  </si>
  <si>
    <t>Inicio</t>
  </si>
  <si>
    <t>Elevación</t>
  </si>
  <si>
    <t>m.s.n.m.</t>
  </si>
  <si>
    <r>
      <t>TECNOLOGÍA</t>
    </r>
    <r>
      <rPr>
        <b/>
        <sz val="9"/>
        <color theme="1"/>
        <rFont val="Arial"/>
        <family val="2"/>
        <scheme val="minor"/>
      </rPr>
      <t/>
    </r>
  </si>
  <si>
    <t>km</t>
  </si>
  <si>
    <t>Infraestructura de Servicios</t>
  </si>
  <si>
    <t>m2 cubiertos</t>
  </si>
  <si>
    <t>Fin</t>
  </si>
  <si>
    <t>Nombre</t>
  </si>
  <si>
    <t>UTM WGS84 Zona:</t>
  </si>
  <si>
    <t>X</t>
  </si>
  <si>
    <t>Y</t>
  </si>
  <si>
    <t>(Ej.: el Obelisco queda en Zona 21S, X: 373315, Y: 6170037)</t>
  </si>
  <si>
    <t>SI/NO</t>
  </si>
  <si>
    <t>Estado</t>
  </si>
  <si>
    <t>Empresa</t>
  </si>
  <si>
    <t>Estudio PT1:</t>
  </si>
  <si>
    <t>Tipo de línea</t>
  </si>
  <si>
    <t>Longitud total</t>
  </si>
  <si>
    <t>Tensión de la línea</t>
  </si>
  <si>
    <t>kV</t>
  </si>
  <si>
    <t>Electroducto de interconexión hasta el PDI</t>
  </si>
  <si>
    <t>Tipo de camino</t>
  </si>
  <si>
    <t>Superficie cubierta</t>
  </si>
  <si>
    <t>Superficie descubierta</t>
  </si>
  <si>
    <t>21S</t>
  </si>
  <si>
    <t>Operación y Mantenimiento</t>
  </si>
  <si>
    <t xml:space="preserve"> (por mantenimiento)</t>
  </si>
  <si>
    <t>Seguridad e Higiene</t>
  </si>
  <si>
    <t>Socio-ambiental</t>
  </si>
  <si>
    <t>Montaje y Electromecánica</t>
  </si>
  <si>
    <t>Administrativo</t>
  </si>
  <si>
    <t>full-time</t>
  </si>
  <si>
    <t>Régimen de contratación</t>
  </si>
  <si>
    <t>Cantidad empleos</t>
  </si>
  <si>
    <t>part-time</t>
  </si>
  <si>
    <t>Obra / construcción</t>
  </si>
  <si>
    <t>Carácter Apoderado</t>
  </si>
  <si>
    <t>Iniciado</t>
  </si>
  <si>
    <t>Obtenido</t>
  </si>
  <si>
    <t>Aprobado</t>
  </si>
  <si>
    <t>En trámite</t>
  </si>
  <si>
    <t>Estado trámites</t>
  </si>
  <si>
    <t>18S</t>
  </si>
  <si>
    <t>19S</t>
  </si>
  <si>
    <t>20S</t>
  </si>
  <si>
    <t>Tipo Línea y caminos</t>
  </si>
  <si>
    <t>Aérea</t>
  </si>
  <si>
    <t>Ripio</t>
  </si>
  <si>
    <t>Consolidado</t>
  </si>
  <si>
    <t>Pavimento</t>
  </si>
  <si>
    <t>Soterrada</t>
  </si>
  <si>
    <t>(aérea o soterrada)</t>
  </si>
  <si>
    <t>Otro</t>
  </si>
  <si>
    <t>Principio efectivo de ejecución</t>
  </si>
  <si>
    <t xml:space="preserve">       (15% de las erogaciones de fondos)</t>
  </si>
  <si>
    <t>Empleo</t>
  </si>
  <si>
    <t>Beneficios Impositivos</t>
  </si>
  <si>
    <t>¿Aplica a Amortización acelerada? (a todo)</t>
  </si>
  <si>
    <t>PDI #</t>
  </si>
  <si>
    <t>m2 descubiertos de servicio</t>
  </si>
  <si>
    <t xml:space="preserve"> (playon estacionamiento, etc)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</si>
  <si>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</si>
  <si>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</si>
  <si>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</si>
  <si>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</si>
  <si>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</si>
  <si>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</si>
  <si>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</si>
  <si>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</si>
  <si>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</si>
  <si>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</si>
  <si>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</si>
  <si>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</si>
  <si>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</si>
  <si>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Admin.</t>
  </si>
  <si>
    <t>Oper.</t>
  </si>
  <si>
    <t>Mant.</t>
  </si>
  <si>
    <t>Otros
(detallar)</t>
  </si>
  <si>
    <t>Inversión Total</t>
  </si>
  <si>
    <t>%</t>
  </si>
  <si>
    <t>En cada mes, la cantidad estimada de empleados contratados dentro de cada concepto (propios y de terceros)</t>
  </si>
  <si>
    <t>Instrumento que presenta</t>
  </si>
  <si>
    <t>Ente Autorizador</t>
  </si>
  <si>
    <t>Ente Habilitador</t>
  </si>
  <si>
    <t>Ente de Aprobación</t>
  </si>
  <si>
    <t>Mes Primera Inversión</t>
  </si>
  <si>
    <t>Años desp.</t>
  </si>
  <si>
    <t>meses Desp</t>
  </si>
  <si>
    <t>Año inicial</t>
  </si>
  <si>
    <t>Mes inicial</t>
  </si>
  <si>
    <t>Año final</t>
  </si>
  <si>
    <t>Mes final</t>
  </si>
  <si>
    <t>Inversión</t>
  </si>
  <si>
    <t>Mes #</t>
  </si>
  <si>
    <t>Inversión Acumulada</t>
  </si>
  <si>
    <t>Fecha Primera Inversión</t>
  </si>
  <si>
    <t>Tipo 1</t>
  </si>
  <si>
    <t>Tipo 2</t>
  </si>
  <si>
    <t>TOTAL CAPEX</t>
  </si>
  <si>
    <t>¿Aplica a Certificado Fiscal? (si o no, a todo)</t>
  </si>
  <si>
    <t>Empresa Operadora (a cargo de O&amp;M)</t>
  </si>
  <si>
    <t>Derechos de Importacion (%)</t>
  </si>
  <si>
    <t>Tasa Estadística (%)</t>
  </si>
  <si>
    <t>Impuestos Especiales (%)</t>
  </si>
  <si>
    <t>Gravamen Correlativo (%)</t>
  </si>
  <si>
    <t>CND:</t>
  </si>
  <si>
    <t>Escritura traslativa de dominio</t>
  </si>
  <si>
    <t>Nro Expte o Agente</t>
  </si>
  <si>
    <t>Cantidad de profesionales vinculados con el proyecto</t>
  </si>
  <si>
    <t>Contador / Economista</t>
  </si>
  <si>
    <t>Ingenieri Eléctrico o similar</t>
  </si>
  <si>
    <t>Abogado</t>
  </si>
  <si>
    <t>Profesional vinculado con Social/Ambiental</t>
  </si>
  <si>
    <t>Otras profesiones (detallar abajo)</t>
  </si>
  <si>
    <t>Construcción</t>
  </si>
  <si>
    <t>Operación</t>
  </si>
  <si>
    <t xml:space="preserve">Período de: </t>
  </si>
  <si>
    <t>En cada mes (o año, par a2016 y 2017), ingrese el % de gasto dentro de cada concepto (el total de los 3 años debe sumar 100% dentro de cada concepto)</t>
  </si>
  <si>
    <t>año</t>
  </si>
  <si>
    <t>Ingeniero Industrial o similar</t>
  </si>
  <si>
    <t>Técnico</t>
  </si>
  <si>
    <t>(detalle profesión)</t>
  </si>
  <si>
    <t>Cronograma de Inversiones</t>
  </si>
  <si>
    <t>Valores en U$D, SIN IVA</t>
  </si>
  <si>
    <t>Impuestos Especiales
(%)</t>
  </si>
  <si>
    <t>Gravamen Correlativo
(%)</t>
  </si>
  <si>
    <t>NCM
(XXXX.XX.XX)</t>
  </si>
  <si>
    <t>Precio Unitario CIF
(U$D)</t>
  </si>
  <si>
    <t>PRECIO CIF UNITARIO
(U$D)</t>
  </si>
  <si>
    <t>CIF TOTAL
(U$D)</t>
  </si>
  <si>
    <t>Inversión iniciada antes del:</t>
  </si>
  <si>
    <t>Resolución</t>
  </si>
  <si>
    <t>Decreto</t>
  </si>
  <si>
    <t>Disposición</t>
  </si>
  <si>
    <t>Acto Administrativo</t>
  </si>
  <si>
    <t>Nombre Empresa Transportista o PAFTT</t>
  </si>
  <si>
    <t>Certificado/Folio Dominio</t>
  </si>
  <si>
    <t xml:space="preserve"> Identificación Registral del inmueble</t>
  </si>
  <si>
    <t>Tasa Estadística
(%)</t>
  </si>
  <si>
    <t>Derechos de Importación
(%)</t>
  </si>
  <si>
    <t>Nacional o Importado</t>
  </si>
  <si>
    <t>CUPO SOLICITADO TOTAL (U$D)</t>
  </si>
  <si>
    <t>CUPO SOLICITADO POR MW (U$D)</t>
  </si>
  <si>
    <t xml:space="preserve">Tipo: </t>
  </si>
  <si>
    <t>ANEXO 4L - RESUMEN DE BENEFICIOS FISCALES SOLICITADOS</t>
  </si>
  <si>
    <t>GENERALES</t>
  </si>
  <si>
    <t>EQUIPOS, MATERIALES, SERVICIOS</t>
  </si>
  <si>
    <t>TRANSFORMADORES I</t>
  </si>
  <si>
    <t>TRANSFORMADORES II</t>
  </si>
  <si>
    <t>Cantidad de Transformadores</t>
  </si>
  <si>
    <t>trafos</t>
  </si>
  <si>
    <t>Potencia del transformador</t>
  </si>
  <si>
    <t>Tensión de entrada y salida</t>
  </si>
  <si>
    <t>Marca/modelo de los transformadores</t>
  </si>
  <si>
    <t>Rendimiento medio del transformador</t>
  </si>
  <si>
    <t>EPCista</t>
  </si>
  <si>
    <t>Proveedor de equipos</t>
  </si>
  <si>
    <t>Dueño del proyecto</t>
  </si>
  <si>
    <t>8501.31.20</t>
  </si>
  <si>
    <t>8504.40.90</t>
  </si>
  <si>
    <t>8536.90.90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</si>
  <si>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</si>
  <si>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</si>
  <si>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</si>
  <si>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</si>
  <si>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</si>
  <si>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</si>
  <si>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</si>
  <si>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</si>
  <si>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</si>
  <si>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</si>
  <si>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</si>
  <si>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</si>
  <si>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Boleto de compraventa, condicionado a la adjudicación con firma certificada</t>
  </si>
  <si>
    <t>Contrato de locación con firma certificada</t>
  </si>
  <si>
    <t>Contrato de constitución de derecho real de superficie o usufructo</t>
  </si>
  <si>
    <t>Contrato de comodato, con firma certificada</t>
  </si>
  <si>
    <t>Contrato de opción irrevocable de locación o venta, con firma certificada</t>
  </si>
  <si>
    <t>Contrato de constitución de derecho real de usufructo, con firma certificada</t>
  </si>
  <si>
    <t>Contrato de opción irrevocable para la constitución del derecho real de superficie o usufructo</t>
  </si>
  <si>
    <t>(OTRA)</t>
  </si>
  <si>
    <t>GENERACIÓN NETA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</si>
  <si>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</si>
  <si>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</si>
  <si>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</si>
  <si>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</si>
  <si>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</si>
  <si>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</si>
  <si>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</si>
  <si>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</si>
  <si>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</si>
  <si>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</si>
  <si>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</si>
  <si>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</si>
  <si>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</si>
  <si>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</si>
  <si>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</si>
  <si>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</si>
  <si>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</si>
  <si>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</si>
  <si>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</si>
  <si>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</si>
  <si>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</si>
  <si>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</si>
  <si>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</si>
  <si>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</si>
  <si>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Inversión por año:</t>
  </si>
  <si>
    <t>ESTACIONALIDAD</t>
  </si>
  <si>
    <t>Total derechos de importación</t>
  </si>
  <si>
    <t>Total (sin IVA, incluy. derechos importación)</t>
  </si>
  <si>
    <t>Total Derechos Importación</t>
  </si>
  <si>
    <t>Costo Total
(sin IVA, incluy. derechos impo)
U$D</t>
  </si>
  <si>
    <t>Derechos de Importación (U$D)</t>
  </si>
  <si>
    <t>Componente Nacional (U$D)</t>
  </si>
  <si>
    <t>Componente No Nacional (U$D)</t>
  </si>
  <si>
    <t>ii) Componente No Nacional de los materiales electromecánicos (inc. derechos impo)</t>
  </si>
  <si>
    <t>Nacional, parcial o impo?</t>
  </si>
  <si>
    <t>Derechos de importación (U$D)</t>
  </si>
  <si>
    <t>i) Total de Componente Nacional (T.C.N.):</t>
  </si>
  <si>
    <t>iii) Porcentaje de integración del Componente Nacional Declarado (CND):</t>
  </si>
  <si>
    <t>iv) Total Considerado para Aplicar al Certificado Fiscal</t>
  </si>
  <si>
    <t>Años de Amortización por aplicación del Beneficio (H)</t>
  </si>
  <si>
    <t>Generador fotovoltaico sin incluir estructuras de soporte ni máquinas y aparatos mecánicos con función propia.</t>
  </si>
  <si>
    <t>Cajas de derivación (Junction box).</t>
  </si>
  <si>
    <t>Nacional (Cumple Res. Conj. 1-E/2017)</t>
  </si>
  <si>
    <t>Nacional (NO cumple Res. Conj. 1-E/2017)</t>
  </si>
  <si>
    <t>i) TCN: Total bienes nacionales que cumplen con la Res. Conjunta 1-E/2017 del MINEM del MINPROD</t>
  </si>
  <si>
    <t>09-Síndico</t>
  </si>
  <si>
    <t>Nota</t>
  </si>
  <si>
    <t>11-Representante Legal</t>
  </si>
  <si>
    <t>Otros instrumentos aceptados</t>
  </si>
  <si>
    <t>Mixta (aérea y soterrada)</t>
  </si>
  <si>
    <t>No es requerido</t>
  </si>
  <si>
    <t>Total Exento - cupo fiscal
(U$D)</t>
  </si>
  <si>
    <t>Total Beneficio Fiscal (considerado para Cupo Fiscal) - U$D</t>
  </si>
  <si>
    <t>Importado (Decreto 814/2017)</t>
  </si>
  <si>
    <t>Período Contrato (años)</t>
  </si>
  <si>
    <t>Celdas de MT</t>
  </si>
  <si>
    <t>Zanjado</t>
  </si>
  <si>
    <t>Fecha de Interconexión:</t>
  </si>
  <si>
    <t>Fecha de Habilitación Comercial</t>
  </si>
  <si>
    <t>POTENCIA (MW)</t>
  </si>
  <si>
    <t>Cogeneradora</t>
  </si>
  <si>
    <t>Sociedad Patrocinante</t>
  </si>
  <si>
    <t>("Polígono técnico")</t>
  </si>
  <si>
    <t>("Polígono legal")</t>
  </si>
  <si>
    <t>DESCRIPCION SEGÚN Decreto 814/2017</t>
  </si>
  <si>
    <t>disponibilidad de inmueble</t>
  </si>
  <si>
    <t>Importado (No aplica a Dec. 814/2017)</t>
  </si>
  <si>
    <t>7007.19.00</t>
  </si>
  <si>
    <t>7208.51.00</t>
  </si>
  <si>
    <t>7208.52.00</t>
  </si>
  <si>
    <t>7208.90.00</t>
  </si>
  <si>
    <t>7326.90.90</t>
  </si>
  <si>
    <t>7409.31.90</t>
  </si>
  <si>
    <t>7410.12.00</t>
  </si>
  <si>
    <t>8410.11.00</t>
  </si>
  <si>
    <t>8410.12.00</t>
  </si>
  <si>
    <t>8412.90.90</t>
  </si>
  <si>
    <t>8482.10.90</t>
  </si>
  <si>
    <t>8482.20.10</t>
  </si>
  <si>
    <t>8482.50.10</t>
  </si>
  <si>
    <t>8504.90.40</t>
  </si>
  <si>
    <t>8505.19.90</t>
  </si>
  <si>
    <t>8517.62.99</t>
  </si>
  <si>
    <t>9027.10.00</t>
  </si>
  <si>
    <t>7326.19.00</t>
  </si>
  <si>
    <t>8419.89.99</t>
  </si>
  <si>
    <t>8482.10.10</t>
  </si>
  <si>
    <t>8483.10.90</t>
  </si>
  <si>
    <t>8483.30.21</t>
  </si>
  <si>
    <t>8483.40.10</t>
  </si>
  <si>
    <t>8483.60.90</t>
  </si>
  <si>
    <t>8483.90.00</t>
  </si>
  <si>
    <t>8501.52.10</t>
  </si>
  <si>
    <t>8501.64.00</t>
  </si>
  <si>
    <t>8503.00.90</t>
  </si>
  <si>
    <t>8504.34.00</t>
  </si>
  <si>
    <t>8537.10.20</t>
  </si>
  <si>
    <t>8537.20.90</t>
  </si>
  <si>
    <t>9015.80.90</t>
  </si>
  <si>
    <t>Vidrio templado del tipo utilizado en generadores fotovoltaicos</t>
  </si>
  <si>
    <t>Chapa de acero, de anchura superior o igual a 2.750 mm.</t>
  </si>
  <si>
    <t>Tiras de aleaciones a base de cobre (“Ribbon Busbar”), de espesor superior a 0,10 mm. pero inferior o igual a 0,15 mm., enrolladas.</t>
  </si>
  <si>
    <t>Turbinas Kaplan de eje vertical con doble regulación, con potencias superiores a 500 kW y de hasta 1.000 kW.</t>
  </si>
  <si>
    <t>Turbinas Kaplan de eje vertical con doble regulación, con potencias superiores a 1.000 kW y de hasta 1.200 kW</t>
  </si>
  <si>
    <t>Palas de turbinas eólicas utilizadas en aerogeneradores de potencia nominal superior a 700kw</t>
  </si>
  <si>
    <t>Rodamientos de una hilera de bolas de contacto angular (de cuatro puntos de contacto)</t>
  </si>
  <si>
    <t>Rodamientos radiales de rodillos cónicos.</t>
  </si>
  <si>
    <t>Rodamientos radiales de rodillos cilíndricos</t>
  </si>
  <si>
    <t>Accesorios de convertidores estáticos.</t>
  </si>
  <si>
    <t>Imanes permanentes de Neodimio Nd-Fe-B, sinterizados</t>
  </si>
  <si>
    <t>Aparato dispositivo inalámbrico</t>
  </si>
  <si>
    <t>Analizador de gases</t>
  </si>
  <si>
    <t>Eje de transmisión, de los tipos utilizados en aerogeneradores</t>
  </si>
  <si>
    <t>Total Derechos de importación + Tasa Estadística</t>
  </si>
  <si>
    <t>3919.90.00</t>
  </si>
  <si>
    <t>Cuadros profesionales:</t>
  </si>
  <si>
    <t>OBRA ELÉCTRICA</t>
  </si>
  <si>
    <t>OBRA CIVIL</t>
  </si>
  <si>
    <t>Equipos, Materiales y Servicios (Hoja 1)</t>
  </si>
  <si>
    <t>Equipos, Materiales y Servicios (Hoja 2)</t>
  </si>
  <si>
    <t>Equipos, Materiales y Servicios (Hoja 3)</t>
  </si>
  <si>
    <t>Equipos, Materiales y Servicios (Hoja 4)</t>
  </si>
  <si>
    <t>CRONOGRAMA DE EJECUCIÓN DE OBRAS</t>
  </si>
  <si>
    <t>CERTIFICADO FISCAL para el COMPONENTE NACIONAL - RESUMEN</t>
  </si>
  <si>
    <t>CÁLCULO COMPONENTE NACIONAL DECLARADO (Hoja 1)</t>
  </si>
  <si>
    <t>CÁLCULO COMPONENTE NACIONAL DECLARADO (Hoja 2)</t>
  </si>
  <si>
    <t>CÁLCULO COMPONENTE NACIONAL DECLARADO (Hoja 3)</t>
  </si>
  <si>
    <t>BENEFICIO FISCAL DE AMORTIZACION ACELERADA - BIENES MUEBLES (Hoja 1)</t>
  </si>
  <si>
    <t>BENEFICIO FISCAL DE AMORTIZACION ACELERADA - BIENES MUEBLES (Hoja 2)</t>
  </si>
  <si>
    <t>BENEFICIO FISCAL DE AMORTIZACION ACELERADA - OBRAS DE INFRAESTRUCTURA (Hoja 1)</t>
  </si>
  <si>
    <t>BENEFICIO FISCAL DE AMORTIZACION ACELERADA - OBRAS DE INFRAESTRUCTURA (Hoja 2)</t>
  </si>
  <si>
    <t>BENEFICIO FISCAL DE DEVOLUCIÓN ANTICIPADA DEL IMPUESTO AL VALOR AGREGADO (Hoja 1)</t>
  </si>
  <si>
    <t>BENEFICIO FISCAL DE DEVOLUCIÓN ANTICIPADA DEL IMPUESTO AL VALOR AGREGADO  (Hoja 2)</t>
  </si>
  <si>
    <t>BENEFICIO FISCAL DE DEVOLUCIÓN ANTICIPADA DEL IMPUESTO AL VALOR AGREGADO  (Hoja 3)</t>
  </si>
  <si>
    <t>Acto Adm. Nro.</t>
  </si>
  <si>
    <t>FORMULARIO A - "ALTA DE EMPRESA"</t>
  </si>
  <si>
    <t>DATOS DE LA EMPRESA</t>
  </si>
  <si>
    <t xml:space="preserve">CUIT N° </t>
  </si>
  <si>
    <t>DOMICILIO LEGAL</t>
  </si>
  <si>
    <t>DOMICILIO CONSTITUIDO EN CABA</t>
  </si>
  <si>
    <t>DATOS DE CONTACTO</t>
  </si>
  <si>
    <t>FORMULARIO B "ALTA DE PROYECTO"</t>
  </si>
  <si>
    <t>(*)</t>
  </si>
  <si>
    <t>(**)</t>
  </si>
  <si>
    <t>(***)</t>
  </si>
  <si>
    <t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t>
  </si>
  <si>
    <t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t>
  </si>
  <si>
    <t>MEMORIA DESCRIPTIVA DEL PROYECTO: UBICACIÓN, DESCRIPCIÓN TÉCNICA, OPERACIÓN Y MANTENIMIENTO (*)</t>
  </si>
  <si>
    <t>Plazo Estimado de Inicio de Obras</t>
  </si>
  <si>
    <t>Plazo Estimado de Habilitación Comercial</t>
  </si>
  <si>
    <t>TIPO</t>
  </si>
  <si>
    <t>Autogenerador</t>
  </si>
  <si>
    <t>Generador</t>
  </si>
  <si>
    <t>TECNOLOGIA (**)</t>
  </si>
  <si>
    <t>(días)(***)</t>
  </si>
  <si>
    <t>(días) (***)</t>
  </si>
  <si>
    <t>Los dias serán corridos a partir de la fecha de solicitud de inscrpción al RENPER.</t>
  </si>
  <si>
    <t>En adelante, se deberán completar los formularios exclusivamente para la solicitud del Certificado de Inclusión en el Régimen de Fomento de las Energías Renovables.</t>
  </si>
  <si>
    <t>OTRA INFORMACIÓN REQUERIDA:</t>
  </si>
  <si>
    <t>Sociedad Vehículo de Propósito Específico</t>
  </si>
  <si>
    <t>Sociedad que se presente como Autogenerador o Cogenerador</t>
  </si>
  <si>
    <t>CARÁCTER DE LA PERSONA JURIDICA</t>
  </si>
  <si>
    <t xml:space="preserve">RAZÓN SOCIAL </t>
  </si>
  <si>
    <t xml:space="preserve">CARÁCTER DE LA PERSONA JURÍDICA TITULAR DEL PROYECTO </t>
  </si>
  <si>
    <t xml:space="preserve">TIPO DE PROYECTO </t>
  </si>
  <si>
    <t xml:space="preserve">FECHA DE PRESENTACIÓN </t>
  </si>
  <si>
    <t xml:space="preserve">CALLE </t>
  </si>
  <si>
    <t xml:space="preserve">NÚMERO </t>
  </si>
  <si>
    <t xml:space="preserve">LOCALIDAD </t>
  </si>
  <si>
    <t xml:space="preserve">PROVINCIA </t>
  </si>
  <si>
    <t xml:space="preserve">TELÉFONO </t>
  </si>
  <si>
    <t xml:space="preserve">MAIL INSTITUCIONAL </t>
  </si>
  <si>
    <t xml:space="preserve">CÓDIGO POSTAL </t>
  </si>
  <si>
    <t xml:space="preserve">CUIL / CUIT </t>
  </si>
  <si>
    <t xml:space="preserve">CARÁCTER </t>
  </si>
  <si>
    <t xml:space="preserve">CARGO </t>
  </si>
  <si>
    <t xml:space="preserve">DIRECCIÓN </t>
  </si>
  <si>
    <t xml:space="preserve">MAIL </t>
  </si>
  <si>
    <t>INFORMACIÓN LEGAL</t>
  </si>
  <si>
    <t xml:space="preserve">Habilitación de Impacto Ambiental   (*) </t>
  </si>
  <si>
    <t xml:space="preserve">Agente MEM (**) </t>
  </si>
  <si>
    <t xml:space="preserve">Acceso a la Capacidad de Transporte (***) </t>
  </si>
  <si>
    <t xml:space="preserve">NOMBRE DEL PROYECTO </t>
  </si>
  <si>
    <t xml:space="preserve">Tecnología  </t>
  </si>
  <si>
    <t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t>
  </si>
  <si>
    <t>Contratos de Operación y Mantenimiento (Información Opcional):</t>
  </si>
  <si>
    <t>CRONOGRAMA ESTIMADO DE EJECUCIÓN DE OBRAS</t>
  </si>
  <si>
    <t>DESCRIPCIÓN - DECRETO 814/2017</t>
  </si>
  <si>
    <t>Placas, láminas, hojas, cintas, tiras y demás formas planas autoadhesivas, incluso en rollos, de etileno vinil acetato (EVA o PET)</t>
  </si>
  <si>
    <t>Anillo forjado, de hierro o acero, de los tipos utilizados para la obtención de ruedas dentadas en el sistema de giro de la góndola de aerogeneradores (YAW RING).</t>
  </si>
  <si>
    <t>Anillos forjados o forjados laminados de diámetro interior superior o igual a 3.000 mm.</t>
  </si>
  <si>
    <t>Tiras de aleaciones a base de cobre (“Ribbon Busbar”), de espesor superior a 0,15 mm. enrolladas.</t>
  </si>
  <si>
    <t>Turbinas hidráulicas, ruedas hidráulicas y sus reguladores, de potencia inferior o igual a 1.000 kW.</t>
  </si>
  <si>
    <t>Turbinas hidráulicas, ruedas hidráulicas y sus reguladores, de potencia superior a 1.000 kW pero inferior o igual a 10.000 kW.</t>
  </si>
  <si>
    <t>Cubo ("hub") de turbinas eólicas.</t>
  </si>
  <si>
    <t>Radiadores de tubos aletados, de los tipos utilizados en aerogeneradores.</t>
  </si>
  <si>
    <t>Rodamientos radiales de dos hileras de bolas, de los tipos utilizados en palas de turbinas eólicas.</t>
  </si>
  <si>
    <t>Rodamientos de doble hilera de bolas de contacto angular (de cuatro puntos de contacto).</t>
  </si>
  <si>
    <t>8482.30.00</t>
  </si>
  <si>
    <t>Rodamiento de rodillos en forma de tonel, a rótula.</t>
  </si>
  <si>
    <t>Cojinetes, incluso con sus cajas, de diámetro interior superior a 200 mm.</t>
  </si>
  <si>
    <t>Caja multiplicadora de velocidad, de los tipos utilizados en aerogeneradores.</t>
  </si>
  <si>
    <t>Acoplamiento elástico, de los tipos utilizados para la conexión de la caja de engranajes con el generador en aerogeneradores.</t>
  </si>
  <si>
    <t>Ruedas dentadas, de los tipos utilizados en el sistema de giro de la góndola de aerogeneradores (YAW RING).</t>
  </si>
  <si>
    <t>Motorreductor de corriente alterna, polifásico, de potencia superior a 750 W pero inferior o igual a 75 kW, de los tipos utilizados para la orientación de la góndola de aerogeneradores (YAW DRIVE).</t>
  </si>
  <si>
    <t>Generadores de corriente alterna (alternadores), de potencia superior a 750 kVA, de los tipos utilizados en aerogeneradores.</t>
  </si>
  <si>
    <t>Bastidor de góndola de aerogeneradores, de fundición de hierro o acero.</t>
  </si>
  <si>
    <t>Transformadores secos, de potencia superior a 500 kVA.</t>
  </si>
  <si>
    <t>Onduladores (“Inverters”) de los tipos utilizados en generadores fotovoltaicos de potencia superior a 15 kW, con tensión de entrada del lado de corriente continua inferior o igual a 1.300 V y tensión eficaz de salida del lado de corriente alterna inferior o igual a 2.000 V.</t>
  </si>
  <si>
    <t>Controlador lógico programable, de los tipos utilizados para control de movimiento de la góndola de aerogeneradores.</t>
  </si>
  <si>
    <t>Tablero eléctrico ("switchgear") (36kV/20 kA), para conexión de aerogeneradores a la red de suministro eléctrico.</t>
  </si>
  <si>
    <t>Anemómetros.</t>
  </si>
  <si>
    <t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t>
  </si>
  <si>
    <t>Estudio de Generación</t>
  </si>
  <si>
    <t xml:space="preserve">Disponibilidad de Inmueble </t>
  </si>
  <si>
    <t xml:space="preserve">(si presenta más de un inmueble:) </t>
  </si>
  <si>
    <t xml:space="preserve">(si presenta MÁS DE DOS inmuebles:) </t>
  </si>
  <si>
    <t xml:space="preserve">Autorización de Uso de suelo </t>
  </si>
  <si>
    <t>Deberá contener una propuesta técnica sintética que identifique su alcance y características generales, acompañando los planos y esquemas que la clarifiquen. Ver instructivo.</t>
  </si>
  <si>
    <r>
      <rPr>
        <vertAlign val="superscript"/>
        <sz val="12"/>
        <color theme="1"/>
        <rFont val="Arial"/>
        <family val="2"/>
        <scheme val="minor"/>
      </rPr>
      <t>1</t>
    </r>
    <r>
      <rPr>
        <sz val="12"/>
        <color theme="1"/>
        <rFont val="Arial"/>
        <family val="2"/>
        <scheme val="minor"/>
      </rPr>
      <t>.-Aplicable a al Listado de Posiciones Arancelarias incluídas en el Decreto 814/2017.</t>
    </r>
  </si>
  <si>
    <t>ANEXO 4B - DESCRIPCIÓN DEL PROYECTO: UBICACIÓN, DESCRIPCIÓN TÉCNICA, OPERACIÓN Y MANTENIMIENTO (HOJA 3)</t>
  </si>
  <si>
    <t>MVA</t>
  </si>
  <si>
    <t xml:space="preserve">Potencia Declarada </t>
  </si>
  <si>
    <t>Horas anuales de indispoinibilidad</t>
  </si>
  <si>
    <t>Presenta declaración jurada de más de 50MW de experiencia?</t>
  </si>
  <si>
    <t>Gen. Media</t>
  </si>
  <si>
    <t>FC (%)</t>
  </si>
  <si>
    <t>Generación neta (MWh, año 1)</t>
  </si>
  <si>
    <t xml:space="preserve"> </t>
  </si>
  <si>
    <t>Caminos</t>
  </si>
  <si>
    <t>Ingeniero Civil o similar</t>
  </si>
  <si>
    <t>DISPONIBILIDAD INMUEBLE</t>
  </si>
  <si>
    <t>Información del Proyecto - 1</t>
  </si>
  <si>
    <t>m</t>
  </si>
  <si>
    <t>Pequeños Aprovechamientos Hidroeléctricos</t>
  </si>
  <si>
    <t>Específica PAH</t>
  </si>
  <si>
    <t>Tipo central PAH</t>
  </si>
  <si>
    <t>Tipo de Turbina / Generador / Transmisión</t>
  </si>
  <si>
    <t>Horas o días</t>
  </si>
  <si>
    <t xml:space="preserve">Construcción de central nueva </t>
  </si>
  <si>
    <t>Pelton</t>
  </si>
  <si>
    <t>horas</t>
  </si>
  <si>
    <t xml:space="preserve">Ampliación o repotenciación de central existente </t>
  </si>
  <si>
    <t>Turgo</t>
  </si>
  <si>
    <t>días</t>
  </si>
  <si>
    <t>Michell-Banki</t>
  </si>
  <si>
    <t>De acumulación</t>
  </si>
  <si>
    <t>Francis</t>
  </si>
  <si>
    <t xml:space="preserve">De pasada </t>
  </si>
  <si>
    <t>Hélice</t>
  </si>
  <si>
    <t xml:space="preserve">De bombeo </t>
  </si>
  <si>
    <t>Kaplan o Semi Kaplan</t>
  </si>
  <si>
    <t>Tubular</t>
  </si>
  <si>
    <t xml:space="preserve">Central Hidráulica a Pié de Presa </t>
  </si>
  <si>
    <t>Tipo S o similar</t>
  </si>
  <si>
    <t>Toma y Canal de Conducción / Central Hidráulica a Distancia</t>
  </si>
  <si>
    <t>Bulbo</t>
  </si>
  <si>
    <t>Central en Canal de Riego o Río de llanura</t>
  </si>
  <si>
    <t xml:space="preserve">Otro tipo </t>
  </si>
  <si>
    <t xml:space="preserve">Central en Acueducto </t>
  </si>
  <si>
    <t>Sincrónico</t>
  </si>
  <si>
    <t>Asincrónico</t>
  </si>
  <si>
    <t>Acople directo</t>
  </si>
  <si>
    <t>por Correas</t>
  </si>
  <si>
    <t xml:space="preserve">con Multiplicador </t>
  </si>
  <si>
    <t>meses (para crecidas)</t>
  </si>
  <si>
    <t>Grupo Turbogenerador</t>
  </si>
  <si>
    <t>Turbina hidráulica</t>
  </si>
  <si>
    <t>Generador eléctrico</t>
  </si>
  <si>
    <t xml:space="preserve">Puente Grúa </t>
  </si>
  <si>
    <t>Rejas, compuertas, ataguías, tuberías y válvulas</t>
  </si>
  <si>
    <t>Sensores, Control, Protecciones, SCADA, Comunic.</t>
  </si>
  <si>
    <t>Postes para línea eléctrica</t>
  </si>
  <si>
    <t>Estación transformadora: trafos</t>
  </si>
  <si>
    <t>Estación transformadora: otros elementos electromecánicos</t>
  </si>
  <si>
    <t>Estación transformadora: Construcción  y obra civil</t>
  </si>
  <si>
    <t>Materiales y equipos para la línea de interconexión</t>
  </si>
  <si>
    <t>Presa, cierres auxiliares y formación de reservorios - hierro</t>
  </si>
  <si>
    <t>Presa, cierres auxiliares y formación de reservorios - hormigón</t>
  </si>
  <si>
    <t>Presa, cierres auxiliares y formación de reservorios - otros mat.</t>
  </si>
  <si>
    <t>Vertedero - hierro</t>
  </si>
  <si>
    <t>Vertedero - hormigón</t>
  </si>
  <si>
    <t>Vertedero - otros mat.</t>
  </si>
  <si>
    <t>Obra de toma y aducción - hierro</t>
  </si>
  <si>
    <t>Obra de toma y aducción - hormigón</t>
  </si>
  <si>
    <t>Obra de toma y aducción - otros mat.</t>
  </si>
  <si>
    <t>Obra de conducción - hierro</t>
  </si>
  <si>
    <t>Obra de conducción - hormigón</t>
  </si>
  <si>
    <t>Obra de conducción - otros mat.</t>
  </si>
  <si>
    <t>Canal de restitución y escala de peces - hierro</t>
  </si>
  <si>
    <t>Canal de restitución y escala de peces - hormigón</t>
  </si>
  <si>
    <t>Canal de restitución y escala de peces - otros mat.</t>
  </si>
  <si>
    <t>Casa de máquinas - materiales de construcción</t>
  </si>
  <si>
    <t>Oficinas, vestuarios, baños, otros edficios de servicios</t>
  </si>
  <si>
    <t>Otras estructuras o materiales de construcción</t>
  </si>
  <si>
    <t>Materiales caminos y plataformas</t>
  </si>
  <si>
    <t>Otros Materiales: Otros  (infraestructura)</t>
  </si>
  <si>
    <t>Servicios: Cableado y puesta a tierra</t>
  </si>
  <si>
    <t>Pequeño Aprovechamiento Hidroeléctrico</t>
  </si>
  <si>
    <t>Tipo de proyecto</t>
  </si>
  <si>
    <t xml:space="preserve">Tipo de aprovechamiento </t>
  </si>
  <si>
    <t>Tipo de Central</t>
  </si>
  <si>
    <t>Salto de diseño (H)</t>
  </si>
  <si>
    <t>(Salto neto)</t>
  </si>
  <si>
    <t>Caudal de diseño (Q)</t>
  </si>
  <si>
    <t>m3/s</t>
  </si>
  <si>
    <t xml:space="preserve">Embalse -nuevo o existente- </t>
  </si>
  <si>
    <t>¿Requiere el proyecto la formación de un embalse nuevo?</t>
  </si>
  <si>
    <t>Superficie de humedales afectados por la formación del embalse</t>
  </si>
  <si>
    <t>ha</t>
  </si>
  <si>
    <t>Espejo de agua del embalse</t>
  </si>
  <si>
    <t>Volumen del embalse</t>
  </si>
  <si>
    <t>hm3</t>
  </si>
  <si>
    <t>Cota máxima</t>
  </si>
  <si>
    <t>msnm</t>
  </si>
  <si>
    <t>Cota mínima</t>
  </si>
  <si>
    <t>Cota de restitución</t>
  </si>
  <si>
    <t>Capacidad de regulación</t>
  </si>
  <si>
    <t>Restricciones</t>
  </si>
  <si>
    <t>Restricciones por el manejo del recurso hídrico aguas arriba o aguas abajo del aprovechamiento</t>
  </si>
  <si>
    <t>Restricciones aguas arriba o abajo: describa</t>
  </si>
  <si>
    <t xml:space="preserve">Otras restricciones ambientales o sociales  que registre el proyecto </t>
  </si>
  <si>
    <t>Restricciones sociales o ambientales: describa</t>
  </si>
  <si>
    <t xml:space="preserve">Oportunidades </t>
  </si>
  <si>
    <t xml:space="preserve">Otros potenciales beneficios directos además de la generación eléctrica </t>
  </si>
  <si>
    <t>Otras oportunidades de aprovechamientos no energéticos: describa</t>
  </si>
  <si>
    <t>Grupo Turbogenerador 1</t>
  </si>
  <si>
    <t>Grupo Turbogenerador 2</t>
  </si>
  <si>
    <t>(completar sólo si hay más de un tipo de turbogeneradores)</t>
  </si>
  <si>
    <t>Cantidad de equipos turbogeneradores</t>
  </si>
  <si>
    <t>Tipo Turbina</t>
  </si>
  <si>
    <t>Pot. Nom. (MW)</t>
  </si>
  <si>
    <t>Fabricante / modelo</t>
  </si>
  <si>
    <t>Eficiencia máxima P.U.</t>
  </si>
  <si>
    <r>
      <t xml:space="preserve">Efic. a caudal de diseño </t>
    </r>
    <r>
      <rPr>
        <sz val="11"/>
        <rFont val="Arial"/>
        <family val="2"/>
        <scheme val="minor"/>
      </rPr>
      <t xml:space="preserve">(ηt) </t>
    </r>
  </si>
  <si>
    <t xml:space="preserve">Cuenta con Certificación IEC o similar  </t>
  </si>
  <si>
    <t>Tipo Generador</t>
  </si>
  <si>
    <t>Tensión de generación (kV)</t>
  </si>
  <si>
    <r>
      <t xml:space="preserve">Eficiencia a pot. nom. </t>
    </r>
    <r>
      <rPr>
        <sz val="11"/>
        <rFont val="Arial"/>
        <family val="2"/>
        <scheme val="minor"/>
      </rPr>
      <t xml:space="preserve">(ηg) </t>
    </r>
  </si>
  <si>
    <t>Tipo de Transmisión turbina-alternador</t>
  </si>
  <si>
    <t xml:space="preserve">Relación de multiplicación </t>
  </si>
  <si>
    <t>Rendimiento (ηm)</t>
  </si>
  <si>
    <t>(completar sólo si hay más de 1 tipo de transformadores en la central)</t>
  </si>
  <si>
    <t>Potencia Eléctrica:</t>
  </si>
  <si>
    <t>Pe (MW) = ρ * 9.81 * ηt  * ηm * ηg *ηtrafo * Q * H / 1000000; donde:</t>
  </si>
  <si>
    <t xml:space="preserve">ρ = densidad del agua [kg/m3] </t>
  </si>
  <si>
    <t xml:space="preserve">ηt = rendimiento de la turbina hidráulica [P.U.] </t>
  </si>
  <si>
    <t>ηm = rendimiento mecánico de la transmisión [P.U.]</t>
  </si>
  <si>
    <t xml:space="preserve">ηg = rendimiento del generador eléctrico [P.U.] </t>
  </si>
  <si>
    <t xml:space="preserve">ηtrafo = rendimiento del transformador [P.U.] </t>
  </si>
  <si>
    <t xml:space="preserve">Q = caudal de diseño de la central [m3/s] </t>
  </si>
  <si>
    <t>H = salto de diseño o salto neto [m]</t>
  </si>
  <si>
    <t>Sistema Hídrico</t>
  </si>
  <si>
    <t xml:space="preserve">Nombre del Curso de agua  </t>
  </si>
  <si>
    <t xml:space="preserve">Nombre de la Cuenca hídrica </t>
  </si>
  <si>
    <t>Área de la  Cuenca</t>
  </si>
  <si>
    <t>km2</t>
  </si>
  <si>
    <t>Longitud del curso principal</t>
  </si>
  <si>
    <t>Pendiente media</t>
  </si>
  <si>
    <t>Período de Crecidas</t>
  </si>
  <si>
    <t>a</t>
  </si>
  <si>
    <t>Período de Estiajes</t>
  </si>
  <si>
    <t>Series hidrológicas</t>
  </si>
  <si>
    <t>Principal</t>
  </si>
  <si>
    <t>Serie 2</t>
  </si>
  <si>
    <t>Serie 3</t>
  </si>
  <si>
    <t>Estación de aforo</t>
  </si>
  <si>
    <t>Red hidrométrica</t>
  </si>
  <si>
    <t>Nombre de la serie</t>
  </si>
  <si>
    <t>Fuente</t>
  </si>
  <si>
    <t>Periodo de medición</t>
  </si>
  <si>
    <t>Prospectiva del recurso</t>
  </si>
  <si>
    <t xml:space="preserve">Duración de caudales m3/s </t>
  </si>
  <si>
    <t>Estacionalidad caudal medio</t>
  </si>
  <si>
    <t>Caudal medio diario</t>
  </si>
  <si>
    <t>0%</t>
  </si>
  <si>
    <t>Permanencia del caudal medio diario</t>
  </si>
  <si>
    <t>5%</t>
  </si>
  <si>
    <t>Enero</t>
  </si>
  <si>
    <t>Caudal de crecida</t>
  </si>
  <si>
    <t>10%</t>
  </si>
  <si>
    <t>Febrero</t>
  </si>
  <si>
    <t>Caudal en estiaje</t>
  </si>
  <si>
    <t>15%</t>
  </si>
  <si>
    <t>Marzo</t>
  </si>
  <si>
    <t>Caudal firme @ 95% permanencia</t>
  </si>
  <si>
    <t>20%</t>
  </si>
  <si>
    <t>Abril</t>
  </si>
  <si>
    <t>Caudal ecológico</t>
  </si>
  <si>
    <t>25%</t>
  </si>
  <si>
    <t>Mayo</t>
  </si>
  <si>
    <t>Caudal mínimo posible de turbinar</t>
  </si>
  <si>
    <t>30%</t>
  </si>
  <si>
    <t>Junio</t>
  </si>
  <si>
    <t>Caudal máximo posible de turbinar</t>
  </si>
  <si>
    <t>35%</t>
  </si>
  <si>
    <t>Julio</t>
  </si>
  <si>
    <t>40%</t>
  </si>
  <si>
    <t>Agosto</t>
  </si>
  <si>
    <t>45%</t>
  </si>
  <si>
    <t>Septiembre</t>
  </si>
  <si>
    <t>50%</t>
  </si>
  <si>
    <t>Octubre</t>
  </si>
  <si>
    <t>55%</t>
  </si>
  <si>
    <t>Noviembre</t>
  </si>
  <si>
    <t>60%</t>
  </si>
  <si>
    <t>Diciembre</t>
  </si>
  <si>
    <t>65%</t>
  </si>
  <si>
    <t>70%</t>
  </si>
  <si>
    <t>75%</t>
  </si>
  <si>
    <t>80%</t>
  </si>
  <si>
    <t>85%</t>
  </si>
  <si>
    <t>90%</t>
  </si>
  <si>
    <t>95%</t>
  </si>
  <si>
    <t>100%</t>
  </si>
  <si>
    <t>Puentes Grúa</t>
  </si>
  <si>
    <t>Puente grúa 1</t>
  </si>
  <si>
    <t>Puente grúa 2</t>
  </si>
  <si>
    <t>Puente grúa 3</t>
  </si>
  <si>
    <t>Marca</t>
  </si>
  <si>
    <t>Modelo</t>
  </si>
  <si>
    <t>Capacidad (ton)</t>
  </si>
  <si>
    <t>Volúmenes de Obra nueva -permanente o temporaria-</t>
  </si>
  <si>
    <t>Excavación Aluvión</t>
  </si>
  <si>
    <t>Excavación en Roca</t>
  </si>
  <si>
    <t>Terraplén</t>
  </si>
  <si>
    <t>Hormigón</t>
  </si>
  <si>
    <t>Hierro</t>
  </si>
  <si>
    <t>(m3)</t>
  </si>
  <si>
    <t>(ton)</t>
  </si>
  <si>
    <t>Presa o azud, cierres auxiliares y formación de reservorios</t>
  </si>
  <si>
    <t>Obras de toma y regulación (incluy. vertedero y desarenador)</t>
  </si>
  <si>
    <t>Obras de conducción (incluy. cámara de carga)</t>
  </si>
  <si>
    <t>Casa de máquinas</t>
  </si>
  <si>
    <t>Canal de restitución</t>
  </si>
  <si>
    <t>Pasaje de peces u otras estructuras complementarias</t>
  </si>
  <si>
    <t>Habilitación para la Utilización del Recurso</t>
  </si>
  <si>
    <t>Formulario A - "Alta Empresa"</t>
  </si>
  <si>
    <t>Formulario B-"Alta de Proyecto"</t>
  </si>
  <si>
    <t>RECURSO HÍDRICO</t>
  </si>
  <si>
    <t>Información del Proyecto - 2</t>
  </si>
  <si>
    <t>"Información del Proyecto" - 3</t>
  </si>
  <si>
    <t>Obra Civil y Elect</t>
  </si>
  <si>
    <t>Disp. Inmueble - Uso del Suelo</t>
  </si>
  <si>
    <t>Los importes correspondientes a este beneficio, no se veran reflejados en la solapa "Exención Der Imp".</t>
  </si>
  <si>
    <t>Solo para Importados:</t>
  </si>
  <si>
    <t>Empresa consultora independiente que realiza el estudio de recurso y generación:</t>
  </si>
  <si>
    <r>
      <t xml:space="preserve">BENEFICIO FISCAL DE EXENCIÓN DE DERECHOS DE IMPORTACIÓN </t>
    </r>
    <r>
      <rPr>
        <b/>
        <vertAlign val="superscript"/>
        <sz val="16"/>
        <color theme="1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</si>
</sst>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0_ ;\-#,##0.00\ "/>
    <numFmt numFmtId="168" formatCode="_-* #,##0\ _€_-;\-* #,##0\ _€_-;_-* &quot;-&quot;??\ _€_-;_-@_-"/>
    <numFmt numFmtId="169" formatCode="#,##0.0"/>
    <numFmt numFmtId="170" formatCode="#,##0\ &quot;U$D&quot;"/>
    <numFmt numFmtId="171" formatCode="#,##0.00&quot;    &quot;;\-#,##0.00&quot;    &quot;;&quot; -&quot;#&quot;    &quot;;@\ "/>
    <numFmt numFmtId="172" formatCode="#,##0_ ;\-#,##0\ "/>
    <numFmt numFmtId="173" formatCode="0.0"/>
  </numFmts>
  <fonts count="4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b/>
      <sz val="12"/>
      <name val="Arial"/>
      <family val="2"/>
      <scheme val="minor"/>
    </font>
    <font>
      <vertAlign val="superscript"/>
      <sz val="12"/>
      <color theme="1"/>
      <name val="Arial"/>
      <family val="2"/>
      <scheme val="minor"/>
    </font>
    <font>
      <b/>
      <sz val="12"/>
      <color indexed="8"/>
      <name val="Calibri"/>
      <family val="2"/>
    </font>
    <font>
      <b/>
      <sz val="16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00B050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5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1.5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1.5"/>
      <color rgb="FFFF0000"/>
      <name val="Times New Roman"/>
      <family val="1"/>
    </font>
    <font>
      <sz val="12"/>
      <color indexed="81"/>
      <name val="Tahoma"/>
      <family val="2"/>
    </font>
    <font>
      <sz val="10"/>
      <name val="Mangal"/>
      <family val="2"/>
    </font>
    <font>
      <b/>
      <sz val="72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6"/>
      <color theme="1"/>
      <name val="Arial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Arial"/>
      <family val="2"/>
    </font>
    <font>
      <sz val="11"/>
      <color indexed="8"/>
      <name val="Arial"/>
      <family val="2"/>
      <scheme val="minor"/>
    </font>
    <font>
      <i/>
      <sz val="11"/>
      <color indexed="8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34" fillId="0" borderId="0" applyFill="0" applyBorder="0" applyAlignment="0" applyProtection="0"/>
    <xf numFmtId="9" fontId="34" fillId="0" borderId="0" applyFill="0" applyBorder="0" applyAlignment="0" applyProtection="0"/>
  </cellStyleXfs>
  <cellXfs count="558">
    <xf numFmtId="0" fontId="0" fillId="0" borderId="0" xfId="0"/>
    <xf numFmtId="0" fontId="0" fillId="0" borderId="1" xfId="0" applyBorder="1"/>
    <xf numFmtId="9" fontId="0" fillId="0" borderId="1" xfId="1" applyFont="1" applyBorder="1"/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Font="1"/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1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0" fillId="5" borderId="8" xfId="0" applyFill="1" applyBorder="1"/>
    <xf numFmtId="0" fontId="0" fillId="5" borderId="7" xfId="0" applyFill="1" applyBorder="1"/>
    <xf numFmtId="9" fontId="0" fillId="5" borderId="6" xfId="1" applyFont="1" applyFill="1" applyBorder="1"/>
    <xf numFmtId="9" fontId="0" fillId="5" borderId="8" xfId="1" applyFont="1" applyFill="1" applyBorder="1"/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3" borderId="0" xfId="0" applyFont="1" applyFill="1" applyBorder="1" applyAlignment="1">
      <alignment vertical="center"/>
    </xf>
    <xf numFmtId="4" fontId="4" fillId="3" borderId="0" xfId="0" applyNumberFormat="1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15" fontId="0" fillId="0" borderId="0" xfId="0" applyNumberFormat="1"/>
    <xf numFmtId="0" fontId="0" fillId="5" borderId="1" xfId="0" applyFill="1" applyBorder="1"/>
    <xf numFmtId="9" fontId="0" fillId="0" borderId="0" xfId="1" applyFont="1"/>
    <xf numFmtId="0" fontId="2" fillId="4" borderId="6" xfId="0" applyFont="1" applyFill="1" applyBorder="1" applyAlignment="1">
      <alignment horizontal="left" vertical="center" wrapText="1"/>
    </xf>
    <xf numFmtId="15" fontId="0" fillId="5" borderId="0" xfId="0" applyNumberFormat="1" applyFill="1" applyBorder="1"/>
    <xf numFmtId="15" fontId="0" fillId="5" borderId="10" xfId="0" applyNumberFormat="1" applyFill="1" applyBorder="1"/>
    <xf numFmtId="0" fontId="0" fillId="0" borderId="11" xfId="0" applyBorder="1"/>
    <xf numFmtId="15" fontId="0" fillId="5" borderId="9" xfId="0" applyNumberFormat="1" applyFill="1" applyBorder="1"/>
    <xf numFmtId="0" fontId="0" fillId="0" borderId="2" xfId="0" applyBorder="1"/>
    <xf numFmtId="15" fontId="0" fillId="5" borderId="12" xfId="0" applyNumberFormat="1" applyFill="1" applyBorder="1"/>
    <xf numFmtId="0" fontId="0" fillId="0" borderId="13" xfId="0" applyBorder="1"/>
    <xf numFmtId="9" fontId="0" fillId="0" borderId="6" xfId="0" applyNumberFormat="1" applyBorder="1"/>
    <xf numFmtId="9" fontId="0" fillId="0" borderId="8" xfId="0" applyNumberFormat="1" applyBorder="1"/>
    <xf numFmtId="9" fontId="0" fillId="0" borderId="7" xfId="0" applyNumberFormat="1" applyBorder="1"/>
    <xf numFmtId="17" fontId="0" fillId="0" borderId="0" xfId="0" applyNumberFormat="1"/>
    <xf numFmtId="9" fontId="0" fillId="0" borderId="1" xfId="0" applyNumberFormat="1" applyBorder="1"/>
    <xf numFmtId="3" fontId="14" fillId="0" borderId="1" xfId="2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15" fontId="0" fillId="6" borderId="1" xfId="0" applyNumberFormat="1" applyFill="1" applyBorder="1"/>
    <xf numFmtId="9" fontId="0" fillId="6" borderId="1" xfId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/>
    </xf>
    <xf numFmtId="4" fontId="14" fillId="0" borderId="1" xfId="2" applyNumberFormat="1" applyFont="1" applyFill="1" applyBorder="1" applyAlignment="1" applyProtection="1">
      <alignment vertical="center" wrapText="1"/>
    </xf>
    <xf numFmtId="10" fontId="14" fillId="0" borderId="1" xfId="4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49" fontId="13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9" xfId="0" applyBorder="1" applyProtection="1"/>
    <xf numFmtId="0" fontId="0" fillId="0" borderId="0" xfId="0" applyBorder="1" applyAlignment="1" applyProtection="1">
      <alignment horizontal="right"/>
    </xf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0" xfId="0" applyFill="1" applyBorder="1" applyProtection="1"/>
    <xf numFmtId="0" fontId="0" fillId="0" borderId="18" xfId="0" applyBorder="1" applyAlignment="1" applyProtection="1">
      <alignment horizontal="left"/>
    </xf>
    <xf numFmtId="0" fontId="0" fillId="0" borderId="19" xfId="0" applyFill="1" applyBorder="1" applyProtection="1"/>
    <xf numFmtId="0" fontId="0" fillId="0" borderId="21" xfId="0" applyFill="1" applyBorder="1" applyProtection="1"/>
    <xf numFmtId="0" fontId="2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2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/>
    <xf numFmtId="0" fontId="0" fillId="0" borderId="18" xfId="0" applyFill="1" applyBorder="1" applyAlignment="1" applyProtection="1">
      <alignment horizontal="right"/>
    </xf>
    <xf numFmtId="0" fontId="2" fillId="0" borderId="18" xfId="0" applyFont="1" applyBorder="1" applyProtection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15" xfId="0" applyBorder="1" applyProtection="1"/>
    <xf numFmtId="0" fontId="0" fillId="0" borderId="15" xfId="0" applyBorder="1"/>
    <xf numFmtId="0" fontId="0" fillId="5" borderId="0" xfId="0" applyFill="1" applyBorder="1"/>
    <xf numFmtId="0" fontId="0" fillId="5" borderId="10" xfId="0" applyFill="1" applyBorder="1"/>
    <xf numFmtId="0" fontId="0" fillId="5" borderId="9" xfId="0" applyFill="1" applyBorder="1"/>
    <xf numFmtId="0" fontId="24" fillId="0" borderId="0" xfId="0" applyFont="1"/>
    <xf numFmtId="9" fontId="0" fillId="5" borderId="7" xfId="1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9" xfId="0" applyBorder="1" applyAlignment="1">
      <alignment wrapText="1"/>
    </xf>
    <xf numFmtId="0" fontId="2" fillId="0" borderId="0" xfId="0" applyFont="1" applyBorder="1"/>
    <xf numFmtId="0" fontId="26" fillId="0" borderId="0" xfId="0" applyFont="1"/>
    <xf numFmtId="0" fontId="0" fillId="0" borderId="5" xfId="0" applyBorder="1" applyAlignment="1">
      <alignment horizontal="center"/>
    </xf>
    <xf numFmtId="0" fontId="2" fillId="0" borderId="0" xfId="0" applyFont="1" applyAlignment="1" applyProtection="1">
      <alignment horizontal="right"/>
    </xf>
    <xf numFmtId="9" fontId="0" fillId="0" borderId="0" xfId="0" applyNumberFormat="1"/>
    <xf numFmtId="9" fontId="0" fillId="5" borderId="0" xfId="1" applyFont="1" applyFill="1" applyBorder="1"/>
    <xf numFmtId="0" fontId="2" fillId="0" borderId="0" xfId="0" applyFont="1" applyBorder="1" applyAlignment="1" applyProtection="1">
      <alignment horizontal="right"/>
    </xf>
    <xf numFmtId="0" fontId="0" fillId="3" borderId="1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6" fontId="4" fillId="3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66" fontId="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/>
    <xf numFmtId="0" fontId="4" fillId="0" borderId="0" xfId="0" applyFont="1" applyProtection="1"/>
    <xf numFmtId="0" fontId="0" fillId="0" borderId="0" xfId="0" applyFill="1" applyProtection="1"/>
    <xf numFmtId="0" fontId="0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5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9" fontId="0" fillId="0" borderId="0" xfId="0" applyNumberFormat="1" applyBorder="1" applyProtection="1"/>
    <xf numFmtId="0" fontId="0" fillId="0" borderId="0" xfId="0" applyFont="1" applyBorder="1" applyAlignment="1" applyProtection="1">
      <alignment horizontal="right"/>
    </xf>
    <xf numFmtId="0" fontId="0" fillId="2" borderId="7" xfId="0" applyFill="1" applyBorder="1" applyProtection="1">
      <protection locked="0"/>
    </xf>
    <xf numFmtId="0" fontId="0" fillId="0" borderId="0" xfId="0" applyFont="1" applyProtection="1"/>
    <xf numFmtId="0" fontId="0" fillId="0" borderId="1" xfId="0" applyFont="1" applyBorder="1" applyProtection="1"/>
    <xf numFmtId="0" fontId="0" fillId="0" borderId="8" xfId="0" applyBorder="1" applyProtection="1"/>
    <xf numFmtId="0" fontId="0" fillId="2" borderId="23" xfId="0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center"/>
      <protection locked="0"/>
    </xf>
    <xf numFmtId="166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8" xfId="0" applyFont="1" applyBorder="1" applyProtection="1"/>
    <xf numFmtId="0" fontId="3" fillId="0" borderId="16" xfId="0" applyFont="1" applyBorder="1" applyProtection="1"/>
    <xf numFmtId="0" fontId="21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2" fillId="0" borderId="16" xfId="0" applyFont="1" applyBorder="1" applyProtection="1"/>
    <xf numFmtId="0" fontId="0" fillId="0" borderId="21" xfId="0" applyBorder="1" applyAlignment="1" applyProtection="1">
      <alignment horizontal="center" vertical="center"/>
    </xf>
    <xf numFmtId="0" fontId="22" fillId="0" borderId="21" xfId="0" applyFont="1" applyBorder="1" applyProtection="1"/>
    <xf numFmtId="0" fontId="5" fillId="0" borderId="0" xfId="0" applyFont="1" applyBorder="1" applyProtection="1"/>
    <xf numFmtId="0" fontId="2" fillId="0" borderId="16" xfId="0" applyFont="1" applyBorder="1"/>
    <xf numFmtId="17" fontId="0" fillId="0" borderId="0" xfId="0" applyNumberFormat="1" applyBorder="1" applyAlignment="1">
      <alignment horizontal="center"/>
    </xf>
    <xf numFmtId="0" fontId="23" fillId="0" borderId="0" xfId="0" applyFont="1" applyBorder="1"/>
    <xf numFmtId="0" fontId="25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19" xfId="0" applyFont="1" applyBorder="1"/>
    <xf numFmtId="0" fontId="2" fillId="0" borderId="0" xfId="0" applyFont="1" applyBorder="1" applyAlignment="1">
      <alignment horizontal="right"/>
    </xf>
    <xf numFmtId="0" fontId="25" fillId="0" borderId="19" xfId="0" applyFont="1" applyBorder="1"/>
    <xf numFmtId="0" fontId="2" fillId="0" borderId="19" xfId="0" applyFont="1" applyBorder="1" applyAlignment="1">
      <alignment horizontal="left"/>
    </xf>
    <xf numFmtId="0" fontId="23" fillId="0" borderId="19" xfId="0" applyFont="1" applyBorder="1"/>
    <xf numFmtId="15" fontId="0" fillId="0" borderId="0" xfId="0" applyNumberFormat="1" applyBorder="1" applyProtection="1"/>
    <xf numFmtId="0" fontId="4" fillId="0" borderId="0" xfId="0" applyFont="1" applyFill="1" applyBorder="1" applyAlignment="1" applyProtection="1">
      <alignment vertical="center"/>
    </xf>
    <xf numFmtId="0" fontId="29" fillId="3" borderId="14" xfId="0" applyFont="1" applyFill="1" applyBorder="1" applyAlignment="1" applyProtection="1">
      <alignment vertical="center" wrapText="1"/>
    </xf>
    <xf numFmtId="0" fontId="3" fillId="0" borderId="17" xfId="0" applyFont="1" applyBorder="1"/>
    <xf numFmtId="0" fontId="29" fillId="0" borderId="0" xfId="0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horizontal="center" vertical="center" wrapText="1"/>
    </xf>
    <xf numFmtId="0" fontId="0" fillId="0" borderId="15" xfId="0" applyFill="1" applyBorder="1" applyProtection="1"/>
    <xf numFmtId="0" fontId="28" fillId="0" borderId="16" xfId="0" applyFont="1" applyFill="1" applyBorder="1" applyAlignment="1" applyProtection="1">
      <alignment horizontal="center" vertical="center"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4" fontId="0" fillId="0" borderId="0" xfId="0" applyNumberFormat="1" applyProtection="1"/>
    <xf numFmtId="3" fontId="0" fillId="0" borderId="0" xfId="0" applyNumberFormat="1" applyBorder="1" applyProtection="1"/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3" borderId="0" xfId="0" applyFill="1" applyProtection="1"/>
    <xf numFmtId="0" fontId="0" fillId="3" borderId="1" xfId="0" applyFont="1" applyFill="1" applyBorder="1" applyAlignment="1" applyProtection="1">
      <alignment horizontal="center" vertical="center" wrapText="1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0" fillId="2" borderId="1" xfId="0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166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170" fontId="0" fillId="0" borderId="1" xfId="0" applyNumberForma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9" fontId="0" fillId="0" borderId="0" xfId="1" applyFont="1" applyBorder="1" applyAlignment="1" applyProtection="1">
      <alignment horizontal="center"/>
    </xf>
    <xf numFmtId="9" fontId="4" fillId="3" borderId="1" xfId="1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vertical="center" wrapText="1"/>
    </xf>
    <xf numFmtId="0" fontId="0" fillId="7" borderId="0" xfId="0" applyFill="1"/>
    <xf numFmtId="1" fontId="0" fillId="2" borderId="5" xfId="0" applyNumberFormat="1" applyFill="1" applyBorder="1" applyAlignment="1" applyProtection="1">
      <alignment horizontal="center"/>
      <protection locked="0"/>
    </xf>
    <xf numFmtId="4" fontId="4" fillId="3" borderId="0" xfId="0" applyNumberFormat="1" applyFont="1" applyFill="1" applyBorder="1" applyAlignment="1" applyProtection="1">
      <alignment horizontal="left" vertical="center"/>
    </xf>
    <xf numFmtId="4" fontId="4" fillId="3" borderId="1" xfId="0" applyNumberFormat="1" applyFont="1" applyFill="1" applyBorder="1" applyAlignment="1" applyProtection="1">
      <alignment horizontal="left" vertical="center"/>
    </xf>
    <xf numFmtId="4" fontId="4" fillId="3" borderId="0" xfId="0" applyNumberFormat="1" applyFont="1" applyFill="1" applyAlignment="1">
      <alignment horizontal="center" vertical="center"/>
    </xf>
    <xf numFmtId="3" fontId="5" fillId="0" borderId="1" xfId="6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left" vertical="center"/>
    </xf>
    <xf numFmtId="3" fontId="4" fillId="3" borderId="1" xfId="6" applyNumberFormat="1" applyFont="1" applyFill="1" applyBorder="1" applyAlignment="1" applyProtection="1">
      <alignment horizontal="left" vertical="center"/>
    </xf>
    <xf numFmtId="3" fontId="4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 applyProtection="1">
      <alignment horizontal="center" vertical="center"/>
    </xf>
    <xf numFmtId="3" fontId="5" fillId="3" borderId="0" xfId="0" applyNumberFormat="1" applyFont="1" applyFill="1" applyBorder="1" applyAlignment="1" applyProtection="1">
      <alignment horizontal="center" vertical="center"/>
    </xf>
    <xf numFmtId="3" fontId="14" fillId="0" borderId="1" xfId="2" applyNumberFormat="1" applyFont="1" applyFill="1" applyBorder="1" applyAlignment="1" applyProtection="1">
      <alignment vertical="center" wrapText="1"/>
    </xf>
    <xf numFmtId="3" fontId="13" fillId="0" borderId="0" xfId="0" applyNumberFormat="1" applyFont="1" applyAlignment="1" applyProtection="1">
      <alignment vertical="center" wrapText="1"/>
    </xf>
    <xf numFmtId="3" fontId="3" fillId="3" borderId="0" xfId="0" applyNumberFormat="1" applyFont="1" applyFill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vertical="center" wrapText="1"/>
    </xf>
    <xf numFmtId="3" fontId="13" fillId="0" borderId="1" xfId="0" applyNumberFormat="1" applyFont="1" applyBorder="1" applyAlignment="1" applyProtection="1">
      <alignment vertical="center" wrapText="1"/>
    </xf>
    <xf numFmtId="172" fontId="11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3" fontId="6" fillId="0" borderId="0" xfId="0" applyNumberFormat="1" applyFont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horizontal="center" vertical="center" wrapText="1"/>
    </xf>
    <xf numFmtId="4" fontId="0" fillId="3" borderId="0" xfId="0" applyNumberFormat="1" applyFill="1" applyProtection="1"/>
    <xf numFmtId="4" fontId="5" fillId="3" borderId="0" xfId="0" applyNumberFormat="1" applyFont="1" applyFill="1" applyBorder="1" applyAlignment="1" applyProtection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Alignment="1" applyProtection="1">
      <alignment vertical="center" wrapText="1"/>
    </xf>
    <xf numFmtId="3" fontId="0" fillId="3" borderId="0" xfId="0" applyNumberFormat="1" applyFill="1" applyProtection="1"/>
    <xf numFmtId="3" fontId="0" fillId="3" borderId="1" xfId="2" applyNumberFormat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vertical="center" wrapText="1"/>
    </xf>
    <xf numFmtId="17" fontId="0" fillId="0" borderId="1" xfId="0" applyNumberForma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/>
    </xf>
    <xf numFmtId="0" fontId="0" fillId="2" borderId="28" xfId="0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17" fontId="0" fillId="0" borderId="1" xfId="0" applyNumberFormat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18" fillId="0" borderId="28" xfId="0" applyFont="1" applyFill="1" applyBorder="1" applyAlignment="1" applyProtection="1">
      <alignment horizontal="center" vertical="center" wrapText="1"/>
    </xf>
    <xf numFmtId="4" fontId="9" fillId="3" borderId="0" xfId="0" applyNumberFormat="1" applyFont="1" applyFill="1" applyBorder="1" applyAlignment="1" applyProtection="1">
      <alignment horizontal="center" vertical="center"/>
    </xf>
    <xf numFmtId="3" fontId="5" fillId="0" borderId="0" xfId="6" applyNumberFormat="1" applyFont="1" applyFill="1" applyBorder="1" applyAlignment="1" applyProtection="1">
      <alignment horizontal="center" vertical="center"/>
    </xf>
    <xf numFmtId="4" fontId="5" fillId="0" borderId="0" xfId="6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2" borderId="28" xfId="0" applyFill="1" applyBorder="1" applyAlignment="1" applyProtection="1">
      <alignment vertical="center"/>
      <protection locked="0"/>
    </xf>
    <xf numFmtId="4" fontId="0" fillId="0" borderId="18" xfId="0" applyNumberFormat="1" applyBorder="1"/>
    <xf numFmtId="0" fontId="0" fillId="2" borderId="1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/>
    </xf>
    <xf numFmtId="172" fontId="4" fillId="3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68" fontId="4" fillId="3" borderId="0" xfId="0" applyNumberFormat="1" applyFont="1" applyFill="1" applyBorder="1" applyAlignment="1" applyProtection="1">
      <alignment horizontal="center" vertical="center"/>
    </xf>
    <xf numFmtId="166" fontId="4" fillId="3" borderId="1" xfId="4" applyNumberFormat="1" applyFont="1" applyFill="1" applyBorder="1" applyAlignment="1" applyProtection="1">
      <alignment horizontal="center" vertical="center"/>
    </xf>
    <xf numFmtId="168" fontId="4" fillId="3" borderId="0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/>
    </xf>
    <xf numFmtId="172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9" borderId="0" xfId="0" applyFill="1"/>
    <xf numFmtId="0" fontId="0" fillId="9" borderId="8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49" fontId="0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29" fillId="0" borderId="0" xfId="0" applyFont="1" applyFill="1" applyAlignment="1" applyProtection="1">
      <alignment horizontal="center"/>
    </xf>
    <xf numFmtId="0" fontId="2" fillId="7" borderId="1" xfId="0" applyFont="1" applyFill="1" applyBorder="1" applyAlignment="1">
      <alignment horizontal="left" vertical="center" wrapText="1"/>
    </xf>
    <xf numFmtId="0" fontId="0" fillId="7" borderId="8" xfId="0" applyFill="1" applyBorder="1"/>
    <xf numFmtId="0" fontId="0" fillId="0" borderId="28" xfId="0" applyFill="1" applyBorder="1" applyAlignment="1" applyProtection="1">
      <alignment horizontal="center"/>
    </xf>
    <xf numFmtId="9" fontId="0" fillId="0" borderId="28" xfId="1" applyFont="1" applyBorder="1" applyAlignment="1" applyProtection="1">
      <alignment horizontal="center"/>
    </xf>
    <xf numFmtId="0" fontId="0" fillId="7" borderId="8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left" vertical="center" wrapText="1"/>
      <protection locked="0"/>
    </xf>
    <xf numFmtId="14" fontId="4" fillId="2" borderId="28" xfId="0" applyNumberFormat="1" applyFont="1" applyFill="1" applyBorder="1" applyAlignment="1" applyProtection="1">
      <alignment vertical="center" wrapText="1"/>
      <protection locked="0"/>
    </xf>
    <xf numFmtId="10" fontId="4" fillId="3" borderId="1" xfId="1" applyNumberFormat="1" applyFont="1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2" fillId="4" borderId="28" xfId="0" applyFont="1" applyFill="1" applyBorder="1" applyAlignment="1">
      <alignment horizontal="left" vertical="center" wrapText="1"/>
    </xf>
    <xf numFmtId="0" fontId="0" fillId="0" borderId="0" xfId="0" applyAlignment="1" applyProtection="1"/>
    <xf numFmtId="0" fontId="0" fillId="0" borderId="0" xfId="0" applyBorder="1" applyAlignment="1" applyProtection="1"/>
    <xf numFmtId="9" fontId="0" fillId="2" borderId="28" xfId="0" applyNumberFormat="1" applyFill="1" applyBorder="1" applyAlignment="1" applyProtection="1">
      <alignment horizontal="center"/>
      <protection locked="0"/>
    </xf>
    <xf numFmtId="9" fontId="0" fillId="0" borderId="0" xfId="0" applyNumberFormat="1" applyProtection="1"/>
    <xf numFmtId="0" fontId="0" fillId="0" borderId="15" xfId="0" applyBorder="1" applyAlignment="1" applyProtection="1">
      <alignment horizontal="right"/>
    </xf>
    <xf numFmtId="0" fontId="0" fillId="7" borderId="31" xfId="0" applyFill="1" applyBorder="1"/>
    <xf numFmtId="0" fontId="0" fillId="2" borderId="28" xfId="0" applyFont="1" applyFill="1" applyBorder="1" applyAlignment="1" applyProtection="1">
      <alignment horizontal="left" vertical="center"/>
      <protection locked="0"/>
    </xf>
    <xf numFmtId="4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left" vertical="center"/>
    </xf>
    <xf numFmtId="0" fontId="0" fillId="0" borderId="28" xfId="0" applyFont="1" applyBorder="1" applyProtection="1"/>
    <xf numFmtId="3" fontId="0" fillId="2" borderId="28" xfId="0" applyNumberFormat="1" applyFont="1" applyFill="1" applyBorder="1" applyAlignment="1" applyProtection="1">
      <alignment horizontal="center" vertical="center"/>
      <protection locked="0"/>
    </xf>
    <xf numFmtId="10" fontId="0" fillId="2" borderId="28" xfId="1" applyNumberFormat="1" applyFont="1" applyFill="1" applyBorder="1" applyAlignment="1" applyProtection="1">
      <alignment horizontal="center" vertical="center"/>
      <protection locked="0"/>
    </xf>
    <xf numFmtId="166" fontId="0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0" fillId="0" borderId="3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Protection="1"/>
    <xf numFmtId="15" fontId="0" fillId="2" borderId="2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right"/>
    </xf>
    <xf numFmtId="0" fontId="0" fillId="0" borderId="22" xfId="0" applyBorder="1" applyAlignment="1" applyProtection="1">
      <alignment horizontal="right"/>
    </xf>
    <xf numFmtId="3" fontId="2" fillId="5" borderId="28" xfId="0" applyNumberFormat="1" applyFont="1" applyFill="1" applyBorder="1" applyAlignment="1">
      <alignment horizontal="center" vertical="center" wrapText="1"/>
    </xf>
    <xf numFmtId="173" fontId="18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/>
    <xf numFmtId="0" fontId="0" fillId="0" borderId="18" xfId="0" applyFont="1" applyFill="1" applyBorder="1" applyProtection="1"/>
    <xf numFmtId="0" fontId="2" fillId="5" borderId="28" xfId="0" applyFont="1" applyFill="1" applyBorder="1" applyAlignment="1">
      <alignment horizontal="left" vertical="center" wrapText="1"/>
    </xf>
    <xf numFmtId="0" fontId="0" fillId="10" borderId="30" xfId="0" applyFill="1" applyBorder="1"/>
    <xf numFmtId="0" fontId="0" fillId="0" borderId="33" xfId="0" applyFill="1" applyBorder="1"/>
    <xf numFmtId="0" fontId="38" fillId="11" borderId="15" xfId="3" applyFont="1" applyFill="1" applyBorder="1" applyProtection="1"/>
    <xf numFmtId="0" fontId="8" fillId="11" borderId="16" xfId="3" applyFill="1" applyBorder="1" applyProtection="1"/>
    <xf numFmtId="0" fontId="8" fillId="11" borderId="17" xfId="3" applyFill="1" applyBorder="1" applyProtection="1"/>
    <xf numFmtId="0" fontId="38" fillId="11" borderId="18" xfId="3" applyFont="1" applyFill="1" applyBorder="1" applyProtection="1"/>
    <xf numFmtId="0" fontId="8" fillId="11" borderId="0" xfId="3" applyFill="1" applyBorder="1" applyProtection="1"/>
    <xf numFmtId="0" fontId="8" fillId="11" borderId="19" xfId="3" applyFill="1" applyBorder="1" applyProtection="1"/>
    <xf numFmtId="0" fontId="7" fillId="11" borderId="18" xfId="3" applyFont="1" applyFill="1" applyBorder="1" applyAlignment="1" applyProtection="1">
      <alignment horizontal="right"/>
    </xf>
    <xf numFmtId="0" fontId="39" fillId="11" borderId="0" xfId="3" applyFont="1" applyFill="1" applyBorder="1" applyProtection="1"/>
    <xf numFmtId="0" fontId="8" fillId="11" borderId="0" xfId="3" applyFill="1" applyBorder="1" applyAlignment="1" applyProtection="1">
      <alignment horizontal="center"/>
    </xf>
    <xf numFmtId="0" fontId="14" fillId="11" borderId="0" xfId="3" applyFont="1" applyFill="1" applyBorder="1" applyAlignment="1" applyProtection="1">
      <alignment horizontal="left"/>
    </xf>
    <xf numFmtId="0" fontId="38" fillId="11" borderId="20" xfId="3" applyFont="1" applyFill="1" applyBorder="1" applyProtection="1"/>
    <xf numFmtId="0" fontId="8" fillId="11" borderId="21" xfId="3" applyFill="1" applyBorder="1" applyProtection="1"/>
    <xf numFmtId="0" fontId="8" fillId="11" borderId="22" xfId="3" applyFill="1" applyBorder="1" applyProtection="1"/>
    <xf numFmtId="0" fontId="38" fillId="11" borderId="15" xfId="0" applyFont="1" applyFill="1" applyBorder="1" applyProtection="1"/>
    <xf numFmtId="0" fontId="0" fillId="11" borderId="16" xfId="0" applyFill="1" applyBorder="1"/>
    <xf numFmtId="0" fontId="0" fillId="11" borderId="17" xfId="0" applyFill="1" applyBorder="1"/>
    <xf numFmtId="0" fontId="0" fillId="11" borderId="0" xfId="0" applyFill="1" applyBorder="1"/>
    <xf numFmtId="0" fontId="38" fillId="11" borderId="18" xfId="0" applyFont="1" applyFill="1" applyBorder="1" applyProtection="1"/>
    <xf numFmtId="0" fontId="0" fillId="11" borderId="19" xfId="0" applyFill="1" applyBorder="1"/>
    <xf numFmtId="0" fontId="14" fillId="0" borderId="34" xfId="0" applyFont="1" applyBorder="1" applyAlignment="1">
      <alignment horizontal="right"/>
    </xf>
    <xf numFmtId="0" fontId="14" fillId="11" borderId="0" xfId="0" applyFont="1" applyFill="1" applyBorder="1"/>
    <xf numFmtId="0" fontId="14" fillId="11" borderId="34" xfId="0" applyFont="1" applyFill="1" applyBorder="1" applyAlignment="1">
      <alignment horizontal="right"/>
    </xf>
    <xf numFmtId="0" fontId="14" fillId="11" borderId="0" xfId="0" applyFont="1" applyFill="1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/>
    <xf numFmtId="0" fontId="0" fillId="11" borderId="22" xfId="0" applyFill="1" applyBorder="1"/>
    <xf numFmtId="0" fontId="0" fillId="11" borderId="0" xfId="0" applyFill="1"/>
    <xf numFmtId="0" fontId="38" fillId="0" borderId="15" xfId="0" applyFont="1" applyFill="1" applyBorder="1" applyProtection="1"/>
    <xf numFmtId="0" fontId="14" fillId="0" borderId="16" xfId="0" applyFont="1" applyFill="1" applyBorder="1"/>
    <xf numFmtId="0" fontId="0" fillId="0" borderId="17" xfId="0" applyFill="1" applyBorder="1"/>
    <xf numFmtId="0" fontId="14" fillId="0" borderId="18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14" fillId="0" borderId="18" xfId="0" applyFont="1" applyFill="1" applyBorder="1"/>
    <xf numFmtId="0" fontId="0" fillId="0" borderId="19" xfId="0" applyFill="1" applyBorder="1"/>
    <xf numFmtId="0" fontId="40" fillId="11" borderId="21" xfId="0" applyFont="1" applyFill="1" applyBorder="1"/>
    <xf numFmtId="0" fontId="40" fillId="11" borderId="0" xfId="0" applyFont="1" applyFill="1"/>
    <xf numFmtId="0" fontId="11" fillId="11" borderId="15" xfId="0" applyFont="1" applyFill="1" applyBorder="1"/>
    <xf numFmtId="0" fontId="40" fillId="11" borderId="16" xfId="0" applyFont="1" applyFill="1" applyBorder="1"/>
    <xf numFmtId="0" fontId="14" fillId="11" borderId="18" xfId="0" applyFont="1" applyFill="1" applyBorder="1" applyAlignment="1">
      <alignment horizontal="left"/>
    </xf>
    <xf numFmtId="0" fontId="40" fillId="11" borderId="0" xfId="0" applyFont="1" applyFill="1" applyBorder="1"/>
    <xf numFmtId="0" fontId="8" fillId="0" borderId="18" xfId="3" applyFill="1" applyBorder="1" applyProtection="1"/>
    <xf numFmtId="0" fontId="13" fillId="0" borderId="0" xfId="3" applyFont="1" applyFill="1" applyBorder="1" applyProtection="1"/>
    <xf numFmtId="0" fontId="8" fillId="0" borderId="19" xfId="3" applyFill="1" applyBorder="1" applyProtection="1"/>
    <xf numFmtId="0" fontId="8" fillId="0" borderId="0" xfId="3" applyFill="1" applyBorder="1" applyProtection="1"/>
    <xf numFmtId="0" fontId="7" fillId="0" borderId="18" xfId="3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center"/>
      <protection locked="0"/>
    </xf>
    <xf numFmtId="0" fontId="41" fillId="0" borderId="0" xfId="3" applyFont="1" applyFill="1" applyBorder="1" applyAlignment="1" applyProtection="1">
      <alignment horizontal="right"/>
    </xf>
    <xf numFmtId="0" fontId="1" fillId="2" borderId="28" xfId="0" applyFont="1" applyFill="1" applyBorder="1" applyProtection="1">
      <protection locked="0"/>
    </xf>
    <xf numFmtId="9" fontId="1" fillId="2" borderId="2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3" fillId="0" borderId="0" xfId="3" applyFont="1" applyFill="1" applyBorder="1" applyAlignment="1" applyProtection="1">
      <alignment horizontal="center"/>
    </xf>
    <xf numFmtId="0" fontId="41" fillId="0" borderId="0" xfId="3" applyFont="1" applyFill="1" applyBorder="1" applyAlignment="1" applyProtection="1">
      <alignment horizontal="center"/>
    </xf>
    <xf numFmtId="0" fontId="7" fillId="0" borderId="19" xfId="3" applyFont="1" applyFill="1" applyBorder="1" applyAlignment="1" applyProtection="1">
      <alignment horizontal="center"/>
    </xf>
    <xf numFmtId="0" fontId="41" fillId="0" borderId="0" xfId="3" applyFont="1" applyFill="1" applyBorder="1" applyAlignment="1" applyProtection="1">
      <alignment horizontal="right" wrapText="1"/>
    </xf>
    <xf numFmtId="0" fontId="7" fillId="0" borderId="20" xfId="3" applyFont="1" applyFill="1" applyBorder="1" applyAlignment="1" applyProtection="1">
      <alignment horizontal="center"/>
    </xf>
    <xf numFmtId="0" fontId="7" fillId="0" borderId="21" xfId="3" applyFont="1" applyFill="1" applyBorder="1" applyAlignment="1" applyProtection="1">
      <alignment horizontal="center"/>
    </xf>
    <xf numFmtId="0" fontId="7" fillId="0" borderId="22" xfId="3" applyFont="1" applyFill="1" applyBorder="1" applyAlignment="1" applyProtection="1">
      <alignment horizontal="center"/>
    </xf>
    <xf numFmtId="0" fontId="8" fillId="0" borderId="20" xfId="3" applyFill="1" applyBorder="1" applyProtection="1"/>
    <xf numFmtId="0" fontId="8" fillId="0" borderId="21" xfId="3" applyFill="1" applyBorder="1" applyProtection="1"/>
    <xf numFmtId="0" fontId="8" fillId="0" borderId="22" xfId="3" applyFill="1" applyBorder="1" applyProtection="1"/>
    <xf numFmtId="0" fontId="7" fillId="11" borderId="0" xfId="3" applyFont="1" applyFill="1" applyBorder="1" applyAlignment="1" applyProtection="1">
      <alignment horizontal="center"/>
    </xf>
    <xf numFmtId="2" fontId="7" fillId="11" borderId="35" xfId="0" applyNumberFormat="1" applyFont="1" applyFill="1" applyBorder="1" applyAlignment="1" applyProtection="1">
      <alignment horizontal="center"/>
    </xf>
    <xf numFmtId="0" fontId="14" fillId="11" borderId="0" xfId="0" applyFont="1" applyFill="1" applyBorder="1" applyAlignment="1" applyProtection="1">
      <alignment horizontal="center"/>
    </xf>
    <xf numFmtId="0" fontId="14" fillId="11" borderId="0" xfId="0" applyFont="1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center"/>
    </xf>
    <xf numFmtId="0" fontId="42" fillId="11" borderId="0" xfId="3" applyFont="1" applyFill="1" applyBorder="1" applyProtection="1"/>
    <xf numFmtId="9" fontId="0" fillId="0" borderId="36" xfId="1" applyFont="1" applyFill="1" applyBorder="1" applyAlignment="1" applyProtection="1">
      <alignment horizontal="center"/>
    </xf>
    <xf numFmtId="0" fontId="25" fillId="0" borderId="0" xfId="0" quotePrefix="1" applyFont="1" applyBorder="1" applyProtection="1"/>
    <xf numFmtId="0" fontId="14" fillId="0" borderId="17" xfId="0" applyFont="1" applyFill="1" applyBorder="1"/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/>
    <xf numFmtId="0" fontId="7" fillId="2" borderId="28" xfId="0" applyFont="1" applyFill="1" applyBorder="1" applyAlignment="1" applyProtection="1">
      <protection locked="0"/>
    </xf>
    <xf numFmtId="9" fontId="7" fillId="2" borderId="28" xfId="1" applyFont="1" applyFill="1" applyBorder="1" applyAlignment="1" applyProtection="1">
      <protection locked="0"/>
    </xf>
    <xf numFmtId="0" fontId="7" fillId="2" borderId="38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/>
    </xf>
    <xf numFmtId="0" fontId="7" fillId="2" borderId="35" xfId="0" applyFont="1" applyFill="1" applyBorder="1" applyProtection="1">
      <protection locked="0"/>
    </xf>
    <xf numFmtId="0" fontId="14" fillId="0" borderId="20" xfId="0" applyFont="1" applyFill="1" applyBorder="1" applyAlignment="1">
      <alignment horizontal="right"/>
    </xf>
    <xf numFmtId="0" fontId="14" fillId="0" borderId="21" xfId="0" applyFont="1" applyFill="1" applyBorder="1"/>
    <xf numFmtId="0" fontId="14" fillId="0" borderId="22" xfId="0" applyFont="1" applyFill="1" applyBorder="1"/>
    <xf numFmtId="0" fontId="7" fillId="0" borderId="18" xfId="0" applyFont="1" applyFill="1" applyBorder="1" applyAlignment="1">
      <alignment horizontal="right"/>
    </xf>
    <xf numFmtId="14" fontId="7" fillId="12" borderId="38" xfId="0" applyNumberFormat="1" applyFont="1" applyFill="1" applyBorder="1" applyProtection="1">
      <protection locked="0"/>
    </xf>
    <xf numFmtId="0" fontId="14" fillId="0" borderId="0" xfId="0" applyFont="1" applyBorder="1" applyAlignment="1">
      <alignment horizontal="center"/>
    </xf>
    <xf numFmtId="0" fontId="7" fillId="12" borderId="35" xfId="3" applyFont="1" applyFill="1" applyBorder="1" applyProtection="1">
      <protection locked="0"/>
    </xf>
    <xf numFmtId="14" fontId="7" fillId="12" borderId="35" xfId="3" applyNumberFormat="1" applyFont="1" applyFill="1" applyBorder="1" applyProtection="1">
      <protection locked="0"/>
    </xf>
    <xf numFmtId="0" fontId="14" fillId="0" borderId="20" xfId="0" applyFont="1" applyFill="1" applyBorder="1"/>
    <xf numFmtId="0" fontId="0" fillId="0" borderId="16" xfId="0" applyFill="1" applyBorder="1"/>
    <xf numFmtId="0" fontId="0" fillId="0" borderId="0" xfId="0" applyFill="1" applyBorder="1"/>
    <xf numFmtId="0" fontId="11" fillId="0" borderId="0" xfId="0" applyFont="1" applyFill="1" applyBorder="1" applyAlignment="1"/>
    <xf numFmtId="0" fontId="38" fillId="0" borderId="0" xfId="0" applyFont="1" applyFill="1" applyBorder="1" applyAlignment="1" applyProtection="1">
      <alignment horizontal="center" wrapText="1"/>
    </xf>
    <xf numFmtId="0" fontId="14" fillId="0" borderId="0" xfId="0" applyFont="1" applyBorder="1" applyAlignment="1">
      <alignment horizontal="right"/>
    </xf>
    <xf numFmtId="0" fontId="38" fillId="0" borderId="0" xfId="0" applyFont="1" applyBorder="1" applyAlignment="1" applyProtection="1">
      <alignment horizontal="center" wrapText="1"/>
    </xf>
    <xf numFmtId="0" fontId="40" fillId="0" borderId="0" xfId="0" applyFont="1" applyFill="1" applyBorder="1" applyAlignment="1">
      <alignment horizontal="right"/>
    </xf>
    <xf numFmtId="0" fontId="0" fillId="0" borderId="21" xfId="0" applyFill="1" applyBorder="1"/>
    <xf numFmtId="0" fontId="0" fillId="0" borderId="22" xfId="0" applyFill="1" applyBorder="1"/>
    <xf numFmtId="0" fontId="0" fillId="0" borderId="40" xfId="0" applyBorder="1" applyProtection="1"/>
    <xf numFmtId="0" fontId="29" fillId="0" borderId="0" xfId="0" applyFont="1" applyFill="1" applyAlignment="1" applyProtection="1"/>
    <xf numFmtId="0" fontId="2" fillId="0" borderId="15" xfId="0" applyFont="1" applyBorder="1"/>
    <xf numFmtId="0" fontId="43" fillId="0" borderId="0" xfId="0" applyFont="1" applyBorder="1" applyAlignment="1" applyProtection="1">
      <alignment horizontal="center" vertical="center"/>
    </xf>
    <xf numFmtId="0" fontId="43" fillId="0" borderId="0" xfId="0" applyFont="1" applyFill="1" applyProtection="1"/>
    <xf numFmtId="0" fontId="44" fillId="0" borderId="0" xfId="0" applyFont="1" applyFill="1"/>
    <xf numFmtId="0" fontId="44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 applyBorder="1" applyProtection="1"/>
    <xf numFmtId="0" fontId="43" fillId="0" borderId="0" xfId="0" applyFont="1" applyFill="1" applyAlignment="1" applyProtection="1">
      <alignment vertical="center"/>
    </xf>
    <xf numFmtId="0" fontId="9" fillId="13" borderId="1" xfId="0" applyFont="1" applyFill="1" applyBorder="1" applyAlignment="1" applyProtection="1">
      <alignment horizontal="center" vertical="center" wrapText="1"/>
    </xf>
    <xf numFmtId="4" fontId="9" fillId="13" borderId="1" xfId="0" applyNumberFormat="1" applyFont="1" applyFill="1" applyBorder="1" applyAlignment="1" applyProtection="1">
      <alignment horizontal="center" vertical="center" wrapText="1"/>
    </xf>
    <xf numFmtId="3" fontId="9" fillId="13" borderId="1" xfId="0" applyNumberFormat="1" applyFont="1" applyFill="1" applyBorder="1" applyAlignment="1" applyProtection="1">
      <alignment horizontal="center" vertical="center" wrapText="1"/>
    </xf>
    <xf numFmtId="0" fontId="14" fillId="13" borderId="1" xfId="0" applyFont="1" applyFill="1" applyBorder="1" applyAlignment="1" applyProtection="1">
      <alignment horizontal="center" vertical="center" wrapText="1"/>
    </xf>
    <xf numFmtId="3" fontId="14" fillId="13" borderId="1" xfId="0" applyNumberFormat="1" applyFont="1" applyFill="1" applyBorder="1" applyAlignment="1" applyProtection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3" fontId="5" fillId="13" borderId="1" xfId="0" applyNumberFormat="1" applyFont="1" applyFill="1" applyBorder="1" applyAlignment="1" applyProtection="1">
      <alignment horizontal="center" vertical="center" wrapText="1"/>
    </xf>
    <xf numFmtId="3" fontId="5" fillId="13" borderId="1" xfId="2" applyNumberFormat="1" applyFont="1" applyFill="1" applyBorder="1" applyAlignment="1" applyProtection="1">
      <alignment vertical="center"/>
    </xf>
    <xf numFmtId="3" fontId="5" fillId="13" borderId="1" xfId="0" applyNumberFormat="1" applyFont="1" applyFill="1" applyBorder="1" applyProtection="1"/>
    <xf numFmtId="0" fontId="17" fillId="13" borderId="1" xfId="0" applyFont="1" applyFill="1" applyBorder="1" applyAlignment="1" applyProtection="1">
      <alignment horizontal="center" vertical="center" wrapText="1"/>
    </xf>
    <xf numFmtId="4" fontId="17" fillId="13" borderId="1" xfId="0" applyNumberFormat="1" applyFont="1" applyFill="1" applyBorder="1" applyAlignment="1" applyProtection="1">
      <alignment horizontal="center" vertical="center" wrapText="1"/>
    </xf>
    <xf numFmtId="3" fontId="17" fillId="13" borderId="1" xfId="0" applyNumberFormat="1" applyFont="1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left" vertical="center" wrapText="1"/>
    </xf>
    <xf numFmtId="0" fontId="0" fillId="8" borderId="4" xfId="0" applyFill="1" applyBorder="1" applyAlignment="1" applyProtection="1">
      <alignment horizontal="left" vertical="center" wrapText="1"/>
    </xf>
    <xf numFmtId="0" fontId="0" fillId="8" borderId="5" xfId="0" applyFill="1" applyBorder="1" applyAlignment="1" applyProtection="1">
      <alignment horizontal="left" vertical="center" wrapText="1"/>
    </xf>
    <xf numFmtId="0" fontId="43" fillId="0" borderId="0" xfId="0" applyFont="1" applyFill="1" applyAlignment="1" applyProtection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13" fillId="2" borderId="3" xfId="3" applyFont="1" applyFill="1" applyBorder="1" applyAlignment="1" applyProtection="1">
      <alignment horizontal="center"/>
      <protection locked="0"/>
    </xf>
    <xf numFmtId="0" fontId="13" fillId="2" borderId="5" xfId="3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2" fontId="7" fillId="12" borderId="28" xfId="3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left" vertical="top" wrapText="1"/>
    </xf>
    <xf numFmtId="0" fontId="0" fillId="2" borderId="27" xfId="0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12" borderId="35" xfId="3" applyFont="1" applyFill="1" applyBorder="1" applyAlignment="1" applyProtection="1">
      <alignment horizontal="center"/>
      <protection locked="0"/>
    </xf>
    <xf numFmtId="0" fontId="7" fillId="12" borderId="2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7" fillId="12" borderId="28" xfId="3" applyFont="1" applyFill="1" applyBorder="1" applyAlignment="1" applyProtection="1">
      <alignment horizontal="center"/>
      <protection locked="0"/>
    </xf>
    <xf numFmtId="0" fontId="7" fillId="12" borderId="38" xfId="3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6" borderId="28" xfId="0" applyFont="1" applyFill="1" applyBorder="1" applyAlignment="1" applyProtection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center" vertical="top"/>
    </xf>
    <xf numFmtId="0" fontId="0" fillId="0" borderId="28" xfId="0" applyFill="1" applyBorder="1" applyAlignment="1" applyProtection="1">
      <alignment horizontal="center" vertical="top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26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8" xfId="0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3" fillId="0" borderId="14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13" borderId="1" xfId="0" applyFont="1" applyFill="1" applyBorder="1" applyAlignment="1" applyProtection="1">
      <alignment horizontal="center" vertic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3" fontId="11" fillId="13" borderId="1" xfId="0" applyNumberFormat="1" applyFont="1" applyFill="1" applyBorder="1" applyAlignment="1" applyProtection="1">
      <alignment horizontal="center" vertical="center" wrapText="1"/>
    </xf>
    <xf numFmtId="14" fontId="14" fillId="0" borderId="6" xfId="0" applyNumberFormat="1" applyFont="1" applyFill="1" applyBorder="1" applyAlignment="1" applyProtection="1">
      <alignment horizontal="center" vertical="top" wrapText="1"/>
    </xf>
    <xf numFmtId="14" fontId="14" fillId="0" borderId="8" xfId="0" applyNumberFormat="1" applyFont="1" applyFill="1" applyBorder="1" applyAlignment="1" applyProtection="1">
      <alignment horizontal="center" vertical="top" wrapText="1"/>
    </xf>
    <xf numFmtId="14" fontId="14" fillId="0" borderId="7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left" vertical="center" wrapText="1"/>
    </xf>
    <xf numFmtId="0" fontId="43" fillId="0" borderId="14" xfId="0" applyFont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43" fillId="3" borderId="1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17" fillId="13" borderId="3" xfId="0" applyFont="1" applyFill="1" applyBorder="1" applyAlignment="1" applyProtection="1">
      <alignment horizontal="right" vertical="center" wrapText="1"/>
    </xf>
    <xf numFmtId="0" fontId="17" fillId="13" borderId="4" xfId="0" applyFont="1" applyFill="1" applyBorder="1" applyAlignment="1" applyProtection="1">
      <alignment horizontal="right" vertical="center" wrapText="1"/>
    </xf>
    <xf numFmtId="0" fontId="17" fillId="13" borderId="5" xfId="0" applyFont="1" applyFill="1" applyBorder="1" applyAlignment="1" applyProtection="1">
      <alignment horizontal="right" vertical="center" wrapText="1"/>
    </xf>
    <xf numFmtId="0" fontId="43" fillId="3" borderId="1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9">
    <cellStyle name="Comma 2" xfId="7"/>
    <cellStyle name="Millares" xfId="6" builtinId="3"/>
    <cellStyle name="Millares 2" xfId="2"/>
    <cellStyle name="Normal" xfId="0" builtinId="0"/>
    <cellStyle name="Normal 2" xfId="3"/>
    <cellStyle name="Percent 2" xfId="8"/>
    <cellStyle name="Porcentaje" xfId="1" builtinId="5"/>
    <cellStyle name="Porcentual 2" xfId="4"/>
    <cellStyle name="Porcentual 3" xfId="5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quipo\Dropbox\RenovAr%20-%20MinEM\RenovAr%202\Exceles%20y%20datos\Planilla%20Integrada%20RenovAr%202%20-%20Peque&#241;o%20Aprovechamiento%20Hidroelectrico%20-%2013-o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quipo\Dropbox\RenovAr%20-%20MinEM\MATER\planillas%20MATER\Planilla%20RENPER%20-%20Biomasa%20de%20combustion%20-%20mar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nexo 13 - Requer Financiero"/>
      <sheetName val="Anexo 4A - Info Legal"/>
      <sheetName val="Anexo 4B - Descr. Proyecto"/>
      <sheetName val="Anexo 4C - Obra Civil y Elect"/>
      <sheetName val="Anexo 4E - Rec. hídrico (EPR)"/>
      <sheetName val="Anexo 4G - Generación (EPR)"/>
      <sheetName val="Anexo 4H Equipos, Mater, Serv"/>
      <sheetName val="Anexo 4I - Empleo"/>
      <sheetName val="Anexo 4J - Cron.Inversiones"/>
      <sheetName val="Anexo 4K - Fechas clave"/>
      <sheetName val="Anexo 4L - Resumen"/>
      <sheetName val="Anexo 4M - Dev. Antic. IVA"/>
      <sheetName val="Anexo 4N - Obra Infraestruc"/>
      <sheetName val="Anexo 4O - Bienes Muebles"/>
      <sheetName val="Anexo 4P - Exención Der Imp"/>
      <sheetName val="Anexo 4R - CND"/>
      <sheetName val="Anexo 4S - Certificado Fiscal"/>
      <sheetName val="Anexo 11 - Carta Presentación"/>
      <sheetName val="Anexo 5 - Sobre B"/>
      <sheetName val="Datos fijos"/>
      <sheetName val="Cálculos"/>
      <sheetName val="Para Exportar 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H3" t="str">
            <v>Sí</v>
          </cell>
          <cell r="V3" t="str">
            <v>enero</v>
          </cell>
        </row>
        <row r="4">
          <cell r="H4" t="str">
            <v>No</v>
          </cell>
          <cell r="V4" t="str">
            <v>febrero</v>
          </cell>
        </row>
        <row r="5">
          <cell r="V5" t="str">
            <v>marzo</v>
          </cell>
        </row>
        <row r="6">
          <cell r="V6" t="str">
            <v>abril</v>
          </cell>
        </row>
        <row r="7">
          <cell r="V7" t="str">
            <v>mayo</v>
          </cell>
        </row>
        <row r="8">
          <cell r="V8" t="str">
            <v>junio</v>
          </cell>
        </row>
        <row r="9">
          <cell r="V9" t="str">
            <v>julio</v>
          </cell>
        </row>
        <row r="10">
          <cell r="V10" t="str">
            <v>agosto</v>
          </cell>
        </row>
        <row r="11">
          <cell r="V11" t="str">
            <v>septiembre</v>
          </cell>
        </row>
        <row r="12">
          <cell r="V12" t="str">
            <v>octubre</v>
          </cell>
        </row>
        <row r="13">
          <cell r="V13" t="str">
            <v>noviembre</v>
          </cell>
        </row>
        <row r="14">
          <cell r="V14" t="str">
            <v>diciembre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nexo 13 - Requer Financiero"/>
      <sheetName val="Anexo 4A - Info Legal"/>
      <sheetName val="Anexo 4B - Descr. Proyecto"/>
      <sheetName val="Anexo 4C - Obra Civil y Elect"/>
      <sheetName val="Anexo 4E - Rec. biomásico (RPE)"/>
      <sheetName val="Anexo 4G - Generación (RPE)"/>
      <sheetName val="Anexo 4H Equipos, Mater, Serv"/>
      <sheetName val="Anexo 4J - Cron.Inversiones"/>
      <sheetName val="Anexo 4I - Empleo"/>
      <sheetName val="Anexo 4K - Fechas clave"/>
      <sheetName val="Anexo 4L - Resumen"/>
      <sheetName val="Anexo 4M - Dev. Antic. IVA"/>
      <sheetName val="Anexo 4N - Obra Infraestruc"/>
      <sheetName val="Anexo 4O - Bienes Muebles"/>
      <sheetName val="Anexo 4P - Exención Der Imp"/>
      <sheetName val="Anexo 4R - CND"/>
      <sheetName val="Anexo 4S - Certificado Fiscal"/>
      <sheetName val="Anexo 11 - Carta Presentación"/>
      <sheetName val="Anexo 5 - Sobre B"/>
      <sheetName val="Datos fijos"/>
      <sheetName val="Cálculos"/>
      <sheetName val="Para Exportar Datos"/>
    </sheetNames>
    <sheetDataSet>
      <sheetData sheetId="0"/>
      <sheetData sheetId="1"/>
      <sheetData sheetId="2"/>
      <sheetData sheetId="3">
        <row r="92">
          <cell r="G92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Simple Light">
  <a:themeElements>
    <a:clrScheme name="Arg Unida 2">
      <a:dk1>
        <a:srgbClr val="000000"/>
      </a:dk1>
      <a:lt1>
        <a:srgbClr val="FFFFFF"/>
      </a:lt1>
      <a:dk2>
        <a:srgbClr val="41BBED"/>
      </a:dk2>
      <a:lt2>
        <a:srgbClr val="50535C"/>
      </a:lt2>
      <a:accent1>
        <a:srgbClr val="AAAAAA"/>
      </a:accent1>
      <a:accent2>
        <a:srgbClr val="E7E7E7"/>
      </a:accent2>
      <a:accent3>
        <a:srgbClr val="EE3D8F"/>
      </a:accent3>
      <a:accent4>
        <a:srgbClr val="D7DF23"/>
      </a:accent4>
      <a:accent5>
        <a:srgbClr val="9283BE"/>
      </a:accent5>
      <a:accent6>
        <a:srgbClr val="50B8B1"/>
      </a:accent6>
      <a:hlink>
        <a:srgbClr val="0000FF"/>
      </a:hlink>
      <a:folHlink>
        <a:srgbClr val="F79420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F43"/>
  <sheetViews>
    <sheetView showGridLines="0" view="pageBreakPreview" topLeftCell="A16" zoomScale="60" zoomScaleNormal="110" zoomScalePageLayoutView="110" workbookViewId="0">
      <selection activeCell="B2" sqref="B2"/>
    </sheetView>
  </sheetViews>
  <sheetFormatPr baseColWidth="10" defaultColWidth="10.75" defaultRowHeight="14"/>
  <cols>
    <col min="1" max="1" width="54.6640625" style="147" customWidth="1"/>
    <col min="2" max="2" width="68.9140625" style="147" customWidth="1"/>
    <col min="3" max="3" width="5.9140625" style="147" customWidth="1"/>
    <col min="4" max="16384" width="10.75" style="147"/>
  </cols>
  <sheetData>
    <row r="1" spans="1:6" ht="18.75" customHeight="1"/>
    <row r="2" spans="1:6" ht="25" customHeight="1">
      <c r="A2" s="296"/>
      <c r="B2" s="452" t="s">
        <v>542</v>
      </c>
    </row>
    <row r="3" spans="1:6" ht="15.5">
      <c r="A3" s="296"/>
      <c r="B3" s="297"/>
    </row>
    <row r="4" spans="1:6" ht="15.5">
      <c r="A4" s="296"/>
      <c r="B4" s="301" t="s">
        <v>543</v>
      </c>
    </row>
    <row r="5" spans="1:6">
      <c r="A5" s="304" t="s">
        <v>569</v>
      </c>
      <c r="B5" s="302"/>
    </row>
    <row r="6" spans="1:6">
      <c r="A6" s="304" t="s">
        <v>544</v>
      </c>
      <c r="B6" s="303"/>
    </row>
    <row r="7" spans="1:6">
      <c r="A7" s="304"/>
      <c r="B7" s="304"/>
    </row>
    <row r="8" spans="1:6" ht="15.5">
      <c r="A8" s="290" t="s">
        <v>570</v>
      </c>
      <c r="B8" s="314"/>
      <c r="F8" s="84"/>
    </row>
    <row r="9" spans="1:6">
      <c r="A9" s="304"/>
      <c r="B9" s="304"/>
      <c r="F9" s="84"/>
    </row>
    <row r="10" spans="1:6" ht="15.5">
      <c r="A10" s="290" t="s">
        <v>571</v>
      </c>
      <c r="B10" s="314"/>
      <c r="F10" s="84"/>
    </row>
    <row r="11" spans="1:6">
      <c r="A11" s="304"/>
      <c r="B11" s="304"/>
    </row>
    <row r="12" spans="1:6" ht="15.5">
      <c r="A12" s="87" t="s">
        <v>572</v>
      </c>
      <c r="B12" s="315"/>
    </row>
    <row r="13" spans="1:6">
      <c r="A13" s="304"/>
      <c r="B13" s="300"/>
    </row>
    <row r="14" spans="1:6">
      <c r="A14" s="304"/>
      <c r="B14" s="301" t="s">
        <v>545</v>
      </c>
    </row>
    <row r="15" spans="1:6">
      <c r="A15" s="304" t="s">
        <v>573</v>
      </c>
      <c r="B15" s="302"/>
    </row>
    <row r="16" spans="1:6">
      <c r="A16" s="304" t="s">
        <v>574</v>
      </c>
      <c r="B16" s="302"/>
    </row>
    <row r="17" spans="1:3">
      <c r="A17" s="304" t="s">
        <v>575</v>
      </c>
      <c r="B17" s="302"/>
    </row>
    <row r="18" spans="1:3">
      <c r="A18" s="304" t="s">
        <v>576</v>
      </c>
      <c r="B18" s="302"/>
    </row>
    <row r="19" spans="1:3">
      <c r="A19" s="304" t="s">
        <v>577</v>
      </c>
      <c r="B19" s="302"/>
    </row>
    <row r="20" spans="1:3">
      <c r="A20" s="304" t="s">
        <v>578</v>
      </c>
      <c r="B20" s="302"/>
    </row>
    <row r="21" spans="1:3">
      <c r="A21" s="304" t="s">
        <v>579</v>
      </c>
      <c r="B21" s="302"/>
    </row>
    <row r="22" spans="1:3">
      <c r="A22" s="304"/>
    </row>
    <row r="23" spans="1:3">
      <c r="A23" s="304"/>
      <c r="B23" s="301" t="s">
        <v>546</v>
      </c>
    </row>
    <row r="24" spans="1:3">
      <c r="A24" s="304" t="s">
        <v>573</v>
      </c>
      <c r="B24" s="302"/>
    </row>
    <row r="25" spans="1:3">
      <c r="A25" s="304" t="s">
        <v>574</v>
      </c>
      <c r="B25" s="302"/>
    </row>
    <row r="26" spans="1:3">
      <c r="A26" s="304" t="s">
        <v>577</v>
      </c>
      <c r="B26" s="302"/>
    </row>
    <row r="27" spans="1:3">
      <c r="A27" s="304" t="s">
        <v>579</v>
      </c>
      <c r="B27" s="302"/>
    </row>
    <row r="29" spans="1:3">
      <c r="A29" s="146"/>
      <c r="B29" s="308" t="s">
        <v>0</v>
      </c>
      <c r="C29" s="84"/>
    </row>
    <row r="30" spans="1:3" ht="15.5">
      <c r="A30" s="290" t="s">
        <v>1</v>
      </c>
      <c r="B30" s="314"/>
    </row>
    <row r="31" spans="1:3" ht="15.5">
      <c r="A31" s="290" t="s">
        <v>580</v>
      </c>
      <c r="B31" s="314"/>
    </row>
    <row r="32" spans="1:3" ht="15.5">
      <c r="A32" s="290" t="s">
        <v>581</v>
      </c>
      <c r="B32" s="314"/>
    </row>
    <row r="33" spans="1:3">
      <c r="A33" s="146"/>
      <c r="B33" s="84"/>
      <c r="C33" s="84"/>
    </row>
    <row r="34" spans="1:3" ht="15.5">
      <c r="A34" s="290" t="s">
        <v>1</v>
      </c>
      <c r="B34" s="314"/>
    </row>
    <row r="35" spans="1:3" ht="15.5">
      <c r="A35" s="290" t="s">
        <v>580</v>
      </c>
      <c r="B35" s="314"/>
    </row>
    <row r="36" spans="1:3" ht="15.5">
      <c r="A36" s="290" t="s">
        <v>581</v>
      </c>
      <c r="B36" s="314"/>
    </row>
    <row r="38" spans="1:3">
      <c r="A38" s="304"/>
      <c r="B38" s="301" t="s">
        <v>547</v>
      </c>
    </row>
    <row r="39" spans="1:3">
      <c r="A39" s="304" t="s">
        <v>1</v>
      </c>
      <c r="B39" s="302"/>
    </row>
    <row r="40" spans="1:3">
      <c r="A40" s="304" t="s">
        <v>582</v>
      </c>
      <c r="B40" s="302"/>
    </row>
    <row r="41" spans="1:3">
      <c r="A41" s="304" t="s">
        <v>583</v>
      </c>
      <c r="B41" s="302"/>
    </row>
    <row r="42" spans="1:3">
      <c r="A42" s="304" t="s">
        <v>577</v>
      </c>
      <c r="B42" s="302"/>
    </row>
    <row r="43" spans="1:3">
      <c r="A43" s="304" t="s">
        <v>584</v>
      </c>
      <c r="B43" s="302"/>
    </row>
  </sheetData>
  <sheetProtection selectLockedCells="1"/>
  <pageMargins left="0.70866141732283472" right="0.70866141732283472" top="0.55118110236220474" bottom="0.55118110236220474" header="0.31496062992125984" footer="0.31496062992125984"/>
  <pageSetup paperSize="9" scale="81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'Datos fijos'!$G$3:$G$5</xm:f>
          </x14:formula1>
          <xm:sqref>B8</xm:sqref>
        </x14:dataValidation>
        <x14:dataValidation type="list" allowBlank="1" showInputMessage="1" showErrorMessage="1">
          <x14:formula1>
            <xm:f>'Datos fijos'!$E$3:$E$5</xm:f>
          </x14:formula1>
          <xm:sqref>B10</xm:sqref>
        </x14:dataValidation>
        <x14:dataValidation type="list" allowBlank="1" showInputMessage="1" showErrorMessage="1" errorTitle="Error de Ingreso" error="Ingrese un carácter de apoderado válido de la lista desplegable">
          <x14:formula1>
            <xm:f>'Datos fijos'!$J$3:$J$13</xm:f>
          </x14:formula1>
          <xm:sqref>B36 B32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A2:O70"/>
  <sheetViews>
    <sheetView view="pageBreakPreview" topLeftCell="A52" zoomScale="80" zoomScaleNormal="100" zoomScaleSheetLayoutView="80" workbookViewId="0">
      <selection activeCell="B43" sqref="B43"/>
    </sheetView>
  </sheetViews>
  <sheetFormatPr baseColWidth="10" defaultColWidth="11.4140625" defaultRowHeight="14"/>
  <cols>
    <col min="1" max="1" width="3.1640625" style="84" customWidth="1"/>
    <col min="2" max="2" width="33.75" style="84" customWidth="1"/>
    <col min="3" max="3" width="9.6640625" style="84" customWidth="1"/>
    <col min="4" max="7" width="12.5" style="84" customWidth="1"/>
    <col min="8" max="14" width="9.25" style="84" customWidth="1"/>
    <col min="15" max="15" width="3.5" style="84" customWidth="1"/>
    <col min="16" max="16384" width="11.4140625" style="84"/>
  </cols>
  <sheetData>
    <row r="2" spans="1:15" ht="26">
      <c r="B2" s="454" t="s">
        <v>280</v>
      </c>
    </row>
    <row r="3" spans="1:15" ht="14.5" thickBot="1"/>
    <row r="4" spans="1:15" ht="18">
      <c r="A4" s="116"/>
      <c r="B4" s="169" t="s">
        <v>260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1:15">
      <c r="A5" s="91"/>
      <c r="B5" s="86" t="s">
        <v>305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9"/>
    </row>
    <row r="6" spans="1:15">
      <c r="A6" s="91"/>
      <c r="B6" s="86"/>
      <c r="C6" s="481" t="s">
        <v>122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89"/>
    </row>
    <row r="7" spans="1:15">
      <c r="A7" s="91"/>
      <c r="B7" s="86"/>
      <c r="C7" s="263" t="s">
        <v>286</v>
      </c>
      <c r="D7" s="263" t="s">
        <v>287</v>
      </c>
      <c r="E7" s="263" t="s">
        <v>288</v>
      </c>
      <c r="F7" s="263" t="s">
        <v>289</v>
      </c>
      <c r="G7" s="263" t="s">
        <v>290</v>
      </c>
      <c r="H7" s="263" t="s">
        <v>291</v>
      </c>
      <c r="I7" s="263" t="s">
        <v>292</v>
      </c>
      <c r="J7" s="263" t="s">
        <v>293</v>
      </c>
      <c r="K7" s="263" t="s">
        <v>294</v>
      </c>
      <c r="L7" s="263" t="s">
        <v>295</v>
      </c>
      <c r="M7" s="263" t="s">
        <v>296</v>
      </c>
      <c r="N7" s="263" t="s">
        <v>297</v>
      </c>
      <c r="O7" s="89"/>
    </row>
    <row r="8" spans="1:15">
      <c r="A8" s="91"/>
      <c r="B8" s="86"/>
      <c r="C8" s="269">
        <f>Cron.Inversiones!D21</f>
        <v>44562</v>
      </c>
      <c r="D8" s="269">
        <f>Cron.Inversiones!E21</f>
        <v>44593</v>
      </c>
      <c r="E8" s="269">
        <f>Cron.Inversiones!F21</f>
        <v>44621</v>
      </c>
      <c r="F8" s="269">
        <f>Cron.Inversiones!G21</f>
        <v>44652</v>
      </c>
      <c r="G8" s="269">
        <f>Cron.Inversiones!H21</f>
        <v>44682</v>
      </c>
      <c r="H8" s="269">
        <f>Cron.Inversiones!I21</f>
        <v>44713</v>
      </c>
      <c r="I8" s="269">
        <f>Cron.Inversiones!J21</f>
        <v>44743</v>
      </c>
      <c r="J8" s="269">
        <f>Cron.Inversiones!K21</f>
        <v>44774</v>
      </c>
      <c r="K8" s="269">
        <f>Cron.Inversiones!L21</f>
        <v>44805</v>
      </c>
      <c r="L8" s="269">
        <f>Cron.Inversiones!M21</f>
        <v>44835</v>
      </c>
      <c r="M8" s="269">
        <f>Cron.Inversiones!N21</f>
        <v>44866</v>
      </c>
      <c r="N8" s="269">
        <f>Cron.Inversiones!O21</f>
        <v>44896</v>
      </c>
      <c r="O8" s="89"/>
    </row>
    <row r="9" spans="1:15" ht="3.75" customHeight="1">
      <c r="A9" s="91"/>
      <c r="B9" s="86"/>
      <c r="C9" s="138"/>
      <c r="D9" s="138"/>
      <c r="E9" s="138"/>
      <c r="F9" s="160"/>
      <c r="G9" s="138"/>
      <c r="H9" s="138"/>
      <c r="I9" s="138"/>
      <c r="J9" s="161"/>
      <c r="K9" s="161"/>
      <c r="L9" s="161"/>
      <c r="M9" s="138"/>
      <c r="N9" s="138"/>
      <c r="O9" s="89"/>
    </row>
    <row r="10" spans="1:15">
      <c r="A10" s="91"/>
      <c r="B10" s="86" t="s">
        <v>255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89"/>
    </row>
    <row r="11" spans="1:15">
      <c r="A11" s="91"/>
      <c r="B11" s="86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89"/>
    </row>
    <row r="12" spans="1:15">
      <c r="A12" s="91"/>
      <c r="B12" s="86" t="s">
        <v>254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89"/>
    </row>
    <row r="13" spans="1:15">
      <c r="A13" s="91"/>
      <c r="B13" s="86" t="s">
        <v>252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89"/>
    </row>
    <row r="14" spans="1:15">
      <c r="A14" s="91"/>
      <c r="B14" s="86" t="s">
        <v>253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89"/>
    </row>
    <row r="15" spans="1:15">
      <c r="A15" s="91"/>
      <c r="B15" s="86" t="s">
        <v>181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89"/>
    </row>
    <row r="16" spans="1:15">
      <c r="A16" s="91"/>
      <c r="B16" s="104" t="s">
        <v>298</v>
      </c>
      <c r="C16" s="140">
        <f>SUM(C10:C15)</f>
        <v>0</v>
      </c>
      <c r="D16" s="140">
        <f t="shared" ref="D16:N16" si="0">SUM(D10:D15)</f>
        <v>0</v>
      </c>
      <c r="E16" s="140">
        <f t="shared" si="0"/>
        <v>0</v>
      </c>
      <c r="F16" s="140">
        <f t="shared" si="0"/>
        <v>0</v>
      </c>
      <c r="G16" s="140">
        <f t="shared" si="0"/>
        <v>0</v>
      </c>
      <c r="H16" s="140">
        <f t="shared" si="0"/>
        <v>0</v>
      </c>
      <c r="I16" s="140">
        <f t="shared" si="0"/>
        <v>0</v>
      </c>
      <c r="J16" s="140">
        <f t="shared" si="0"/>
        <v>0</v>
      </c>
      <c r="K16" s="140">
        <f t="shared" si="0"/>
        <v>0</v>
      </c>
      <c r="L16" s="140">
        <f t="shared" si="0"/>
        <v>0</v>
      </c>
      <c r="M16" s="140">
        <f t="shared" si="0"/>
        <v>0</v>
      </c>
      <c r="N16" s="140">
        <f t="shared" si="0"/>
        <v>0</v>
      </c>
      <c r="O16" s="89"/>
    </row>
    <row r="17" spans="1:15">
      <c r="A17" s="91"/>
      <c r="B17" s="86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89"/>
    </row>
    <row r="18" spans="1:15">
      <c r="A18" s="91"/>
      <c r="B18" s="86"/>
      <c r="C18" s="481" t="s">
        <v>59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89"/>
    </row>
    <row r="19" spans="1:15">
      <c r="A19" s="91"/>
      <c r="B19" s="86"/>
      <c r="C19" s="263" t="s">
        <v>407</v>
      </c>
      <c r="D19" s="263" t="s">
        <v>408</v>
      </c>
      <c r="E19" s="263" t="s">
        <v>409</v>
      </c>
      <c r="F19" s="263" t="s">
        <v>410</v>
      </c>
      <c r="G19" s="263" t="s">
        <v>411</v>
      </c>
      <c r="H19" s="263" t="s">
        <v>412</v>
      </c>
      <c r="I19" s="263" t="s">
        <v>413</v>
      </c>
      <c r="J19" s="263" t="s">
        <v>414</v>
      </c>
      <c r="K19" s="263" t="s">
        <v>415</v>
      </c>
      <c r="L19" s="263" t="s">
        <v>416</v>
      </c>
      <c r="M19" s="263" t="s">
        <v>417</v>
      </c>
      <c r="N19" s="263" t="s">
        <v>418</v>
      </c>
      <c r="O19" s="89"/>
    </row>
    <row r="20" spans="1:15">
      <c r="A20" s="91"/>
      <c r="B20" s="86"/>
      <c r="C20" s="269">
        <f>Cron.Inversiones!D32</f>
        <v>44927</v>
      </c>
      <c r="D20" s="269">
        <f>Cron.Inversiones!E32</f>
        <v>44958</v>
      </c>
      <c r="E20" s="269">
        <f>Cron.Inversiones!F32</f>
        <v>44986</v>
      </c>
      <c r="F20" s="269">
        <f>Cron.Inversiones!G32</f>
        <v>45017</v>
      </c>
      <c r="G20" s="269">
        <f>Cron.Inversiones!H32</f>
        <v>45047</v>
      </c>
      <c r="H20" s="269">
        <f>Cron.Inversiones!I32</f>
        <v>45078</v>
      </c>
      <c r="I20" s="269">
        <f>Cron.Inversiones!J32</f>
        <v>45108</v>
      </c>
      <c r="J20" s="269">
        <f>Cron.Inversiones!K32</f>
        <v>45139</v>
      </c>
      <c r="K20" s="269">
        <f>Cron.Inversiones!L32</f>
        <v>45170</v>
      </c>
      <c r="L20" s="269">
        <f>Cron.Inversiones!M32</f>
        <v>45200</v>
      </c>
      <c r="M20" s="269">
        <f>Cron.Inversiones!N32</f>
        <v>45231</v>
      </c>
      <c r="N20" s="269">
        <f>Cron.Inversiones!O32</f>
        <v>45261</v>
      </c>
      <c r="O20" s="89"/>
    </row>
    <row r="21" spans="1:15" ht="3.75" customHeight="1">
      <c r="A21" s="91"/>
      <c r="B21" s="86"/>
      <c r="C21" s="138"/>
      <c r="D21" s="138"/>
      <c r="E21" s="138"/>
      <c r="F21" s="160"/>
      <c r="G21" s="138"/>
      <c r="H21" s="138"/>
      <c r="I21" s="138"/>
      <c r="J21" s="161"/>
      <c r="K21" s="161"/>
      <c r="L21" s="161"/>
      <c r="M21" s="138"/>
      <c r="N21" s="138"/>
      <c r="O21" s="89"/>
    </row>
    <row r="22" spans="1:15">
      <c r="A22" s="91"/>
      <c r="B22" s="86" t="s">
        <v>255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89"/>
    </row>
    <row r="23" spans="1:15">
      <c r="A23" s="91"/>
      <c r="B23" s="86" t="s">
        <v>165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89"/>
    </row>
    <row r="24" spans="1:15">
      <c r="A24" s="91"/>
      <c r="B24" s="86" t="s">
        <v>254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89"/>
    </row>
    <row r="25" spans="1:15">
      <c r="A25" s="91"/>
      <c r="B25" s="86" t="s">
        <v>252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89"/>
    </row>
    <row r="26" spans="1:15">
      <c r="A26" s="91"/>
      <c r="B26" s="86" t="s">
        <v>253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89"/>
    </row>
    <row r="27" spans="1:15">
      <c r="A27" s="91"/>
      <c r="B27" s="86" t="s">
        <v>181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89"/>
    </row>
    <row r="28" spans="1:15">
      <c r="A28" s="91"/>
      <c r="B28" s="104" t="s">
        <v>298</v>
      </c>
      <c r="C28" s="140">
        <f t="shared" ref="C28:N28" si="1">SUM(C22:C27)</f>
        <v>0</v>
      </c>
      <c r="D28" s="140">
        <f t="shared" si="1"/>
        <v>0</v>
      </c>
      <c r="E28" s="140">
        <f t="shared" si="1"/>
        <v>0</v>
      </c>
      <c r="F28" s="140">
        <f t="shared" si="1"/>
        <v>0</v>
      </c>
      <c r="G28" s="140">
        <f t="shared" si="1"/>
        <v>0</v>
      </c>
      <c r="H28" s="140">
        <f t="shared" si="1"/>
        <v>0</v>
      </c>
      <c r="I28" s="140">
        <f t="shared" si="1"/>
        <v>0</v>
      </c>
      <c r="J28" s="140">
        <f t="shared" si="1"/>
        <v>0</v>
      </c>
      <c r="K28" s="140">
        <f t="shared" si="1"/>
        <v>0</v>
      </c>
      <c r="L28" s="140">
        <f t="shared" si="1"/>
        <v>0</v>
      </c>
      <c r="M28" s="140">
        <f t="shared" si="1"/>
        <v>0</v>
      </c>
      <c r="N28" s="140">
        <f t="shared" si="1"/>
        <v>0</v>
      </c>
      <c r="O28" s="89"/>
    </row>
    <row r="29" spans="1:15">
      <c r="A29" s="91"/>
      <c r="B29" s="86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89"/>
    </row>
    <row r="30" spans="1:15">
      <c r="A30" s="91"/>
      <c r="B30" s="86"/>
      <c r="C30" s="481" t="s">
        <v>60</v>
      </c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89"/>
    </row>
    <row r="31" spans="1:15">
      <c r="A31" s="91"/>
      <c r="B31" s="86"/>
      <c r="C31" s="128" t="s">
        <v>419</v>
      </c>
      <c r="D31" s="263" t="s">
        <v>420</v>
      </c>
      <c r="E31" s="128" t="s">
        <v>421</v>
      </c>
      <c r="F31" s="263" t="s">
        <v>422</v>
      </c>
      <c r="G31" s="128" t="s">
        <v>423</v>
      </c>
      <c r="H31" s="263" t="s">
        <v>424</v>
      </c>
      <c r="I31" s="128" t="s">
        <v>425</v>
      </c>
      <c r="J31" s="263" t="s">
        <v>426</v>
      </c>
      <c r="K31" s="128" t="s">
        <v>427</v>
      </c>
      <c r="L31" s="263" t="s">
        <v>428</v>
      </c>
      <c r="M31" s="128" t="s">
        <v>429</v>
      </c>
      <c r="N31" s="263" t="s">
        <v>430</v>
      </c>
      <c r="O31" s="89"/>
    </row>
    <row r="32" spans="1:15">
      <c r="A32" s="91"/>
      <c r="B32" s="86"/>
      <c r="C32" s="269">
        <f>Cron.Inversiones!D43</f>
        <v>45292</v>
      </c>
      <c r="D32" s="269">
        <f>Cron.Inversiones!E43</f>
        <v>45323</v>
      </c>
      <c r="E32" s="269">
        <f>Cron.Inversiones!F43</f>
        <v>45352</v>
      </c>
      <c r="F32" s="269">
        <f>Cron.Inversiones!G43</f>
        <v>45383</v>
      </c>
      <c r="G32" s="269">
        <f>Cron.Inversiones!H43</f>
        <v>45413</v>
      </c>
      <c r="H32" s="269">
        <f>Cron.Inversiones!I43</f>
        <v>45444</v>
      </c>
      <c r="I32" s="269">
        <f>Cron.Inversiones!J43</f>
        <v>45474</v>
      </c>
      <c r="J32" s="269">
        <f>Cron.Inversiones!K43</f>
        <v>45505</v>
      </c>
      <c r="K32" s="269">
        <f>Cron.Inversiones!L43</f>
        <v>45536</v>
      </c>
      <c r="L32" s="269">
        <f>Cron.Inversiones!M43</f>
        <v>45566</v>
      </c>
      <c r="M32" s="269">
        <f>Cron.Inversiones!N43</f>
        <v>45597</v>
      </c>
      <c r="N32" s="269">
        <f>Cron.Inversiones!O43</f>
        <v>45627</v>
      </c>
      <c r="O32" s="89"/>
    </row>
    <row r="33" spans="1:15" ht="3.75" customHeight="1">
      <c r="A33" s="91"/>
      <c r="B33" s="86"/>
      <c r="C33" s="138"/>
      <c r="D33" s="138"/>
      <c r="E33" s="138"/>
      <c r="F33" s="160"/>
      <c r="G33" s="138"/>
      <c r="H33" s="138"/>
      <c r="I33" s="138"/>
      <c r="J33" s="161"/>
      <c r="K33" s="161"/>
      <c r="L33" s="161"/>
      <c r="M33" s="138"/>
      <c r="N33" s="138"/>
      <c r="O33" s="89"/>
    </row>
    <row r="34" spans="1:15">
      <c r="A34" s="91"/>
      <c r="B34" s="86" t="s">
        <v>255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89"/>
    </row>
    <row r="35" spans="1:15">
      <c r="A35" s="91"/>
      <c r="B35" s="86" t="s">
        <v>165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89"/>
    </row>
    <row r="36" spans="1:15">
      <c r="A36" s="91"/>
      <c r="B36" s="86" t="s">
        <v>254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89"/>
    </row>
    <row r="37" spans="1:15">
      <c r="A37" s="91"/>
      <c r="B37" s="86" t="s">
        <v>252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89"/>
    </row>
    <row r="38" spans="1:15">
      <c r="A38" s="91"/>
      <c r="B38" s="86" t="s">
        <v>253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89"/>
    </row>
    <row r="39" spans="1:15">
      <c r="A39" s="91"/>
      <c r="B39" s="86" t="s">
        <v>181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89"/>
    </row>
    <row r="40" spans="1:15">
      <c r="A40" s="91"/>
      <c r="B40" s="104" t="s">
        <v>298</v>
      </c>
      <c r="C40" s="140">
        <f t="shared" ref="C40:N40" si="2">SUM(C34:C39)</f>
        <v>0</v>
      </c>
      <c r="D40" s="140">
        <f t="shared" si="2"/>
        <v>0</v>
      </c>
      <c r="E40" s="140">
        <f t="shared" si="2"/>
        <v>0</v>
      </c>
      <c r="F40" s="140">
        <f t="shared" si="2"/>
        <v>0</v>
      </c>
      <c r="G40" s="140">
        <f t="shared" si="2"/>
        <v>0</v>
      </c>
      <c r="H40" s="140">
        <f t="shared" si="2"/>
        <v>0</v>
      </c>
      <c r="I40" s="140">
        <f t="shared" si="2"/>
        <v>0</v>
      </c>
      <c r="J40" s="140">
        <f t="shared" si="2"/>
        <v>0</v>
      </c>
      <c r="K40" s="140">
        <f t="shared" si="2"/>
        <v>0</v>
      </c>
      <c r="L40" s="140">
        <f t="shared" si="2"/>
        <v>0</v>
      </c>
      <c r="M40" s="140">
        <f t="shared" si="2"/>
        <v>0</v>
      </c>
      <c r="N40" s="140">
        <f t="shared" si="2"/>
        <v>0</v>
      </c>
      <c r="O40" s="89"/>
    </row>
    <row r="41" spans="1:15" ht="14.5" thickBo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</row>
    <row r="42" spans="1:15" ht="14.5">
      <c r="F42" s="160"/>
      <c r="J42" s="162"/>
      <c r="K42" s="162"/>
      <c r="L42" s="162"/>
    </row>
    <row r="43" spans="1:15" ht="26">
      <c r="B43" s="454" t="s">
        <v>280</v>
      </c>
      <c r="F43" s="160"/>
      <c r="J43" s="162"/>
      <c r="K43" s="162"/>
      <c r="L43" s="162"/>
    </row>
    <row r="44" spans="1:15" ht="15" thickBot="1">
      <c r="F44" s="160"/>
      <c r="J44" s="162"/>
      <c r="K44" s="162"/>
      <c r="L44" s="162"/>
    </row>
    <row r="45" spans="1:15" ht="18">
      <c r="A45" s="116"/>
      <c r="B45" s="169" t="s">
        <v>250</v>
      </c>
      <c r="C45" s="101"/>
      <c r="D45" s="101"/>
      <c r="E45" s="101"/>
      <c r="F45" s="170"/>
      <c r="G45" s="170"/>
      <c r="H45" s="171"/>
      <c r="I45" s="171"/>
      <c r="J45" s="172"/>
      <c r="K45" s="172"/>
      <c r="L45" s="172"/>
      <c r="M45" s="101"/>
      <c r="N45" s="101"/>
      <c r="O45" s="102"/>
    </row>
    <row r="46" spans="1:15" ht="14.5">
      <c r="A46" s="91"/>
      <c r="B46" s="86"/>
      <c r="C46" s="86"/>
      <c r="D46" s="86"/>
      <c r="E46" s="86"/>
      <c r="F46" s="160"/>
      <c r="G46" s="160"/>
      <c r="H46" s="163"/>
      <c r="I46" s="163"/>
      <c r="J46" s="162"/>
      <c r="K46" s="162"/>
      <c r="L46" s="162"/>
      <c r="M46" s="86"/>
      <c r="N46" s="86"/>
      <c r="O46" s="89"/>
    </row>
    <row r="47" spans="1:15" ht="30.75" customHeight="1">
      <c r="A47" s="91"/>
      <c r="B47" s="515"/>
      <c r="C47" s="515"/>
      <c r="D47" s="517" t="s">
        <v>299</v>
      </c>
      <c r="E47" s="517"/>
      <c r="F47" s="518" t="s">
        <v>300</v>
      </c>
      <c r="G47" s="518"/>
      <c r="H47" s="518" t="s">
        <v>301</v>
      </c>
      <c r="I47" s="518"/>
      <c r="J47" s="519" t="s">
        <v>302</v>
      </c>
      <c r="K47" s="519"/>
      <c r="L47" s="519"/>
      <c r="M47" s="519"/>
      <c r="N47" s="519"/>
      <c r="O47" s="89"/>
    </row>
    <row r="48" spans="1:15">
      <c r="A48" s="91"/>
      <c r="B48" s="515"/>
      <c r="C48" s="515"/>
      <c r="D48" s="517"/>
      <c r="E48" s="517"/>
      <c r="F48" s="518"/>
      <c r="G48" s="518"/>
      <c r="H48" s="518"/>
      <c r="I48" s="518"/>
      <c r="J48" s="516"/>
      <c r="K48" s="516"/>
      <c r="L48" s="516"/>
      <c r="M48" s="516"/>
      <c r="N48" s="516"/>
      <c r="O48" s="89"/>
    </row>
    <row r="49" spans="1:15" ht="6" customHeight="1">
      <c r="A49" s="91"/>
      <c r="B49" s="482"/>
      <c r="C49" s="482"/>
      <c r="D49" s="275"/>
      <c r="E49" s="86"/>
      <c r="F49" s="275"/>
      <c r="G49" s="86"/>
      <c r="H49" s="275"/>
      <c r="I49" s="86"/>
      <c r="J49" s="275"/>
      <c r="K49" s="86"/>
      <c r="L49" s="86"/>
      <c r="M49" s="86"/>
      <c r="N49" s="86"/>
      <c r="O49" s="89"/>
    </row>
    <row r="50" spans="1:15">
      <c r="A50" s="91"/>
      <c r="B50" s="515" t="s">
        <v>258</v>
      </c>
      <c r="C50" s="51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89"/>
    </row>
    <row r="51" spans="1:15">
      <c r="A51" s="91"/>
      <c r="B51" s="515" t="s">
        <v>257</v>
      </c>
      <c r="C51" s="515"/>
      <c r="D51" s="516" t="s">
        <v>256</v>
      </c>
      <c r="E51" s="516"/>
      <c r="F51" s="516" t="s">
        <v>259</v>
      </c>
      <c r="G51" s="516"/>
      <c r="H51" s="516" t="s">
        <v>256</v>
      </c>
      <c r="I51" s="516"/>
      <c r="J51" s="516" t="s">
        <v>259</v>
      </c>
      <c r="K51" s="516"/>
      <c r="L51" s="516"/>
      <c r="M51" s="516"/>
      <c r="N51" s="516"/>
      <c r="O51" s="89"/>
    </row>
    <row r="52" spans="1:15" ht="14.5" thickBot="1">
      <c r="A52" s="93"/>
      <c r="B52" s="94"/>
      <c r="C52" s="94"/>
      <c r="D52" s="94"/>
      <c r="E52" s="94"/>
      <c r="F52" s="94"/>
      <c r="G52" s="94"/>
      <c r="H52" s="94"/>
      <c r="I52" s="173"/>
      <c r="J52" s="174"/>
      <c r="K52" s="174"/>
      <c r="L52" s="174"/>
      <c r="M52" s="94"/>
      <c r="N52" s="94"/>
      <c r="O52" s="95"/>
    </row>
    <row r="53" spans="1:15" ht="14.5" thickBot="1"/>
    <row r="54" spans="1:15" ht="18">
      <c r="A54" s="116"/>
      <c r="B54" s="169" t="s">
        <v>522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</row>
    <row r="55" spans="1:15" ht="15.5">
      <c r="A55" s="91"/>
      <c r="B55" s="17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9"/>
    </row>
    <row r="56" spans="1:15">
      <c r="A56" s="91"/>
      <c r="B56" s="86" t="s">
        <v>333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9"/>
    </row>
    <row r="57" spans="1:15">
      <c r="A57" s="91"/>
      <c r="B57" s="86"/>
      <c r="C57" s="86"/>
      <c r="D57" s="481" t="s">
        <v>341</v>
      </c>
      <c r="E57" s="481"/>
      <c r="F57" s="481"/>
      <c r="G57" s="481"/>
      <c r="H57" s="86"/>
      <c r="I57" s="86"/>
      <c r="J57" s="86"/>
      <c r="K57" s="86"/>
      <c r="L57" s="86"/>
      <c r="M57" s="86"/>
      <c r="N57" s="86"/>
      <c r="O57" s="89"/>
    </row>
    <row r="58" spans="1:15">
      <c r="A58" s="91"/>
      <c r="B58" s="86"/>
      <c r="C58" s="86"/>
      <c r="D58" s="481" t="s">
        <v>339</v>
      </c>
      <c r="E58" s="481"/>
      <c r="F58" s="481" t="s">
        <v>340</v>
      </c>
      <c r="G58" s="481"/>
      <c r="H58" s="86"/>
      <c r="I58" s="86"/>
      <c r="J58" s="86"/>
      <c r="K58" s="86"/>
      <c r="L58" s="86"/>
      <c r="M58" s="86"/>
      <c r="N58" s="86"/>
      <c r="O58" s="89"/>
    </row>
    <row r="59" spans="1:15">
      <c r="A59" s="91"/>
      <c r="B59" s="86"/>
      <c r="C59" s="90" t="s">
        <v>334</v>
      </c>
      <c r="D59" s="483"/>
      <c r="E59" s="485"/>
      <c r="F59" s="483"/>
      <c r="G59" s="485"/>
      <c r="H59" s="86"/>
      <c r="I59" s="86"/>
      <c r="J59" s="86"/>
      <c r="K59" s="86"/>
      <c r="L59" s="86"/>
      <c r="M59" s="86"/>
      <c r="N59" s="86"/>
      <c r="O59" s="89"/>
    </row>
    <row r="60" spans="1:15">
      <c r="A60" s="91"/>
      <c r="B60" s="86"/>
      <c r="C60" s="90" t="s">
        <v>335</v>
      </c>
      <c r="D60" s="483"/>
      <c r="E60" s="485"/>
      <c r="F60" s="483"/>
      <c r="G60" s="485"/>
      <c r="H60" s="86"/>
      <c r="I60" s="86"/>
      <c r="J60" s="86"/>
      <c r="K60" s="86"/>
      <c r="L60" s="86"/>
      <c r="M60" s="86"/>
      <c r="N60" s="86"/>
      <c r="O60" s="89"/>
    </row>
    <row r="61" spans="1:15">
      <c r="A61" s="91"/>
      <c r="B61" s="86"/>
      <c r="C61" s="90" t="s">
        <v>637</v>
      </c>
      <c r="D61" s="483"/>
      <c r="E61" s="485"/>
      <c r="F61" s="483"/>
      <c r="G61" s="485"/>
      <c r="H61" s="86"/>
      <c r="I61" s="86"/>
      <c r="J61" s="86"/>
      <c r="K61" s="86"/>
      <c r="L61" s="86"/>
      <c r="M61" s="86"/>
      <c r="N61" s="86"/>
      <c r="O61" s="89"/>
    </row>
    <row r="62" spans="1:15">
      <c r="A62" s="91"/>
      <c r="B62" s="86"/>
      <c r="C62" s="90" t="s">
        <v>344</v>
      </c>
      <c r="D62" s="483"/>
      <c r="E62" s="485"/>
      <c r="F62" s="483"/>
      <c r="G62" s="485"/>
      <c r="H62" s="86"/>
      <c r="I62" s="86"/>
      <c r="J62" s="86"/>
      <c r="K62" s="86"/>
      <c r="L62" s="86"/>
      <c r="M62" s="86"/>
      <c r="N62" s="86"/>
      <c r="O62" s="89"/>
    </row>
    <row r="63" spans="1:15">
      <c r="A63" s="91"/>
      <c r="B63" s="86"/>
      <c r="C63" s="90" t="s">
        <v>336</v>
      </c>
      <c r="D63" s="483"/>
      <c r="E63" s="485"/>
      <c r="F63" s="483"/>
      <c r="G63" s="485"/>
      <c r="H63" s="86"/>
      <c r="I63" s="86"/>
      <c r="J63" s="86"/>
      <c r="K63" s="86"/>
      <c r="L63" s="86"/>
      <c r="M63" s="86"/>
      <c r="N63" s="86"/>
      <c r="O63" s="89"/>
    </row>
    <row r="64" spans="1:15">
      <c r="A64" s="91"/>
      <c r="B64" s="86"/>
      <c r="C64" s="90" t="s">
        <v>337</v>
      </c>
      <c r="D64" s="483"/>
      <c r="E64" s="485"/>
      <c r="F64" s="483"/>
      <c r="G64" s="485"/>
      <c r="H64" s="86"/>
      <c r="I64" s="86"/>
      <c r="J64" s="86"/>
      <c r="K64" s="86"/>
      <c r="L64" s="86"/>
      <c r="M64" s="86"/>
      <c r="N64" s="86"/>
      <c r="O64" s="89"/>
    </row>
    <row r="65" spans="1:15">
      <c r="A65" s="91"/>
      <c r="B65" s="86"/>
      <c r="C65" s="90" t="s">
        <v>345</v>
      </c>
      <c r="D65" s="483"/>
      <c r="E65" s="485"/>
      <c r="F65" s="483"/>
      <c r="G65" s="485"/>
      <c r="H65" s="86"/>
      <c r="I65" s="86"/>
      <c r="J65" s="86"/>
      <c r="K65" s="86"/>
      <c r="L65" s="86"/>
      <c r="M65" s="86"/>
      <c r="N65" s="86"/>
      <c r="O65" s="89"/>
    </row>
    <row r="66" spans="1:15">
      <c r="A66" s="91"/>
      <c r="B66" s="86"/>
      <c r="C66" s="90" t="s">
        <v>338</v>
      </c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9"/>
    </row>
    <row r="67" spans="1:15">
      <c r="A67" s="91"/>
      <c r="B67" s="216" t="s">
        <v>346</v>
      </c>
      <c r="C67" s="86"/>
      <c r="D67" s="483"/>
      <c r="E67" s="485"/>
      <c r="F67" s="483"/>
      <c r="G67" s="485"/>
      <c r="H67" s="86"/>
      <c r="I67" s="86"/>
      <c r="J67" s="86"/>
      <c r="K67" s="86"/>
      <c r="L67" s="86"/>
      <c r="M67" s="86"/>
      <c r="N67" s="86"/>
      <c r="O67" s="89"/>
    </row>
    <row r="68" spans="1:15">
      <c r="A68" s="91"/>
      <c r="B68" s="216" t="s">
        <v>346</v>
      </c>
      <c r="C68" s="86"/>
      <c r="D68" s="483"/>
      <c r="E68" s="485"/>
      <c r="F68" s="483"/>
      <c r="G68" s="485"/>
      <c r="H68" s="86"/>
      <c r="I68" s="86"/>
      <c r="J68" s="86"/>
      <c r="K68" s="86"/>
      <c r="L68" s="86"/>
      <c r="M68" s="86"/>
      <c r="N68" s="86"/>
      <c r="O68" s="89"/>
    </row>
    <row r="69" spans="1:15">
      <c r="A69" s="91"/>
      <c r="B69" s="216" t="s">
        <v>346</v>
      </c>
      <c r="C69" s="86"/>
      <c r="D69" s="483"/>
      <c r="E69" s="485"/>
      <c r="F69" s="483"/>
      <c r="G69" s="485"/>
      <c r="H69" s="86"/>
      <c r="I69" s="86"/>
      <c r="J69" s="86"/>
      <c r="K69" s="86"/>
      <c r="L69" s="86"/>
      <c r="M69" s="86"/>
      <c r="N69" s="86"/>
      <c r="O69" s="89"/>
    </row>
    <row r="70" spans="1:15" ht="14.5" thickBot="1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5"/>
    </row>
  </sheetData>
  <sheetProtection selectLockedCells="1"/>
  <mergeCells count="43">
    <mergeCell ref="H50:I50"/>
    <mergeCell ref="H51:I51"/>
    <mergeCell ref="B47:C48"/>
    <mergeCell ref="B49:C49"/>
    <mergeCell ref="C6:N6"/>
    <mergeCell ref="C18:N18"/>
    <mergeCell ref="C30:N30"/>
    <mergeCell ref="D47:E48"/>
    <mergeCell ref="F47:G48"/>
    <mergeCell ref="H47:I48"/>
    <mergeCell ref="J47:N47"/>
    <mergeCell ref="J48:N48"/>
    <mergeCell ref="J50:N50"/>
    <mergeCell ref="J51:N51"/>
    <mergeCell ref="D57:G57"/>
    <mergeCell ref="D59:E59"/>
    <mergeCell ref="F59:G59"/>
    <mergeCell ref="B50:C50"/>
    <mergeCell ref="B51:C51"/>
    <mergeCell ref="D50:E50"/>
    <mergeCell ref="D51:E51"/>
    <mergeCell ref="F50:G50"/>
    <mergeCell ref="F51:G51"/>
    <mergeCell ref="D58:E58"/>
    <mergeCell ref="F58:G58"/>
    <mergeCell ref="D68:E68"/>
    <mergeCell ref="F68:G68"/>
    <mergeCell ref="D69:E69"/>
    <mergeCell ref="F69:G69"/>
    <mergeCell ref="D64:E64"/>
    <mergeCell ref="F64:G64"/>
    <mergeCell ref="D65:E65"/>
    <mergeCell ref="F65:G65"/>
    <mergeCell ref="D67:E67"/>
    <mergeCell ref="F67:G67"/>
    <mergeCell ref="D60:E60"/>
    <mergeCell ref="F60:G60"/>
    <mergeCell ref="D61:E61"/>
    <mergeCell ref="F61:G61"/>
    <mergeCell ref="D63:E63"/>
    <mergeCell ref="F63:G63"/>
    <mergeCell ref="D62:E62"/>
    <mergeCell ref="F62:G62"/>
  </mergeCells>
  <dataValidations count="4">
    <dataValidation type="list" allowBlank="1" showInputMessage="1" showErrorMessage="1" sqref="G45:G46 F42:F46 F33 F9 F21">
      <formula1>$K$67:$K$74</formula1>
    </dataValidation>
    <dataValidation operator="greaterThan" allowBlank="1" showInputMessage="1" showErrorMessage="1" errorTitle="Error de Ingreso" error="Ingrese un número (entero) válido" sqref="B67:B69"/>
    <dataValidation type="whole" operator="greaterThanOrEqual" allowBlank="1" showInputMessage="1" showErrorMessage="1" errorTitle="Error de Ingreso" error="Ingrese un número (entero) válido" sqref="C22:N27 C34:N39 C10:N15">
      <formula1>0</formula1>
    </dataValidation>
    <dataValidation type="whole" operator="greaterThanOrEqual" allowBlank="1" showInputMessage="1" showErrorMessage="1" errorTitle="Error de Ingreso" error="Por favor, ingrese un número (entero) válido" sqref="D59:G65 D67:G69 J50 H50 F50 D50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52" orientation="landscape" r:id="rId1"/>
  <headerFooter>
    <oddHeader>&amp;C
&amp;RVersión 01/03/2018</oddHeader>
    <oddFooter>&amp;LFirma:&amp;CSello:&amp;RFoja:</oddFooter>
  </headerFooter>
  <rowBreaks count="2" manualBreakCount="2">
    <brk id="41" max="16383" man="1"/>
    <brk id="42" max="16383" man="1"/>
  </rowBreaks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B2:E18"/>
  <sheetViews>
    <sheetView view="pageBreakPreview" zoomScaleNormal="100" zoomScaleSheetLayoutView="100" workbookViewId="0">
      <selection activeCell="B2" sqref="B2"/>
    </sheetView>
  </sheetViews>
  <sheetFormatPr baseColWidth="10" defaultColWidth="9.1640625" defaultRowHeight="14"/>
  <cols>
    <col min="1" max="1" width="3.4140625" style="84" customWidth="1"/>
    <col min="2" max="2" width="46.75" style="84" customWidth="1"/>
    <col min="3" max="3" width="13.4140625" style="84" customWidth="1"/>
    <col min="4" max="4" width="11.5" style="84" customWidth="1"/>
    <col min="5" max="5" width="19.5" style="84" customWidth="1"/>
    <col min="6" max="6" width="3.4140625" style="84" customWidth="1"/>
    <col min="7" max="7" width="21.1640625" style="84" customWidth="1"/>
    <col min="8" max="8" width="61.25" style="84" customWidth="1"/>
    <col min="9" max="16384" width="9.1640625" style="84"/>
  </cols>
  <sheetData>
    <row r="2" spans="2:5" ht="26">
      <c r="B2" s="454" t="s">
        <v>529</v>
      </c>
    </row>
    <row r="3" spans="2:5" ht="14.5" thickBot="1"/>
    <row r="4" spans="2:5">
      <c r="B4" s="116"/>
      <c r="C4" s="101"/>
      <c r="D4" s="101"/>
      <c r="E4" s="102"/>
    </row>
    <row r="5" spans="2:5">
      <c r="B5" s="91"/>
      <c r="C5" s="86" t="s">
        <v>179</v>
      </c>
      <c r="D5" s="186"/>
      <c r="E5" s="89"/>
    </row>
    <row r="6" spans="2:5" ht="15" customHeight="1">
      <c r="B6" s="91" t="s">
        <v>170</v>
      </c>
      <c r="C6" s="279"/>
      <c r="D6" s="186"/>
      <c r="E6" s="89"/>
    </row>
    <row r="7" spans="2:5">
      <c r="B7" s="91"/>
      <c r="C7" s="86"/>
      <c r="D7" s="186"/>
      <c r="E7" s="89"/>
    </row>
    <row r="8" spans="2:5">
      <c r="B8" s="91"/>
      <c r="C8" s="86" t="s">
        <v>179</v>
      </c>
      <c r="D8" s="186"/>
      <c r="E8" s="89"/>
    </row>
    <row r="9" spans="2:5">
      <c r="B9" s="91" t="s">
        <v>278</v>
      </c>
      <c r="C9" s="279"/>
      <c r="D9" s="186"/>
      <c r="E9" s="89"/>
    </row>
    <row r="10" spans="2:5">
      <c r="B10" s="91" t="s">
        <v>279</v>
      </c>
      <c r="C10" s="86"/>
      <c r="D10" s="186"/>
      <c r="E10" s="89"/>
    </row>
    <row r="11" spans="2:5" ht="15" customHeight="1">
      <c r="B11" s="91"/>
      <c r="C11" s="86"/>
      <c r="D11" s="186"/>
      <c r="E11" s="89"/>
    </row>
    <row r="12" spans="2:5">
      <c r="B12" s="91"/>
      <c r="C12" s="86" t="s">
        <v>179</v>
      </c>
      <c r="D12" s="186"/>
      <c r="E12" s="89"/>
    </row>
    <row r="13" spans="2:5" ht="15" customHeight="1">
      <c r="B13" s="91" t="s">
        <v>464</v>
      </c>
      <c r="C13" s="279"/>
      <c r="D13" s="186"/>
      <c r="E13" s="89"/>
    </row>
    <row r="14" spans="2:5">
      <c r="B14" s="91"/>
      <c r="C14" s="86"/>
      <c r="D14" s="186"/>
      <c r="E14" s="89"/>
    </row>
    <row r="15" spans="2:5">
      <c r="B15" s="91"/>
      <c r="C15" s="86"/>
      <c r="D15" s="186"/>
      <c r="E15" s="89"/>
    </row>
    <row r="16" spans="2:5">
      <c r="B16" s="91"/>
      <c r="C16" s="86" t="s">
        <v>179</v>
      </c>
      <c r="D16" s="186"/>
      <c r="E16" s="89"/>
    </row>
    <row r="17" spans="2:5">
      <c r="B17" s="91" t="s">
        <v>465</v>
      </c>
      <c r="C17" s="210"/>
      <c r="D17" s="186"/>
      <c r="E17" s="89"/>
    </row>
    <row r="18" spans="2:5" ht="14.5" thickBot="1">
      <c r="B18" s="93"/>
      <c r="C18" s="94"/>
      <c r="D18" s="94"/>
      <c r="E18" s="95"/>
    </row>
  </sheetData>
  <sheetProtection selectLockedCells="1"/>
  <dataValidations count="1">
    <dataValidation type="whole" allowBlank="1" showInputMessage="1" showErrorMessage="1" errorTitle="Error de Ingreso" error="Ingrese un número (entero) válido; menor a 730 días, o 900 días para los proyectos con PDI en la Línea Andes-Cobos (345 kV)" sqref="C17 C13 C9 C6">
      <formula1>0</formula1>
      <formula2>900</formula2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/>
    <pageSetUpPr fitToPage="1"/>
  </sheetPr>
  <dimension ref="B1:K41"/>
  <sheetViews>
    <sheetView view="pageBreakPreview" zoomScale="70" zoomScaleNormal="100" zoomScaleSheetLayoutView="70" workbookViewId="0">
      <selection activeCell="B3" sqref="B3"/>
    </sheetView>
  </sheetViews>
  <sheetFormatPr baseColWidth="10" defaultColWidth="9.1640625" defaultRowHeight="14"/>
  <cols>
    <col min="1" max="1" width="2.5" style="84" customWidth="1"/>
    <col min="2" max="2" width="43.1640625" style="84" customWidth="1"/>
    <col min="3" max="3" width="53.75" style="84" customWidth="1"/>
    <col min="4" max="4" width="33.25" style="84" customWidth="1"/>
    <col min="5" max="5" width="27.25" style="84" customWidth="1"/>
    <col min="6" max="6" width="12.4140625" style="84" customWidth="1"/>
    <col min="7" max="7" width="3.6640625" style="84" customWidth="1"/>
    <col min="8" max="8" width="3.5" style="84" customWidth="1"/>
    <col min="9" max="9" width="9.1640625" style="336" hidden="1" customWidth="1"/>
    <col min="10" max="10" width="2.4140625" style="84" hidden="1" customWidth="1"/>
    <col min="11" max="11" width="0" style="84" hidden="1" customWidth="1"/>
    <col min="12" max="16384" width="9.1640625" style="84"/>
  </cols>
  <sheetData>
    <row r="1" spans="2:11" ht="20">
      <c r="B1" s="450"/>
      <c r="C1" s="450"/>
      <c r="E1" s="148"/>
      <c r="F1" s="146"/>
      <c r="G1" s="146"/>
    </row>
    <row r="2" spans="2:11">
      <c r="E2" s="148"/>
      <c r="F2" s="146"/>
      <c r="G2" s="146"/>
    </row>
    <row r="3" spans="2:11" ht="26">
      <c r="B3" s="454" t="s">
        <v>638</v>
      </c>
      <c r="E3" s="148"/>
      <c r="F3" s="146"/>
      <c r="G3" s="146"/>
      <c r="H3" s="336"/>
      <c r="I3" s="336" t="str">
        <f>'Datos fijos'!I3</f>
        <v>Escritura traslativa de dominio</v>
      </c>
      <c r="J3" s="336"/>
      <c r="K3" s="336" t="str">
        <f>'Datos fijos'!K3</f>
        <v>Iniciado</v>
      </c>
    </row>
    <row r="4" spans="2:11" ht="14.5" thickBot="1">
      <c r="B4" s="85"/>
      <c r="C4" s="261"/>
      <c r="D4" s="261"/>
      <c r="E4" s="149"/>
      <c r="F4" s="149"/>
      <c r="G4" s="146"/>
      <c r="I4" s="336" t="str">
        <f>'Datos fijos'!I4</f>
        <v>Boleto de compraventa, condicionado a la adjudicación con firma certificada</v>
      </c>
      <c r="J4" s="336"/>
      <c r="K4" s="336" t="str">
        <f>'Datos fijos'!K4</f>
        <v>Obtenido</v>
      </c>
    </row>
    <row r="5" spans="2:11">
      <c r="B5" s="326"/>
      <c r="C5" s="171" t="s">
        <v>306</v>
      </c>
      <c r="D5" s="337" t="s">
        <v>361</v>
      </c>
      <c r="E5" s="520" t="s">
        <v>362</v>
      </c>
      <c r="F5" s="520"/>
      <c r="G5" s="194"/>
      <c r="I5" s="336" t="str">
        <f>'Datos fijos'!I5</f>
        <v>Contrato de locación con firma certificada</v>
      </c>
      <c r="J5" s="336"/>
      <c r="K5" s="336">
        <f>'Datos fijos'!K5</f>
        <v>0</v>
      </c>
    </row>
    <row r="6" spans="2:11">
      <c r="B6" s="338" t="s">
        <v>621</v>
      </c>
      <c r="C6" s="339"/>
      <c r="D6" s="277"/>
      <c r="E6" s="521"/>
      <c r="F6" s="521"/>
      <c r="G6" s="98"/>
      <c r="I6" s="336" t="str">
        <f>'Datos fijos'!I6</f>
        <v>Contrato de constitución de derecho real de superficie o usufructo</v>
      </c>
      <c r="J6" s="336"/>
      <c r="K6" s="336" t="str">
        <f>'Datos fijos'!K6</f>
        <v>Aprobado</v>
      </c>
    </row>
    <row r="7" spans="2:11">
      <c r="B7" s="338" t="s">
        <v>622</v>
      </c>
      <c r="C7" s="339"/>
      <c r="D7" s="277"/>
      <c r="E7" s="521"/>
      <c r="F7" s="521"/>
      <c r="G7" s="340"/>
      <c r="I7" s="336" t="str">
        <f>'Datos fijos'!I7</f>
        <v>Contrato de opción irrevocable para la constitución del derecho real de superficie o usufructo</v>
      </c>
      <c r="J7" s="336"/>
      <c r="K7" s="336" t="str">
        <f>'Datos fijos'!K7</f>
        <v>En trámite</v>
      </c>
    </row>
    <row r="8" spans="2:11">
      <c r="B8" s="338" t="s">
        <v>623</v>
      </c>
      <c r="C8" s="339"/>
      <c r="D8" s="277"/>
      <c r="E8" s="521"/>
      <c r="F8" s="521"/>
      <c r="G8" s="340"/>
      <c r="I8" s="336" t="str">
        <f>'Datos fijos'!I8</f>
        <v>Contrato de constitución de derecho real de usufructo, con firma certificada</v>
      </c>
      <c r="J8" s="336"/>
      <c r="K8" s="336" t="str">
        <f>'Datos fijos'!K8</f>
        <v>No es requerido</v>
      </c>
    </row>
    <row r="9" spans="2:11">
      <c r="B9" s="88"/>
      <c r="C9" s="319"/>
      <c r="D9" s="319"/>
      <c r="E9" s="319"/>
      <c r="F9" s="319"/>
      <c r="G9" s="340"/>
      <c r="I9" s="336" t="str">
        <f>'Datos fijos'!I9</f>
        <v>Contrato de opción irrevocable de locación o venta, con firma certificada</v>
      </c>
      <c r="J9" s="336"/>
      <c r="K9" s="336">
        <f>'Datos fijos'!K9</f>
        <v>0</v>
      </c>
    </row>
    <row r="10" spans="2:11">
      <c r="B10" s="88"/>
      <c r="C10" s="318" t="s">
        <v>307</v>
      </c>
      <c r="D10" s="141" t="s">
        <v>359</v>
      </c>
      <c r="E10" s="319" t="s">
        <v>541</v>
      </c>
      <c r="F10" s="319" t="s">
        <v>135</v>
      </c>
      <c r="G10" s="98"/>
      <c r="I10" s="336" t="str">
        <f>'Datos fijos'!I10</f>
        <v>Contrato de comodato, con firma certificada</v>
      </c>
      <c r="J10" s="336"/>
      <c r="K10" s="336" t="str">
        <f>'Datos fijos'!K10</f>
        <v>Disposición</v>
      </c>
    </row>
    <row r="11" spans="2:11">
      <c r="B11" s="88" t="s">
        <v>624</v>
      </c>
      <c r="C11" s="266"/>
      <c r="D11" s="317"/>
      <c r="E11" s="317"/>
      <c r="F11" s="341"/>
      <c r="G11" s="342"/>
      <c r="I11" s="336" t="str">
        <f>'Datos fijos'!I11</f>
        <v>Otros instrumentos aceptados</v>
      </c>
      <c r="J11" s="336"/>
      <c r="K11" s="336" t="str">
        <f>'Datos fijos'!K11</f>
        <v>Resolución</v>
      </c>
    </row>
    <row r="12" spans="2:11">
      <c r="B12" s="88" t="s">
        <v>843</v>
      </c>
      <c r="C12" s="266"/>
      <c r="D12" s="317"/>
      <c r="E12" s="317"/>
      <c r="F12" s="341"/>
      <c r="G12" s="342"/>
      <c r="I12" s="336">
        <f>'Datos fijos'!I12</f>
        <v>0</v>
      </c>
      <c r="J12" s="336"/>
      <c r="K12" s="336" t="str">
        <f>'Datos fijos'!K12</f>
        <v>Decreto</v>
      </c>
    </row>
    <row r="13" spans="2:11" ht="14.5" thickBot="1">
      <c r="B13" s="93"/>
      <c r="C13" s="94"/>
      <c r="D13" s="94"/>
      <c r="E13" s="94"/>
      <c r="F13" s="94"/>
      <c r="G13" s="343"/>
      <c r="I13" s="336">
        <f>'Datos fijos'!I13</f>
        <v>0</v>
      </c>
      <c r="J13" s="336"/>
      <c r="K13" s="336" t="str">
        <f>'Datos fijos'!K13</f>
        <v>Nota</v>
      </c>
    </row>
    <row r="14" spans="2:11">
      <c r="I14" s="336">
        <f>'Datos fijos'!I14</f>
        <v>0</v>
      </c>
      <c r="J14" s="336"/>
      <c r="K14" s="336" t="str">
        <f>'Datos fijos'!K14</f>
        <v>Otro</v>
      </c>
    </row>
    <row r="15" spans="2:11">
      <c r="I15" s="336">
        <f>'Datos fijos'!I15</f>
        <v>0</v>
      </c>
      <c r="J15" s="336"/>
      <c r="K15" s="336">
        <f>'Datos fijos'!K15</f>
        <v>0</v>
      </c>
    </row>
    <row r="16" spans="2:11">
      <c r="G16" s="146"/>
      <c r="I16" s="336">
        <f>'Datos fijos'!I16</f>
        <v>0</v>
      </c>
      <c r="J16" s="336"/>
      <c r="K16" s="336">
        <f>'Datos fijos'!K16</f>
        <v>0</v>
      </c>
    </row>
    <row r="17" spans="7:11">
      <c r="G17" s="146"/>
      <c r="I17" s="336">
        <f>'Datos fijos'!I17</f>
        <v>0</v>
      </c>
      <c r="J17" s="336"/>
      <c r="K17" s="336">
        <f>'Datos fijos'!K17</f>
        <v>0</v>
      </c>
    </row>
    <row r="18" spans="7:11">
      <c r="I18" s="336">
        <f>'Datos fijos'!I18</f>
        <v>0</v>
      </c>
      <c r="J18" s="336"/>
      <c r="K18" s="336">
        <f>'Datos fijos'!K18</f>
        <v>0</v>
      </c>
    </row>
    <row r="19" spans="7:11">
      <c r="G19" s="146"/>
    </row>
    <row r="20" spans="7:11">
      <c r="G20" s="146"/>
    </row>
    <row r="21" spans="7:11">
      <c r="G21" s="146"/>
    </row>
    <row r="31" spans="7:11" ht="30.75" customHeight="1"/>
    <row r="40" ht="5.25" customHeight="1"/>
    <row r="41" ht="5.25" customHeight="1"/>
  </sheetData>
  <sheetProtection selectLockedCells="1"/>
  <mergeCells count="4">
    <mergeCell ref="E5:F5"/>
    <mergeCell ref="E6:F6"/>
    <mergeCell ref="E7:F7"/>
    <mergeCell ref="E8:F8"/>
  </mergeCells>
  <dataValidations count="3">
    <dataValidation type="date" operator="greaterThanOrEqual" allowBlank="1" showInputMessage="1" showErrorMessage="1" errorTitle="Error de Ingreso" error="Ingrese una fecha válida (formato dd-mes-aaaa)" sqref="F11:F12">
      <formula1>32874</formula1>
    </dataValidation>
    <dataValidation type="list" allowBlank="1" showInputMessage="1" showErrorMessage="1" errorTitle="Error de Ingreso" error="INgrese el tipo de acto administrativo que autoriza, de la lista desplegable" sqref="D11:D12">
      <formula1>$K$10:$K$14</formula1>
    </dataValidation>
    <dataValidation type="list" allowBlank="1" showInputMessage="1" showErrorMessage="1" errorTitle="Error de Ingreso" error="Ingrese un tipo de documento de disponibilidad de inmueble válido de la lista desplegable" sqref="C6:C8">
      <formula1>$I$3:$I$11</formula1>
    </dataValidation>
  </dataValidations>
  <pageMargins left="0.70866141732283472" right="0.70866141732283472" top="0.55118110236220474" bottom="0.55118110236220474" header="0.31496062992125984" footer="0.31496062992125984"/>
  <pageSetup paperSize="9" scale="67" orientation="landscape" r:id="rId1"/>
  <headerFooter>
    <oddHeader>&amp;C
&amp;RVersión 01/03/2018</oddHeader>
    <oddFooter>&amp;LFirma:&amp;CSello:&amp;RFoja: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F21"/>
  <sheetViews>
    <sheetView view="pageBreakPreview" zoomScale="70" zoomScaleNormal="90" zoomScaleSheetLayoutView="70" workbookViewId="0">
      <selection activeCell="B2" sqref="B2"/>
    </sheetView>
  </sheetViews>
  <sheetFormatPr baseColWidth="10" defaultColWidth="9.1640625" defaultRowHeight="14"/>
  <cols>
    <col min="1" max="1" width="4.4140625" style="84" customWidth="1"/>
    <col min="2" max="2" width="49.9140625" style="84" customWidth="1"/>
    <col min="3" max="3" width="49.6640625" style="84" customWidth="1"/>
    <col min="4" max="4" width="4.75" style="84" customWidth="1"/>
    <col min="5" max="5" width="5.1640625" style="84" customWidth="1"/>
    <col min="6" max="6" width="9.1640625" style="84"/>
    <col min="7" max="7" width="9.1640625" style="84" customWidth="1"/>
    <col min="8" max="16384" width="9.1640625" style="84"/>
  </cols>
  <sheetData>
    <row r="1" spans="1:6" ht="21" customHeight="1">
      <c r="A1" s="146"/>
      <c r="C1" s="190"/>
      <c r="D1" s="146"/>
    </row>
    <row r="2" spans="1:6" ht="24" customHeight="1">
      <c r="A2" s="146"/>
      <c r="B2" s="458" t="s">
        <v>369</v>
      </c>
      <c r="C2" s="190"/>
      <c r="D2" s="146"/>
    </row>
    <row r="3" spans="1:6" ht="16.5" customHeight="1" thickBot="1">
      <c r="A3" s="146"/>
      <c r="B3" s="191"/>
      <c r="C3" s="191"/>
      <c r="D3" s="146"/>
    </row>
    <row r="4" spans="1:6" ht="16.5" customHeight="1">
      <c r="A4" s="192"/>
      <c r="B4" s="193"/>
      <c r="C4" s="193"/>
      <c r="D4" s="194"/>
    </row>
    <row r="5" spans="1:6" ht="20">
      <c r="A5" s="91"/>
      <c r="B5" s="90" t="s">
        <v>104</v>
      </c>
      <c r="C5" s="271">
        <f>'Formulario B-"Alta de Proyecto"'!$B$5</f>
        <v>0</v>
      </c>
      <c r="D5" s="89"/>
    </row>
    <row r="6" spans="1:6">
      <c r="A6" s="195"/>
      <c r="B6" s="196"/>
      <c r="C6" s="197"/>
      <c r="D6" s="98"/>
    </row>
    <row r="7" spans="1:6" ht="18">
      <c r="A7" s="91"/>
      <c r="B7" s="198" t="s">
        <v>227</v>
      </c>
      <c r="C7" s="199" t="str">
        <f>'Formulario B-"Alta de Proyecto"'!$B$6</f>
        <v>Pequeño Aprovechamiento Hidroeléctrico</v>
      </c>
      <c r="D7" s="89"/>
    </row>
    <row r="8" spans="1:6" ht="36">
      <c r="A8" s="91"/>
      <c r="B8" s="198" t="s">
        <v>156</v>
      </c>
      <c r="C8" s="49">
        <f>'Datos fijos'!$C$3</f>
        <v>1500000</v>
      </c>
      <c r="D8" s="89"/>
    </row>
    <row r="9" spans="1:6" ht="18">
      <c r="A9" s="91"/>
      <c r="B9" s="198" t="s">
        <v>466</v>
      </c>
      <c r="C9" s="199">
        <f>'"Información del Proyecto" - 1'!$C$107</f>
        <v>0</v>
      </c>
      <c r="D9" s="89"/>
    </row>
    <row r="10" spans="1:6" ht="18">
      <c r="A10" s="91"/>
      <c r="B10" s="198" t="s">
        <v>157</v>
      </c>
      <c r="C10" s="49">
        <f>C8*C9</f>
        <v>0</v>
      </c>
      <c r="D10" s="89"/>
    </row>
    <row r="11" spans="1:6">
      <c r="A11" s="91"/>
      <c r="B11" s="96"/>
      <c r="C11" s="86"/>
      <c r="D11" s="89"/>
    </row>
    <row r="12" spans="1:6" ht="18">
      <c r="A12" s="91"/>
      <c r="B12" s="96"/>
      <c r="C12" s="200" t="s">
        <v>173</v>
      </c>
      <c r="D12" s="89"/>
    </row>
    <row r="13" spans="1:6" ht="18">
      <c r="A13" s="91"/>
      <c r="B13" s="198" t="s">
        <v>97</v>
      </c>
      <c r="C13" s="201">
        <f ca="1">'Dev. Antic. IVA'!$C$6</f>
        <v>0</v>
      </c>
      <c r="D13" s="89"/>
      <c r="F13" s="202"/>
    </row>
    <row r="14" spans="1:6" ht="18">
      <c r="A14" s="91"/>
      <c r="B14" s="198" t="s">
        <v>94</v>
      </c>
      <c r="C14" s="201">
        <f ca="1">'Obra Infraestruc'!D6+'Bienes Muebles'!D6</f>
        <v>0</v>
      </c>
      <c r="D14" s="89"/>
      <c r="F14" s="202"/>
    </row>
    <row r="15" spans="1:6" ht="18">
      <c r="A15" s="91"/>
      <c r="B15" s="198" t="s">
        <v>158</v>
      </c>
      <c r="C15" s="201">
        <f ca="1">'Exención Der Imp'!E7</f>
        <v>0</v>
      </c>
      <c r="D15" s="89"/>
      <c r="F15" s="202"/>
    </row>
    <row r="16" spans="1:6" ht="18">
      <c r="A16" s="91"/>
      <c r="B16" s="198" t="s">
        <v>155</v>
      </c>
      <c r="C16" s="201">
        <f ca="1">'Certificado Fiscal'!E15</f>
        <v>0</v>
      </c>
      <c r="D16" s="89"/>
      <c r="F16" s="202"/>
    </row>
    <row r="17" spans="1:4">
      <c r="A17" s="91"/>
      <c r="B17" s="96"/>
      <c r="C17" s="203"/>
      <c r="D17" s="89"/>
    </row>
    <row r="18" spans="1:4" ht="18">
      <c r="A18" s="91"/>
      <c r="B18" s="198" t="s">
        <v>366</v>
      </c>
      <c r="C18" s="201">
        <f ca="1">SUM(C13:C16)</f>
        <v>0</v>
      </c>
      <c r="D18" s="89"/>
    </row>
    <row r="19" spans="1:4" ht="18">
      <c r="A19" s="91"/>
      <c r="B19" s="198" t="s">
        <v>367</v>
      </c>
      <c r="C19" s="204">
        <f>IF(C9=0,0,C18/C9)</f>
        <v>0</v>
      </c>
      <c r="D19" s="89"/>
    </row>
    <row r="20" spans="1:4" ht="14.5" thickBot="1">
      <c r="A20" s="93"/>
      <c r="B20" s="99"/>
      <c r="C20" s="94"/>
      <c r="D20" s="95"/>
    </row>
    <row r="21" spans="1:4" ht="18">
      <c r="B21" s="205" t="str">
        <f ca="1">IF(C18&gt;C10,"CUPO SOLICITADO SUPERA MÁXIMO POSIBLE PARA LA TECNOLOGÍA","")</f>
        <v/>
      </c>
    </row>
  </sheetData>
  <sheetProtection selectLockedCells="1"/>
  <dataValidations count="1">
    <dataValidation type="decimal" operator="greaterThanOrEqual" allowBlank="1" showInputMessage="1" showErrorMessage="1" sqref="C9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&amp;C
&amp;RVersión 01/03/2018</oddHeader>
    <oddFooter>&amp;LFirma:&amp;CSello:&amp;RFoja: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/>
  </sheetPr>
  <dimension ref="B1:L203"/>
  <sheetViews>
    <sheetView view="pageBreakPreview" topLeftCell="A172" zoomScale="40" zoomScaleNormal="80" zoomScaleSheetLayoutView="40" workbookViewId="0">
      <selection activeCell="B145" sqref="B145:K145"/>
    </sheetView>
  </sheetViews>
  <sheetFormatPr baseColWidth="10" defaultColWidth="10.75" defaultRowHeight="15.5"/>
  <cols>
    <col min="1" max="1" width="4.4140625" style="22" customWidth="1"/>
    <col min="2" max="2" width="50.75" style="22" customWidth="1"/>
    <col min="3" max="3" width="43.6640625" style="22" customWidth="1"/>
    <col min="4" max="4" width="29.25" style="22" customWidth="1"/>
    <col min="5" max="5" width="16.25" style="22" customWidth="1"/>
    <col min="6" max="6" width="29.25" style="231" customWidth="1"/>
    <col min="7" max="7" width="29.25" style="22" customWidth="1"/>
    <col min="8" max="8" width="29.25" style="236" customWidth="1"/>
    <col min="9" max="9" width="16.75" style="22" customWidth="1"/>
    <col min="10" max="11" width="29.25" style="236" customWidth="1"/>
    <col min="12" max="12" width="4.4140625" style="22" customWidth="1"/>
    <col min="13" max="16384" width="10.75" style="22"/>
  </cols>
  <sheetData>
    <row r="1" spans="2:12">
      <c r="B1" s="21"/>
      <c r="C1" s="21"/>
      <c r="D1" s="21"/>
      <c r="E1" s="21"/>
      <c r="F1" s="29"/>
      <c r="G1" s="21"/>
      <c r="H1" s="233"/>
      <c r="I1" s="21"/>
      <c r="J1" s="237"/>
      <c r="K1" s="233"/>
    </row>
    <row r="2" spans="2:12" ht="18" customHeight="1">
      <c r="B2" s="523" t="s">
        <v>538</v>
      </c>
      <c r="C2" s="523"/>
      <c r="D2" s="523"/>
      <c r="E2" s="523"/>
      <c r="F2" s="523"/>
      <c r="G2" s="523"/>
      <c r="H2" s="523"/>
      <c r="I2" s="523"/>
      <c r="J2" s="523"/>
      <c r="K2" s="523"/>
      <c r="L2" s="28"/>
    </row>
    <row r="3" spans="2:12" ht="18" customHeight="1">
      <c r="B3" s="21"/>
      <c r="C3" s="21"/>
      <c r="D3" s="21"/>
      <c r="E3" s="21"/>
      <c r="F3" s="29"/>
      <c r="G3" s="21"/>
      <c r="H3" s="233"/>
      <c r="I3" s="21"/>
      <c r="J3" s="237"/>
      <c r="K3" s="233"/>
    </row>
    <row r="4" spans="2:12" ht="19" customHeight="1">
      <c r="B4" s="24" t="s">
        <v>104</v>
      </c>
      <c r="C4" s="522">
        <f>'Formulario B-"Alta de Proyecto"'!$B$5</f>
        <v>0</v>
      </c>
      <c r="D4" s="522"/>
      <c r="E4" s="522"/>
      <c r="F4" s="522"/>
      <c r="G4" s="522"/>
      <c r="H4" s="522"/>
      <c r="I4" s="522"/>
      <c r="J4" s="233"/>
      <c r="K4" s="233"/>
    </row>
    <row r="5" spans="2:12" ht="18.75" customHeight="1">
      <c r="B5" s="25"/>
      <c r="C5" s="26"/>
      <c r="D5" s="26"/>
      <c r="E5" s="26"/>
      <c r="F5" s="229"/>
      <c r="G5" s="26"/>
      <c r="H5" s="234"/>
      <c r="I5" s="26"/>
      <c r="J5" s="233"/>
      <c r="K5" s="233"/>
    </row>
    <row r="6" spans="2:12" ht="18.75" customHeight="1">
      <c r="B6" s="137" t="s">
        <v>133</v>
      </c>
      <c r="C6" s="232">
        <f ca="1">SUM($J$10:$J$203)</f>
        <v>0</v>
      </c>
      <c r="D6" s="26"/>
      <c r="E6" s="26"/>
      <c r="F6" s="229"/>
      <c r="G6" s="26"/>
      <c r="H6" s="234"/>
      <c r="I6" s="26"/>
      <c r="J6" s="233"/>
      <c r="K6" s="233"/>
    </row>
    <row r="7" spans="2:12" ht="18.75" customHeight="1">
      <c r="B7" s="272"/>
      <c r="C7" s="273"/>
      <c r="D7" s="26"/>
      <c r="E7" s="26"/>
      <c r="F7" s="229"/>
      <c r="G7" s="26"/>
      <c r="H7" s="234"/>
      <c r="I7" s="26"/>
      <c r="J7" s="233"/>
      <c r="K7" s="233"/>
    </row>
    <row r="8" spans="2:12">
      <c r="B8" s="21"/>
      <c r="C8" s="21"/>
      <c r="D8" s="21"/>
      <c r="E8" s="21"/>
      <c r="F8" s="29"/>
      <c r="G8" s="21"/>
      <c r="H8" s="233"/>
      <c r="I8" s="21"/>
      <c r="J8" s="233"/>
    </row>
    <row r="9" spans="2:12" ht="59.25" customHeight="1">
      <c r="B9" s="459" t="s">
        <v>82</v>
      </c>
      <c r="C9" s="459" t="s">
        <v>83</v>
      </c>
      <c r="D9" s="459" t="s">
        <v>51</v>
      </c>
      <c r="E9" s="459" t="s">
        <v>52</v>
      </c>
      <c r="F9" s="460" t="s">
        <v>130</v>
      </c>
      <c r="G9" s="459" t="s">
        <v>520</v>
      </c>
      <c r="H9" s="461" t="s">
        <v>434</v>
      </c>
      <c r="I9" s="459" t="s">
        <v>53</v>
      </c>
      <c r="J9" s="461" t="s">
        <v>132</v>
      </c>
      <c r="K9" s="461" t="s">
        <v>131</v>
      </c>
    </row>
    <row r="10" spans="2:12">
      <c r="B10" s="56" t="str">
        <f ca="1">Cálculos!AA4</f>
        <v/>
      </c>
      <c r="C10" s="56" t="str">
        <f ca="1">Cálculos!AB4</f>
        <v/>
      </c>
      <c r="D10" s="56" t="str">
        <f ca="1">Cálculos!AC4</f>
        <v/>
      </c>
      <c r="E10" s="56" t="str">
        <f ca="1">Cálculos!AD4</f>
        <v/>
      </c>
      <c r="F10" s="230" t="str">
        <f ca="1">Cálculos!AE4</f>
        <v/>
      </c>
      <c r="G10" s="316" t="str">
        <f ca="1">Cálculos!AL4</f>
        <v/>
      </c>
      <c r="H10" s="235" t="str">
        <f ca="1">IF(OR(D10="",F10=""),"",D10*F10*(1+G10))</f>
        <v/>
      </c>
      <c r="I10" s="316" t="str">
        <f ca="1">Cálculos!AF4</f>
        <v/>
      </c>
      <c r="J10" s="235" t="str">
        <f ca="1">IF(OR(H10="",I10=""),"",H10*I10)</f>
        <v/>
      </c>
      <c r="K10" s="235" t="str">
        <f ca="1">IF(OR(H10="",J10=""),"",H10+J10)</f>
        <v/>
      </c>
    </row>
    <row r="11" spans="2:12">
      <c r="B11" s="56" t="str">
        <f ca="1">Cálculos!AA5</f>
        <v/>
      </c>
      <c r="C11" s="56" t="str">
        <f ca="1">Cálculos!AB5</f>
        <v/>
      </c>
      <c r="D11" s="56" t="str">
        <f ca="1">Cálculos!AC5</f>
        <v/>
      </c>
      <c r="E11" s="56" t="str">
        <f ca="1">Cálculos!AD5</f>
        <v/>
      </c>
      <c r="F11" s="230" t="str">
        <f ca="1">Cálculos!AE5</f>
        <v/>
      </c>
      <c r="G11" s="316" t="str">
        <f ca="1">Cálculos!AL5</f>
        <v/>
      </c>
      <c r="H11" s="235" t="str">
        <f t="shared" ref="H11:H62" ca="1" si="0">IF(OR(D11="",F11=""),"",D11*F11*(1+G11))</f>
        <v/>
      </c>
      <c r="I11" s="316" t="str">
        <f ca="1">Cálculos!AF5</f>
        <v/>
      </c>
      <c r="J11" s="235" t="str">
        <f t="shared" ref="J11:J78" ca="1" si="1">IF(OR(H11="",I11=""),"",H11*I11)</f>
        <v/>
      </c>
      <c r="K11" s="235" t="str">
        <f t="shared" ref="K11:K78" ca="1" si="2">IF(OR(H11="",J11=""),"",H11+J11)</f>
        <v/>
      </c>
    </row>
    <row r="12" spans="2:12">
      <c r="B12" s="56" t="str">
        <f ca="1">Cálculos!AA6</f>
        <v/>
      </c>
      <c r="C12" s="56" t="str">
        <f ca="1">Cálculos!AB6</f>
        <v/>
      </c>
      <c r="D12" s="56" t="str">
        <f ca="1">Cálculos!AC6</f>
        <v/>
      </c>
      <c r="E12" s="56" t="str">
        <f ca="1">Cálculos!AD6</f>
        <v/>
      </c>
      <c r="F12" s="230" t="str">
        <f ca="1">Cálculos!AE6</f>
        <v/>
      </c>
      <c r="G12" s="316" t="str">
        <f ca="1">Cálculos!AL6</f>
        <v/>
      </c>
      <c r="H12" s="235" t="str">
        <f t="shared" ca="1" si="0"/>
        <v/>
      </c>
      <c r="I12" s="316" t="str">
        <f ca="1">Cálculos!AF6</f>
        <v/>
      </c>
      <c r="J12" s="235" t="str">
        <f t="shared" ca="1" si="1"/>
        <v/>
      </c>
      <c r="K12" s="235" t="str">
        <f t="shared" ca="1" si="2"/>
        <v/>
      </c>
    </row>
    <row r="13" spans="2:12">
      <c r="B13" s="56" t="str">
        <f ca="1">Cálculos!AA7</f>
        <v/>
      </c>
      <c r="C13" s="56" t="str">
        <f ca="1">Cálculos!AB7</f>
        <v/>
      </c>
      <c r="D13" s="56" t="str">
        <f ca="1">Cálculos!AC7</f>
        <v/>
      </c>
      <c r="E13" s="56" t="str">
        <f ca="1">Cálculos!AD7</f>
        <v/>
      </c>
      <c r="F13" s="230" t="str">
        <f ca="1">Cálculos!AE7</f>
        <v/>
      </c>
      <c r="G13" s="316" t="str">
        <f ca="1">Cálculos!AL7</f>
        <v/>
      </c>
      <c r="H13" s="235" t="str">
        <f t="shared" ca="1" si="0"/>
        <v/>
      </c>
      <c r="I13" s="316" t="str">
        <f ca="1">Cálculos!AF7</f>
        <v/>
      </c>
      <c r="J13" s="235" t="str">
        <f t="shared" ca="1" si="1"/>
        <v/>
      </c>
      <c r="K13" s="235" t="str">
        <f t="shared" ca="1" si="2"/>
        <v/>
      </c>
    </row>
    <row r="14" spans="2:12">
      <c r="B14" s="56" t="str">
        <f ca="1">Cálculos!AA8</f>
        <v/>
      </c>
      <c r="C14" s="56" t="str">
        <f ca="1">Cálculos!AB8</f>
        <v/>
      </c>
      <c r="D14" s="56" t="str">
        <f ca="1">Cálculos!AC8</f>
        <v/>
      </c>
      <c r="E14" s="56" t="str">
        <f ca="1">Cálculos!AD8</f>
        <v/>
      </c>
      <c r="F14" s="230" t="str">
        <f ca="1">Cálculos!AE8</f>
        <v/>
      </c>
      <c r="G14" s="316" t="str">
        <f ca="1">Cálculos!AL8</f>
        <v/>
      </c>
      <c r="H14" s="235" t="str">
        <f t="shared" ca="1" si="0"/>
        <v/>
      </c>
      <c r="I14" s="316" t="str">
        <f ca="1">Cálculos!AF8</f>
        <v/>
      </c>
      <c r="J14" s="235" t="str">
        <f t="shared" ca="1" si="1"/>
        <v/>
      </c>
      <c r="K14" s="235" t="str">
        <f t="shared" ca="1" si="2"/>
        <v/>
      </c>
    </row>
    <row r="15" spans="2:12">
      <c r="B15" s="56" t="str">
        <f ca="1">Cálculos!AA9</f>
        <v/>
      </c>
      <c r="C15" s="56" t="str">
        <f ca="1">Cálculos!AB9</f>
        <v/>
      </c>
      <c r="D15" s="56" t="str">
        <f ca="1">Cálculos!AC9</f>
        <v/>
      </c>
      <c r="E15" s="56" t="str">
        <f ca="1">Cálculos!AD9</f>
        <v/>
      </c>
      <c r="F15" s="230" t="str">
        <f ca="1">Cálculos!AE9</f>
        <v/>
      </c>
      <c r="G15" s="316" t="str">
        <f ca="1">Cálculos!AL9</f>
        <v/>
      </c>
      <c r="H15" s="235" t="str">
        <f t="shared" ca="1" si="0"/>
        <v/>
      </c>
      <c r="I15" s="316" t="str">
        <f ca="1">Cálculos!AF9</f>
        <v/>
      </c>
      <c r="J15" s="235" t="str">
        <f t="shared" ca="1" si="1"/>
        <v/>
      </c>
      <c r="K15" s="235" t="str">
        <f t="shared" ca="1" si="2"/>
        <v/>
      </c>
    </row>
    <row r="16" spans="2:12">
      <c r="B16" s="56" t="str">
        <f ca="1">Cálculos!AA10</f>
        <v/>
      </c>
      <c r="C16" s="56" t="str">
        <f ca="1">Cálculos!AB10</f>
        <v/>
      </c>
      <c r="D16" s="56" t="str">
        <f ca="1">Cálculos!AC10</f>
        <v/>
      </c>
      <c r="E16" s="56" t="str">
        <f ca="1">Cálculos!AD10</f>
        <v/>
      </c>
      <c r="F16" s="230" t="str">
        <f ca="1">Cálculos!AE10</f>
        <v/>
      </c>
      <c r="G16" s="316" t="str">
        <f ca="1">Cálculos!AL10</f>
        <v/>
      </c>
      <c r="H16" s="235" t="str">
        <f t="shared" ca="1" si="0"/>
        <v/>
      </c>
      <c r="I16" s="316" t="str">
        <f ca="1">Cálculos!AF10</f>
        <v/>
      </c>
      <c r="J16" s="235" t="str">
        <f t="shared" ca="1" si="1"/>
        <v/>
      </c>
      <c r="K16" s="235" t="str">
        <f t="shared" ca="1" si="2"/>
        <v/>
      </c>
    </row>
    <row r="17" spans="2:11">
      <c r="B17" s="56" t="str">
        <f ca="1">Cálculos!AA11</f>
        <v/>
      </c>
      <c r="C17" s="56" t="str">
        <f ca="1">Cálculos!AB11</f>
        <v/>
      </c>
      <c r="D17" s="56" t="str">
        <f ca="1">Cálculos!AC11</f>
        <v/>
      </c>
      <c r="E17" s="56" t="str">
        <f ca="1">Cálculos!AD11</f>
        <v/>
      </c>
      <c r="F17" s="230" t="str">
        <f ca="1">Cálculos!AE11</f>
        <v/>
      </c>
      <c r="G17" s="316" t="str">
        <f ca="1">Cálculos!AL11</f>
        <v/>
      </c>
      <c r="H17" s="235" t="str">
        <f t="shared" ca="1" si="0"/>
        <v/>
      </c>
      <c r="I17" s="316" t="str">
        <f ca="1">Cálculos!AF11</f>
        <v/>
      </c>
      <c r="J17" s="235" t="str">
        <f t="shared" ca="1" si="1"/>
        <v/>
      </c>
      <c r="K17" s="235" t="str">
        <f t="shared" ca="1" si="2"/>
        <v/>
      </c>
    </row>
    <row r="18" spans="2:11">
      <c r="B18" s="56" t="str">
        <f ca="1">Cálculos!AA12</f>
        <v/>
      </c>
      <c r="C18" s="56" t="str">
        <f ca="1">Cálculos!AB12</f>
        <v/>
      </c>
      <c r="D18" s="56" t="str">
        <f ca="1">Cálculos!AC12</f>
        <v/>
      </c>
      <c r="E18" s="56" t="str">
        <f ca="1">Cálculos!AD12</f>
        <v/>
      </c>
      <c r="F18" s="230" t="str">
        <f ca="1">Cálculos!AE12</f>
        <v/>
      </c>
      <c r="G18" s="316" t="str">
        <f ca="1">Cálculos!AL12</f>
        <v/>
      </c>
      <c r="H18" s="235" t="str">
        <f t="shared" ca="1" si="0"/>
        <v/>
      </c>
      <c r="I18" s="316" t="str">
        <f ca="1">Cálculos!AF12</f>
        <v/>
      </c>
      <c r="J18" s="235" t="str">
        <f t="shared" ca="1" si="1"/>
        <v/>
      </c>
      <c r="K18" s="235" t="str">
        <f t="shared" ca="1" si="2"/>
        <v/>
      </c>
    </row>
    <row r="19" spans="2:11">
      <c r="B19" s="56" t="str">
        <f ca="1">Cálculos!AA13</f>
        <v/>
      </c>
      <c r="C19" s="56" t="str">
        <f ca="1">Cálculos!AB13</f>
        <v/>
      </c>
      <c r="D19" s="56" t="str">
        <f ca="1">Cálculos!AC13</f>
        <v/>
      </c>
      <c r="E19" s="56" t="str">
        <f ca="1">Cálculos!AD13</f>
        <v/>
      </c>
      <c r="F19" s="230" t="str">
        <f ca="1">Cálculos!AE13</f>
        <v/>
      </c>
      <c r="G19" s="316" t="str">
        <f ca="1">Cálculos!AL13</f>
        <v/>
      </c>
      <c r="H19" s="235" t="str">
        <f t="shared" ca="1" si="0"/>
        <v/>
      </c>
      <c r="I19" s="316" t="str">
        <f ca="1">Cálculos!AF13</f>
        <v/>
      </c>
      <c r="J19" s="235" t="str">
        <f t="shared" ca="1" si="1"/>
        <v/>
      </c>
      <c r="K19" s="235" t="str">
        <f t="shared" ca="1" si="2"/>
        <v/>
      </c>
    </row>
    <row r="20" spans="2:11">
      <c r="B20" s="56" t="str">
        <f ca="1">Cálculos!AA14</f>
        <v/>
      </c>
      <c r="C20" s="56" t="str">
        <f ca="1">Cálculos!AB14</f>
        <v/>
      </c>
      <c r="D20" s="56" t="str">
        <f ca="1">Cálculos!AC14</f>
        <v/>
      </c>
      <c r="E20" s="56" t="str">
        <f ca="1">Cálculos!AD14</f>
        <v/>
      </c>
      <c r="F20" s="230" t="str">
        <f ca="1">Cálculos!AE14</f>
        <v/>
      </c>
      <c r="G20" s="316" t="str">
        <f ca="1">Cálculos!AL14</f>
        <v/>
      </c>
      <c r="H20" s="235" t="str">
        <f t="shared" ca="1" si="0"/>
        <v/>
      </c>
      <c r="I20" s="316" t="str">
        <f ca="1">Cálculos!AF14</f>
        <v/>
      </c>
      <c r="J20" s="235" t="str">
        <f t="shared" ca="1" si="1"/>
        <v/>
      </c>
      <c r="K20" s="235" t="str">
        <f t="shared" ca="1" si="2"/>
        <v/>
      </c>
    </row>
    <row r="21" spans="2:11">
      <c r="B21" s="56" t="str">
        <f ca="1">Cálculos!AA15</f>
        <v/>
      </c>
      <c r="C21" s="56" t="str">
        <f ca="1">Cálculos!AB15</f>
        <v/>
      </c>
      <c r="D21" s="56" t="str">
        <f ca="1">Cálculos!AC15</f>
        <v/>
      </c>
      <c r="E21" s="56" t="str">
        <f ca="1">Cálculos!AD15</f>
        <v/>
      </c>
      <c r="F21" s="230" t="str">
        <f ca="1">Cálculos!AE15</f>
        <v/>
      </c>
      <c r="G21" s="316" t="str">
        <f ca="1">Cálculos!AL15</f>
        <v/>
      </c>
      <c r="H21" s="235" t="str">
        <f t="shared" ca="1" si="0"/>
        <v/>
      </c>
      <c r="I21" s="316" t="str">
        <f ca="1">Cálculos!AF15</f>
        <v/>
      </c>
      <c r="J21" s="235" t="str">
        <f t="shared" ca="1" si="1"/>
        <v/>
      </c>
      <c r="K21" s="235" t="str">
        <f t="shared" ca="1" si="2"/>
        <v/>
      </c>
    </row>
    <row r="22" spans="2:11">
      <c r="B22" s="56" t="str">
        <f ca="1">Cálculos!AA16</f>
        <v/>
      </c>
      <c r="C22" s="56" t="str">
        <f ca="1">Cálculos!AB16</f>
        <v/>
      </c>
      <c r="D22" s="56" t="str">
        <f ca="1">Cálculos!AC16</f>
        <v/>
      </c>
      <c r="E22" s="56" t="str">
        <f ca="1">Cálculos!AD16</f>
        <v/>
      </c>
      <c r="F22" s="230" t="str">
        <f ca="1">Cálculos!AE16</f>
        <v/>
      </c>
      <c r="G22" s="316" t="str">
        <f ca="1">Cálculos!AL16</f>
        <v/>
      </c>
      <c r="H22" s="235" t="str">
        <f t="shared" ca="1" si="0"/>
        <v/>
      </c>
      <c r="I22" s="316" t="str">
        <f ca="1">Cálculos!AF16</f>
        <v/>
      </c>
      <c r="J22" s="235" t="str">
        <f t="shared" ca="1" si="1"/>
        <v/>
      </c>
      <c r="K22" s="235" t="str">
        <f t="shared" ca="1" si="2"/>
        <v/>
      </c>
    </row>
    <row r="23" spans="2:11">
      <c r="B23" s="56" t="str">
        <f ca="1">Cálculos!AA17</f>
        <v/>
      </c>
      <c r="C23" s="56" t="str">
        <f ca="1">Cálculos!AB17</f>
        <v/>
      </c>
      <c r="D23" s="56" t="str">
        <f ca="1">Cálculos!AC17</f>
        <v/>
      </c>
      <c r="E23" s="56" t="str">
        <f ca="1">Cálculos!AD17</f>
        <v/>
      </c>
      <c r="F23" s="230" t="str">
        <f ca="1">Cálculos!AE17</f>
        <v/>
      </c>
      <c r="G23" s="316" t="str">
        <f ca="1">Cálculos!AL17</f>
        <v/>
      </c>
      <c r="H23" s="235" t="str">
        <f t="shared" ca="1" si="0"/>
        <v/>
      </c>
      <c r="I23" s="316" t="str">
        <f ca="1">Cálculos!AF17</f>
        <v/>
      </c>
      <c r="J23" s="235" t="str">
        <f t="shared" ca="1" si="1"/>
        <v/>
      </c>
      <c r="K23" s="235" t="str">
        <f t="shared" ca="1" si="2"/>
        <v/>
      </c>
    </row>
    <row r="24" spans="2:11">
      <c r="B24" s="56" t="str">
        <f ca="1">Cálculos!AA18</f>
        <v/>
      </c>
      <c r="C24" s="56" t="str">
        <f ca="1">Cálculos!AB18</f>
        <v/>
      </c>
      <c r="D24" s="56" t="str">
        <f ca="1">Cálculos!AC18</f>
        <v/>
      </c>
      <c r="E24" s="56" t="str">
        <f ca="1">Cálculos!AD18</f>
        <v/>
      </c>
      <c r="F24" s="230" t="str">
        <f ca="1">Cálculos!AE18</f>
        <v/>
      </c>
      <c r="G24" s="316" t="str">
        <f ca="1">Cálculos!AL18</f>
        <v/>
      </c>
      <c r="H24" s="235" t="str">
        <f t="shared" ca="1" si="0"/>
        <v/>
      </c>
      <c r="I24" s="316" t="str">
        <f ca="1">Cálculos!AF18</f>
        <v/>
      </c>
      <c r="J24" s="235" t="str">
        <f t="shared" ca="1" si="1"/>
        <v/>
      </c>
      <c r="K24" s="235" t="str">
        <f t="shared" ca="1" si="2"/>
        <v/>
      </c>
    </row>
    <row r="25" spans="2:11">
      <c r="B25" s="56" t="str">
        <f ca="1">Cálculos!AA19</f>
        <v/>
      </c>
      <c r="C25" s="56" t="str">
        <f ca="1">Cálculos!AB19</f>
        <v/>
      </c>
      <c r="D25" s="56" t="str">
        <f ca="1">Cálculos!AC19</f>
        <v/>
      </c>
      <c r="E25" s="56" t="str">
        <f ca="1">Cálculos!AD19</f>
        <v/>
      </c>
      <c r="F25" s="230" t="str">
        <f ca="1">Cálculos!AE19</f>
        <v/>
      </c>
      <c r="G25" s="316" t="str">
        <f ca="1">Cálculos!AL19</f>
        <v/>
      </c>
      <c r="H25" s="235" t="str">
        <f t="shared" ca="1" si="0"/>
        <v/>
      </c>
      <c r="I25" s="316" t="str">
        <f ca="1">Cálculos!AF19</f>
        <v/>
      </c>
      <c r="J25" s="235" t="str">
        <f t="shared" ca="1" si="1"/>
        <v/>
      </c>
      <c r="K25" s="235" t="str">
        <f t="shared" ca="1" si="2"/>
        <v/>
      </c>
    </row>
    <row r="26" spans="2:11">
      <c r="B26" s="56" t="str">
        <f ca="1">Cálculos!AA20</f>
        <v/>
      </c>
      <c r="C26" s="56" t="str">
        <f ca="1">Cálculos!AB20</f>
        <v/>
      </c>
      <c r="D26" s="56" t="str">
        <f ca="1">Cálculos!AC20</f>
        <v/>
      </c>
      <c r="E26" s="56" t="str">
        <f ca="1">Cálculos!AD20</f>
        <v/>
      </c>
      <c r="F26" s="230" t="str">
        <f ca="1">Cálculos!AE20</f>
        <v/>
      </c>
      <c r="G26" s="316" t="str">
        <f ca="1">Cálculos!AL20</f>
        <v/>
      </c>
      <c r="H26" s="235" t="str">
        <f t="shared" ca="1" si="0"/>
        <v/>
      </c>
      <c r="I26" s="316" t="str">
        <f ca="1">Cálculos!AF20</f>
        <v/>
      </c>
      <c r="J26" s="235" t="str">
        <f t="shared" ca="1" si="1"/>
        <v/>
      </c>
      <c r="K26" s="235" t="str">
        <f t="shared" ca="1" si="2"/>
        <v/>
      </c>
    </row>
    <row r="27" spans="2:11">
      <c r="B27" s="56" t="str">
        <f ca="1">Cálculos!AA21</f>
        <v/>
      </c>
      <c r="C27" s="56" t="str">
        <f ca="1">Cálculos!AB21</f>
        <v/>
      </c>
      <c r="D27" s="56" t="str">
        <f ca="1">Cálculos!AC21</f>
        <v/>
      </c>
      <c r="E27" s="56" t="str">
        <f ca="1">Cálculos!AD21</f>
        <v/>
      </c>
      <c r="F27" s="230" t="str">
        <f ca="1">Cálculos!AE21</f>
        <v/>
      </c>
      <c r="G27" s="316" t="str">
        <f ca="1">Cálculos!AL21</f>
        <v/>
      </c>
      <c r="H27" s="235" t="str">
        <f t="shared" ca="1" si="0"/>
        <v/>
      </c>
      <c r="I27" s="316" t="str">
        <f ca="1">Cálculos!AF21</f>
        <v/>
      </c>
      <c r="J27" s="235" t="str">
        <f t="shared" ca="1" si="1"/>
        <v/>
      </c>
      <c r="K27" s="235" t="str">
        <f t="shared" ca="1" si="2"/>
        <v/>
      </c>
    </row>
    <row r="28" spans="2:11">
      <c r="B28" s="56" t="str">
        <f ca="1">Cálculos!AA22</f>
        <v/>
      </c>
      <c r="C28" s="56" t="str">
        <f ca="1">Cálculos!AB22</f>
        <v/>
      </c>
      <c r="D28" s="56" t="str">
        <f ca="1">Cálculos!AC22</f>
        <v/>
      </c>
      <c r="E28" s="56" t="str">
        <f ca="1">Cálculos!AD22</f>
        <v/>
      </c>
      <c r="F28" s="230" t="str">
        <f ca="1">Cálculos!AE22</f>
        <v/>
      </c>
      <c r="G28" s="316" t="str">
        <f ca="1">Cálculos!AL22</f>
        <v/>
      </c>
      <c r="H28" s="235" t="str">
        <f t="shared" ca="1" si="0"/>
        <v/>
      </c>
      <c r="I28" s="316" t="str">
        <f ca="1">Cálculos!AF22</f>
        <v/>
      </c>
      <c r="J28" s="235" t="str">
        <f t="shared" ca="1" si="1"/>
        <v/>
      </c>
      <c r="K28" s="235" t="str">
        <f t="shared" ca="1" si="2"/>
        <v/>
      </c>
    </row>
    <row r="29" spans="2:11">
      <c r="B29" s="56" t="str">
        <f ca="1">Cálculos!AA23</f>
        <v/>
      </c>
      <c r="C29" s="56" t="str">
        <f ca="1">Cálculos!AB23</f>
        <v/>
      </c>
      <c r="D29" s="56" t="str">
        <f ca="1">Cálculos!AC23</f>
        <v/>
      </c>
      <c r="E29" s="56" t="str">
        <f ca="1">Cálculos!AD23</f>
        <v/>
      </c>
      <c r="F29" s="230" t="str">
        <f ca="1">Cálculos!AE23</f>
        <v/>
      </c>
      <c r="G29" s="316" t="str">
        <f ca="1">Cálculos!AL23</f>
        <v/>
      </c>
      <c r="H29" s="235" t="str">
        <f t="shared" ca="1" si="0"/>
        <v/>
      </c>
      <c r="I29" s="316" t="str">
        <f ca="1">Cálculos!AF23</f>
        <v/>
      </c>
      <c r="J29" s="235" t="str">
        <f t="shared" ca="1" si="1"/>
        <v/>
      </c>
      <c r="K29" s="235" t="str">
        <f t="shared" ca="1" si="2"/>
        <v/>
      </c>
    </row>
    <row r="30" spans="2:11">
      <c r="B30" s="56" t="str">
        <f ca="1">Cálculos!AA24</f>
        <v/>
      </c>
      <c r="C30" s="56" t="str">
        <f ca="1">Cálculos!AB24</f>
        <v/>
      </c>
      <c r="D30" s="56" t="str">
        <f ca="1">Cálculos!AC24</f>
        <v/>
      </c>
      <c r="E30" s="56" t="str">
        <f ca="1">Cálculos!AD24</f>
        <v/>
      </c>
      <c r="F30" s="230" t="str">
        <f ca="1">Cálculos!AE24</f>
        <v/>
      </c>
      <c r="G30" s="316" t="str">
        <f ca="1">Cálculos!AL24</f>
        <v/>
      </c>
      <c r="H30" s="235" t="str">
        <f t="shared" ca="1" si="0"/>
        <v/>
      </c>
      <c r="I30" s="316" t="str">
        <f ca="1">Cálculos!AF24</f>
        <v/>
      </c>
      <c r="J30" s="235" t="str">
        <f t="shared" ca="1" si="1"/>
        <v/>
      </c>
      <c r="K30" s="235" t="str">
        <f t="shared" ca="1" si="2"/>
        <v/>
      </c>
    </row>
    <row r="31" spans="2:11">
      <c r="B31" s="56" t="str">
        <f ca="1">Cálculos!AA25</f>
        <v/>
      </c>
      <c r="C31" s="56" t="str">
        <f ca="1">Cálculos!AB25</f>
        <v/>
      </c>
      <c r="D31" s="56" t="str">
        <f ca="1">Cálculos!AC25</f>
        <v/>
      </c>
      <c r="E31" s="56" t="str">
        <f ca="1">Cálculos!AD25</f>
        <v/>
      </c>
      <c r="F31" s="230" t="str">
        <f ca="1">Cálculos!AE25</f>
        <v/>
      </c>
      <c r="G31" s="316" t="str">
        <f ca="1">Cálculos!AL25</f>
        <v/>
      </c>
      <c r="H31" s="235" t="str">
        <f t="shared" ca="1" si="0"/>
        <v/>
      </c>
      <c r="I31" s="316" t="str">
        <f ca="1">Cálculos!AF25</f>
        <v/>
      </c>
      <c r="J31" s="235" t="str">
        <f t="shared" ca="1" si="1"/>
        <v/>
      </c>
      <c r="K31" s="235" t="str">
        <f t="shared" ca="1" si="2"/>
        <v/>
      </c>
    </row>
    <row r="32" spans="2:11">
      <c r="B32" s="56" t="str">
        <f ca="1">Cálculos!AA26</f>
        <v/>
      </c>
      <c r="C32" s="56" t="str">
        <f ca="1">Cálculos!AB26</f>
        <v/>
      </c>
      <c r="D32" s="56" t="str">
        <f ca="1">Cálculos!AC26</f>
        <v/>
      </c>
      <c r="E32" s="56" t="str">
        <f ca="1">Cálculos!AD26</f>
        <v/>
      </c>
      <c r="F32" s="230" t="str">
        <f ca="1">Cálculos!AE26</f>
        <v/>
      </c>
      <c r="G32" s="316" t="str">
        <f ca="1">Cálculos!AL26</f>
        <v/>
      </c>
      <c r="H32" s="235" t="str">
        <f t="shared" ca="1" si="0"/>
        <v/>
      </c>
      <c r="I32" s="316" t="str">
        <f ca="1">Cálculos!AF26</f>
        <v/>
      </c>
      <c r="J32" s="235" t="str">
        <f t="shared" ca="1" si="1"/>
        <v/>
      </c>
      <c r="K32" s="235" t="str">
        <f t="shared" ca="1" si="2"/>
        <v/>
      </c>
    </row>
    <row r="33" spans="2:11">
      <c r="B33" s="56" t="str">
        <f ca="1">Cálculos!AA27</f>
        <v/>
      </c>
      <c r="C33" s="56" t="str">
        <f ca="1">Cálculos!AB27</f>
        <v/>
      </c>
      <c r="D33" s="56" t="str">
        <f ca="1">Cálculos!AC27</f>
        <v/>
      </c>
      <c r="E33" s="56" t="str">
        <f ca="1">Cálculos!AD27</f>
        <v/>
      </c>
      <c r="F33" s="230" t="str">
        <f ca="1">Cálculos!AE27</f>
        <v/>
      </c>
      <c r="G33" s="316" t="str">
        <f ca="1">Cálculos!AL27</f>
        <v/>
      </c>
      <c r="H33" s="235" t="str">
        <f t="shared" ca="1" si="0"/>
        <v/>
      </c>
      <c r="I33" s="316" t="str">
        <f ca="1">Cálculos!AF27</f>
        <v/>
      </c>
      <c r="J33" s="235" t="str">
        <f t="shared" ca="1" si="1"/>
        <v/>
      </c>
      <c r="K33" s="235" t="str">
        <f t="shared" ca="1" si="2"/>
        <v/>
      </c>
    </row>
    <row r="34" spans="2:11">
      <c r="B34" s="56" t="str">
        <f ca="1">Cálculos!AA28</f>
        <v/>
      </c>
      <c r="C34" s="56" t="str">
        <f ca="1">Cálculos!AB28</f>
        <v/>
      </c>
      <c r="D34" s="56" t="str">
        <f ca="1">Cálculos!AC28</f>
        <v/>
      </c>
      <c r="E34" s="56" t="str">
        <f ca="1">Cálculos!AD28</f>
        <v/>
      </c>
      <c r="F34" s="230" t="str">
        <f ca="1">Cálculos!AE28</f>
        <v/>
      </c>
      <c r="G34" s="316" t="str">
        <f ca="1">Cálculos!AL28</f>
        <v/>
      </c>
      <c r="H34" s="235" t="str">
        <f t="shared" ca="1" si="0"/>
        <v/>
      </c>
      <c r="I34" s="316" t="str">
        <f ca="1">Cálculos!AF28</f>
        <v/>
      </c>
      <c r="J34" s="235" t="str">
        <f t="shared" ca="1" si="1"/>
        <v/>
      </c>
      <c r="K34" s="235" t="str">
        <f t="shared" ca="1" si="2"/>
        <v/>
      </c>
    </row>
    <row r="35" spans="2:11">
      <c r="B35" s="56" t="str">
        <f ca="1">Cálculos!AA29</f>
        <v/>
      </c>
      <c r="C35" s="56" t="str">
        <f ca="1">Cálculos!AB29</f>
        <v/>
      </c>
      <c r="D35" s="56" t="str">
        <f ca="1">Cálculos!AC29</f>
        <v/>
      </c>
      <c r="E35" s="56" t="str">
        <f ca="1">Cálculos!AD29</f>
        <v/>
      </c>
      <c r="F35" s="230" t="str">
        <f ca="1">Cálculos!AE29</f>
        <v/>
      </c>
      <c r="G35" s="316" t="str">
        <f ca="1">Cálculos!AL29</f>
        <v/>
      </c>
      <c r="H35" s="235" t="str">
        <f t="shared" ca="1" si="0"/>
        <v/>
      </c>
      <c r="I35" s="316" t="str">
        <f ca="1">Cálculos!AF29</f>
        <v/>
      </c>
      <c r="J35" s="235" t="str">
        <f t="shared" ca="1" si="1"/>
        <v/>
      </c>
      <c r="K35" s="235" t="str">
        <f t="shared" ca="1" si="2"/>
        <v/>
      </c>
    </row>
    <row r="36" spans="2:11">
      <c r="B36" s="56" t="str">
        <f ca="1">Cálculos!AA30</f>
        <v/>
      </c>
      <c r="C36" s="56" t="str">
        <f ca="1">Cálculos!AB30</f>
        <v/>
      </c>
      <c r="D36" s="56" t="str">
        <f ca="1">Cálculos!AC30</f>
        <v/>
      </c>
      <c r="E36" s="56" t="str">
        <f ca="1">Cálculos!AD30</f>
        <v/>
      </c>
      <c r="F36" s="230" t="str">
        <f ca="1">Cálculos!AE30</f>
        <v/>
      </c>
      <c r="G36" s="316" t="str">
        <f ca="1">Cálculos!AL30</f>
        <v/>
      </c>
      <c r="H36" s="235" t="str">
        <f t="shared" ca="1" si="0"/>
        <v/>
      </c>
      <c r="I36" s="316" t="str">
        <f ca="1">Cálculos!AF30</f>
        <v/>
      </c>
      <c r="J36" s="235" t="str">
        <f t="shared" ca="1" si="1"/>
        <v/>
      </c>
      <c r="K36" s="235" t="str">
        <f t="shared" ca="1" si="2"/>
        <v/>
      </c>
    </row>
    <row r="37" spans="2:11">
      <c r="B37" s="56" t="str">
        <f ca="1">Cálculos!AA31</f>
        <v/>
      </c>
      <c r="C37" s="56" t="str">
        <f ca="1">Cálculos!AB31</f>
        <v/>
      </c>
      <c r="D37" s="56" t="str">
        <f ca="1">Cálculos!AC31</f>
        <v/>
      </c>
      <c r="E37" s="56" t="str">
        <f ca="1">Cálculos!AD31</f>
        <v/>
      </c>
      <c r="F37" s="230" t="str">
        <f ca="1">Cálculos!AE31</f>
        <v/>
      </c>
      <c r="G37" s="316" t="str">
        <f ca="1">Cálculos!AL31</f>
        <v/>
      </c>
      <c r="H37" s="235" t="str">
        <f t="shared" ca="1" si="0"/>
        <v/>
      </c>
      <c r="I37" s="316" t="str">
        <f ca="1">Cálculos!AF31</f>
        <v/>
      </c>
      <c r="J37" s="235" t="str">
        <f t="shared" ca="1" si="1"/>
        <v/>
      </c>
      <c r="K37" s="235" t="str">
        <f t="shared" ca="1" si="2"/>
        <v/>
      </c>
    </row>
    <row r="38" spans="2:11">
      <c r="B38" s="56" t="str">
        <f ca="1">Cálculos!AA32</f>
        <v/>
      </c>
      <c r="C38" s="56" t="str">
        <f ca="1">Cálculos!AB32</f>
        <v/>
      </c>
      <c r="D38" s="56" t="str">
        <f ca="1">Cálculos!AC32</f>
        <v/>
      </c>
      <c r="E38" s="56" t="str">
        <f ca="1">Cálculos!AD32</f>
        <v/>
      </c>
      <c r="F38" s="230" t="str">
        <f ca="1">Cálculos!AE32</f>
        <v/>
      </c>
      <c r="G38" s="316" t="str">
        <f ca="1">Cálculos!AL32</f>
        <v/>
      </c>
      <c r="H38" s="235" t="str">
        <f t="shared" ca="1" si="0"/>
        <v/>
      </c>
      <c r="I38" s="316" t="str">
        <f ca="1">Cálculos!AF32</f>
        <v/>
      </c>
      <c r="J38" s="235" t="str">
        <f t="shared" ca="1" si="1"/>
        <v/>
      </c>
      <c r="K38" s="235" t="str">
        <f t="shared" ca="1" si="2"/>
        <v/>
      </c>
    </row>
    <row r="39" spans="2:11">
      <c r="B39" s="56" t="str">
        <f ca="1">Cálculos!AA33</f>
        <v/>
      </c>
      <c r="C39" s="56" t="str">
        <f ca="1">Cálculos!AB33</f>
        <v/>
      </c>
      <c r="D39" s="56" t="str">
        <f ca="1">Cálculos!AC33</f>
        <v/>
      </c>
      <c r="E39" s="56" t="str">
        <f ca="1">Cálculos!AD33</f>
        <v/>
      </c>
      <c r="F39" s="230" t="str">
        <f ca="1">Cálculos!AE33</f>
        <v/>
      </c>
      <c r="G39" s="316" t="str">
        <f ca="1">Cálculos!AL33</f>
        <v/>
      </c>
      <c r="H39" s="235" t="str">
        <f t="shared" ca="1" si="0"/>
        <v/>
      </c>
      <c r="I39" s="316" t="str">
        <f ca="1">Cálculos!AF33</f>
        <v/>
      </c>
      <c r="J39" s="235" t="str">
        <f t="shared" ca="1" si="1"/>
        <v/>
      </c>
      <c r="K39" s="235" t="str">
        <f t="shared" ca="1" si="2"/>
        <v/>
      </c>
    </row>
    <row r="40" spans="2:11">
      <c r="B40" s="56" t="str">
        <f ca="1">Cálculos!AA34</f>
        <v/>
      </c>
      <c r="C40" s="56" t="str">
        <f ca="1">Cálculos!AB34</f>
        <v/>
      </c>
      <c r="D40" s="56" t="str">
        <f ca="1">Cálculos!AC34</f>
        <v/>
      </c>
      <c r="E40" s="56" t="str">
        <f ca="1">Cálculos!AD34</f>
        <v/>
      </c>
      <c r="F40" s="230" t="str">
        <f ca="1">Cálculos!AE34</f>
        <v/>
      </c>
      <c r="G40" s="316" t="str">
        <f ca="1">Cálculos!AL34</f>
        <v/>
      </c>
      <c r="H40" s="235" t="str">
        <f t="shared" ca="1" si="0"/>
        <v/>
      </c>
      <c r="I40" s="316" t="str">
        <f ca="1">Cálculos!AF34</f>
        <v/>
      </c>
      <c r="J40" s="235" t="str">
        <f t="shared" ca="1" si="1"/>
        <v/>
      </c>
      <c r="K40" s="235" t="str">
        <f t="shared" ca="1" si="2"/>
        <v/>
      </c>
    </row>
    <row r="41" spans="2:11">
      <c r="B41" s="56" t="str">
        <f ca="1">Cálculos!AA35</f>
        <v/>
      </c>
      <c r="C41" s="56" t="str">
        <f ca="1">Cálculos!AB35</f>
        <v/>
      </c>
      <c r="D41" s="56" t="str">
        <f ca="1">Cálculos!AC35</f>
        <v/>
      </c>
      <c r="E41" s="56" t="str">
        <f ca="1">Cálculos!AD35</f>
        <v/>
      </c>
      <c r="F41" s="230" t="str">
        <f ca="1">Cálculos!AE35</f>
        <v/>
      </c>
      <c r="G41" s="316" t="str">
        <f ca="1">Cálculos!AL35</f>
        <v/>
      </c>
      <c r="H41" s="235" t="str">
        <f t="shared" ca="1" si="0"/>
        <v/>
      </c>
      <c r="I41" s="316" t="str">
        <f ca="1">Cálculos!AF35</f>
        <v/>
      </c>
      <c r="J41" s="235" t="str">
        <f t="shared" ca="1" si="1"/>
        <v/>
      </c>
      <c r="K41" s="235" t="str">
        <f t="shared" ca="1" si="2"/>
        <v/>
      </c>
    </row>
    <row r="42" spans="2:11">
      <c r="B42" s="56" t="str">
        <f ca="1">Cálculos!AA36</f>
        <v/>
      </c>
      <c r="C42" s="56" t="str">
        <f ca="1">Cálculos!AB36</f>
        <v/>
      </c>
      <c r="D42" s="56" t="str">
        <f ca="1">Cálculos!AC36</f>
        <v/>
      </c>
      <c r="E42" s="56" t="str">
        <f ca="1">Cálculos!AD36</f>
        <v/>
      </c>
      <c r="F42" s="230" t="str">
        <f ca="1">Cálculos!AE36</f>
        <v/>
      </c>
      <c r="G42" s="316" t="str">
        <f ca="1">Cálculos!AL36</f>
        <v/>
      </c>
      <c r="H42" s="235" t="str">
        <f t="shared" ca="1" si="0"/>
        <v/>
      </c>
      <c r="I42" s="316" t="str">
        <f ca="1">Cálculos!AF36</f>
        <v/>
      </c>
      <c r="J42" s="235" t="str">
        <f t="shared" ca="1" si="1"/>
        <v/>
      </c>
      <c r="K42" s="235" t="str">
        <f t="shared" ca="1" si="2"/>
        <v/>
      </c>
    </row>
    <row r="43" spans="2:11">
      <c r="B43" s="56" t="str">
        <f ca="1">Cálculos!AA37</f>
        <v/>
      </c>
      <c r="C43" s="56" t="str">
        <f ca="1">Cálculos!AB37</f>
        <v/>
      </c>
      <c r="D43" s="56" t="str">
        <f ca="1">Cálculos!AC37</f>
        <v/>
      </c>
      <c r="E43" s="56" t="str">
        <f ca="1">Cálculos!AD37</f>
        <v/>
      </c>
      <c r="F43" s="230" t="str">
        <f ca="1">Cálculos!AE37</f>
        <v/>
      </c>
      <c r="G43" s="316" t="str">
        <f ca="1">Cálculos!AL37</f>
        <v/>
      </c>
      <c r="H43" s="235" t="str">
        <f t="shared" ca="1" si="0"/>
        <v/>
      </c>
      <c r="I43" s="316" t="str">
        <f ca="1">Cálculos!AF37</f>
        <v/>
      </c>
      <c r="J43" s="235" t="str">
        <f t="shared" ca="1" si="1"/>
        <v/>
      </c>
      <c r="K43" s="235" t="str">
        <f t="shared" ca="1" si="2"/>
        <v/>
      </c>
    </row>
    <row r="44" spans="2:11">
      <c r="B44" s="56" t="str">
        <f ca="1">Cálculos!AA38</f>
        <v/>
      </c>
      <c r="C44" s="56" t="str">
        <f ca="1">Cálculos!AB38</f>
        <v/>
      </c>
      <c r="D44" s="56" t="str">
        <f ca="1">Cálculos!AC38</f>
        <v/>
      </c>
      <c r="E44" s="56" t="str">
        <f ca="1">Cálculos!AD38</f>
        <v/>
      </c>
      <c r="F44" s="230" t="str">
        <f ca="1">Cálculos!AE38</f>
        <v/>
      </c>
      <c r="G44" s="316" t="str">
        <f ca="1">Cálculos!AL38</f>
        <v/>
      </c>
      <c r="H44" s="235" t="str">
        <f t="shared" ca="1" si="0"/>
        <v/>
      </c>
      <c r="I44" s="316" t="str">
        <f ca="1">Cálculos!AF38</f>
        <v/>
      </c>
      <c r="J44" s="235" t="str">
        <f t="shared" ca="1" si="1"/>
        <v/>
      </c>
      <c r="K44" s="235" t="str">
        <f t="shared" ca="1" si="2"/>
        <v/>
      </c>
    </row>
    <row r="45" spans="2:11">
      <c r="B45" s="56" t="str">
        <f ca="1">Cálculos!AA39</f>
        <v/>
      </c>
      <c r="C45" s="56" t="str">
        <f ca="1">Cálculos!AB39</f>
        <v/>
      </c>
      <c r="D45" s="56" t="str">
        <f ca="1">Cálculos!AC39</f>
        <v/>
      </c>
      <c r="E45" s="56" t="str">
        <f ca="1">Cálculos!AD39</f>
        <v/>
      </c>
      <c r="F45" s="230" t="str">
        <f ca="1">Cálculos!AE39</f>
        <v/>
      </c>
      <c r="G45" s="316" t="str">
        <f ca="1">Cálculos!AL39</f>
        <v/>
      </c>
      <c r="H45" s="235" t="str">
        <f t="shared" ca="1" si="0"/>
        <v/>
      </c>
      <c r="I45" s="316" t="str">
        <f ca="1">Cálculos!AF39</f>
        <v/>
      </c>
      <c r="J45" s="235" t="str">
        <f t="shared" ca="1" si="1"/>
        <v/>
      </c>
      <c r="K45" s="235" t="str">
        <f t="shared" ca="1" si="2"/>
        <v/>
      </c>
    </row>
    <row r="46" spans="2:11">
      <c r="B46" s="56" t="str">
        <f ca="1">Cálculos!AA40</f>
        <v/>
      </c>
      <c r="C46" s="56" t="str">
        <f ca="1">Cálculos!AB40</f>
        <v/>
      </c>
      <c r="D46" s="56" t="str">
        <f ca="1">Cálculos!AC40</f>
        <v/>
      </c>
      <c r="E46" s="56" t="str">
        <f ca="1">Cálculos!AD40</f>
        <v/>
      </c>
      <c r="F46" s="230" t="str">
        <f ca="1">Cálculos!AE40</f>
        <v/>
      </c>
      <c r="G46" s="316" t="str">
        <f ca="1">Cálculos!AL40</f>
        <v/>
      </c>
      <c r="H46" s="235" t="str">
        <f t="shared" ca="1" si="0"/>
        <v/>
      </c>
      <c r="I46" s="316" t="str">
        <f ca="1">Cálculos!AF40</f>
        <v/>
      </c>
      <c r="J46" s="235" t="str">
        <f t="shared" ca="1" si="1"/>
        <v/>
      </c>
      <c r="K46" s="235" t="str">
        <f t="shared" ca="1" si="2"/>
        <v/>
      </c>
    </row>
    <row r="47" spans="2:11">
      <c r="B47" s="56" t="str">
        <f ca="1">Cálculos!AA41</f>
        <v/>
      </c>
      <c r="C47" s="56" t="str">
        <f ca="1">Cálculos!AB41</f>
        <v/>
      </c>
      <c r="D47" s="56" t="str">
        <f ca="1">Cálculos!AC41</f>
        <v/>
      </c>
      <c r="E47" s="56" t="str">
        <f ca="1">Cálculos!AD41</f>
        <v/>
      </c>
      <c r="F47" s="230" t="str">
        <f ca="1">Cálculos!AE41</f>
        <v/>
      </c>
      <c r="G47" s="316" t="str">
        <f ca="1">Cálculos!AL41</f>
        <v/>
      </c>
      <c r="H47" s="235" t="str">
        <f t="shared" ca="1" si="0"/>
        <v/>
      </c>
      <c r="I47" s="316" t="str">
        <f ca="1">Cálculos!AF41</f>
        <v/>
      </c>
      <c r="J47" s="235" t="str">
        <f t="shared" ca="1" si="1"/>
        <v/>
      </c>
      <c r="K47" s="235" t="str">
        <f t="shared" ca="1" si="2"/>
        <v/>
      </c>
    </row>
    <row r="48" spans="2:11">
      <c r="B48" s="56" t="str">
        <f ca="1">Cálculos!AA42</f>
        <v/>
      </c>
      <c r="C48" s="56" t="str">
        <f ca="1">Cálculos!AB42</f>
        <v/>
      </c>
      <c r="D48" s="56" t="str">
        <f ca="1">Cálculos!AC42</f>
        <v/>
      </c>
      <c r="E48" s="56" t="str">
        <f ca="1">Cálculos!AD42</f>
        <v/>
      </c>
      <c r="F48" s="230" t="str">
        <f ca="1">Cálculos!AE42</f>
        <v/>
      </c>
      <c r="G48" s="316" t="str">
        <f ca="1">Cálculos!AL42</f>
        <v/>
      </c>
      <c r="H48" s="235" t="str">
        <f t="shared" ca="1" si="0"/>
        <v/>
      </c>
      <c r="I48" s="316" t="str">
        <f ca="1">Cálculos!AF42</f>
        <v/>
      </c>
      <c r="J48" s="235" t="str">
        <f t="shared" ca="1" si="1"/>
        <v/>
      </c>
      <c r="K48" s="235" t="str">
        <f t="shared" ca="1" si="2"/>
        <v/>
      </c>
    </row>
    <row r="49" spans="2:11">
      <c r="B49" s="56" t="str">
        <f ca="1">Cálculos!AA43</f>
        <v/>
      </c>
      <c r="C49" s="56" t="str">
        <f ca="1">Cálculos!AB43</f>
        <v/>
      </c>
      <c r="D49" s="56" t="str">
        <f ca="1">Cálculos!AC43</f>
        <v/>
      </c>
      <c r="E49" s="56" t="str">
        <f ca="1">Cálculos!AD43</f>
        <v/>
      </c>
      <c r="F49" s="230" t="str">
        <f ca="1">Cálculos!AE43</f>
        <v/>
      </c>
      <c r="G49" s="316" t="str">
        <f ca="1">Cálculos!AL43</f>
        <v/>
      </c>
      <c r="H49" s="235" t="str">
        <f t="shared" ca="1" si="0"/>
        <v/>
      </c>
      <c r="I49" s="316" t="str">
        <f ca="1">Cálculos!AF43</f>
        <v/>
      </c>
      <c r="J49" s="235" t="str">
        <f t="shared" ca="1" si="1"/>
        <v/>
      </c>
      <c r="K49" s="235" t="str">
        <f t="shared" ca="1" si="2"/>
        <v/>
      </c>
    </row>
    <row r="50" spans="2:11">
      <c r="B50" s="56" t="str">
        <f ca="1">Cálculos!AA44</f>
        <v/>
      </c>
      <c r="C50" s="56" t="str">
        <f ca="1">Cálculos!AB44</f>
        <v/>
      </c>
      <c r="D50" s="56" t="str">
        <f ca="1">Cálculos!AC44</f>
        <v/>
      </c>
      <c r="E50" s="56" t="str">
        <f ca="1">Cálculos!AD44</f>
        <v/>
      </c>
      <c r="F50" s="230" t="str">
        <f ca="1">Cálculos!AE44</f>
        <v/>
      </c>
      <c r="G50" s="316" t="str">
        <f ca="1">Cálculos!AL44</f>
        <v/>
      </c>
      <c r="H50" s="235" t="str">
        <f t="shared" ca="1" si="0"/>
        <v/>
      </c>
      <c r="I50" s="316" t="str">
        <f ca="1">Cálculos!AF44</f>
        <v/>
      </c>
      <c r="J50" s="235" t="str">
        <f t="shared" ca="1" si="1"/>
        <v/>
      </c>
      <c r="K50" s="235" t="str">
        <f t="shared" ca="1" si="2"/>
        <v/>
      </c>
    </row>
    <row r="51" spans="2:11">
      <c r="B51" s="56" t="str">
        <f ca="1">Cálculos!AA45</f>
        <v/>
      </c>
      <c r="C51" s="56" t="str">
        <f ca="1">Cálculos!AB45</f>
        <v/>
      </c>
      <c r="D51" s="56" t="str">
        <f ca="1">Cálculos!AC45</f>
        <v/>
      </c>
      <c r="E51" s="56" t="str">
        <f ca="1">Cálculos!AD45</f>
        <v/>
      </c>
      <c r="F51" s="230" t="str">
        <f ca="1">Cálculos!AE45</f>
        <v/>
      </c>
      <c r="G51" s="316" t="str">
        <f ca="1">Cálculos!AL45</f>
        <v/>
      </c>
      <c r="H51" s="235" t="str">
        <f t="shared" ca="1" si="0"/>
        <v/>
      </c>
      <c r="I51" s="316" t="str">
        <f ca="1">Cálculos!AF45</f>
        <v/>
      </c>
      <c r="J51" s="235" t="str">
        <f t="shared" ca="1" si="1"/>
        <v/>
      </c>
      <c r="K51" s="235" t="str">
        <f t="shared" ca="1" si="2"/>
        <v/>
      </c>
    </row>
    <row r="52" spans="2:11">
      <c r="B52" s="56" t="str">
        <f ca="1">Cálculos!AA46</f>
        <v/>
      </c>
      <c r="C52" s="56" t="str">
        <f ca="1">Cálculos!AB46</f>
        <v/>
      </c>
      <c r="D52" s="56" t="str">
        <f ca="1">Cálculos!AC46</f>
        <v/>
      </c>
      <c r="E52" s="56" t="str">
        <f ca="1">Cálculos!AD46</f>
        <v/>
      </c>
      <c r="F52" s="230" t="str">
        <f ca="1">Cálculos!AE46</f>
        <v/>
      </c>
      <c r="G52" s="316" t="str">
        <f ca="1">Cálculos!AL46</f>
        <v/>
      </c>
      <c r="H52" s="235" t="str">
        <f t="shared" ca="1" si="0"/>
        <v/>
      </c>
      <c r="I52" s="316" t="str">
        <f ca="1">Cálculos!AF46</f>
        <v/>
      </c>
      <c r="J52" s="235" t="str">
        <f t="shared" ca="1" si="1"/>
        <v/>
      </c>
      <c r="K52" s="235" t="str">
        <f t="shared" ca="1" si="2"/>
        <v/>
      </c>
    </row>
    <row r="53" spans="2:11">
      <c r="B53" s="56" t="str">
        <f ca="1">Cálculos!AA47</f>
        <v/>
      </c>
      <c r="C53" s="56" t="str">
        <f ca="1">Cálculos!AB47</f>
        <v/>
      </c>
      <c r="D53" s="56" t="str">
        <f ca="1">Cálculos!AC47</f>
        <v/>
      </c>
      <c r="E53" s="56" t="str">
        <f ca="1">Cálculos!AD47</f>
        <v/>
      </c>
      <c r="F53" s="230" t="str">
        <f ca="1">Cálculos!AE47</f>
        <v/>
      </c>
      <c r="G53" s="316" t="str">
        <f ca="1">Cálculos!AL47</f>
        <v/>
      </c>
      <c r="H53" s="235" t="str">
        <f t="shared" ca="1" si="0"/>
        <v/>
      </c>
      <c r="I53" s="316" t="str">
        <f ca="1">Cálculos!AF47</f>
        <v/>
      </c>
      <c r="J53" s="235" t="str">
        <f t="shared" ca="1" si="1"/>
        <v/>
      </c>
      <c r="K53" s="235" t="str">
        <f t="shared" ca="1" si="2"/>
        <v/>
      </c>
    </row>
    <row r="54" spans="2:11">
      <c r="B54" s="56" t="str">
        <f ca="1">Cálculos!AA48</f>
        <v/>
      </c>
      <c r="C54" s="56" t="str">
        <f ca="1">Cálculos!AB48</f>
        <v/>
      </c>
      <c r="D54" s="56" t="str">
        <f ca="1">Cálculos!AC48</f>
        <v/>
      </c>
      <c r="E54" s="56" t="str">
        <f ca="1">Cálculos!AD48</f>
        <v/>
      </c>
      <c r="F54" s="230" t="str">
        <f ca="1">Cálculos!AE48</f>
        <v/>
      </c>
      <c r="G54" s="316" t="str">
        <f ca="1">Cálculos!AL48</f>
        <v/>
      </c>
      <c r="H54" s="235" t="str">
        <f t="shared" ca="1" si="0"/>
        <v/>
      </c>
      <c r="I54" s="316" t="str">
        <f ca="1">Cálculos!AF48</f>
        <v/>
      </c>
      <c r="J54" s="235" t="str">
        <f t="shared" ca="1" si="1"/>
        <v/>
      </c>
      <c r="K54" s="235" t="str">
        <f t="shared" ca="1" si="2"/>
        <v/>
      </c>
    </row>
    <row r="55" spans="2:11">
      <c r="B55" s="56" t="str">
        <f ca="1">Cálculos!AA49</f>
        <v/>
      </c>
      <c r="C55" s="56" t="str">
        <f ca="1">Cálculos!AB49</f>
        <v/>
      </c>
      <c r="D55" s="56" t="str">
        <f ca="1">Cálculos!AC49</f>
        <v/>
      </c>
      <c r="E55" s="56" t="str">
        <f ca="1">Cálculos!AD49</f>
        <v/>
      </c>
      <c r="F55" s="230" t="str">
        <f ca="1">Cálculos!AE49</f>
        <v/>
      </c>
      <c r="G55" s="316" t="str">
        <f ca="1">Cálculos!AL49</f>
        <v/>
      </c>
      <c r="H55" s="235" t="str">
        <f t="shared" ca="1" si="0"/>
        <v/>
      </c>
      <c r="I55" s="316" t="str">
        <f ca="1">Cálculos!AF49</f>
        <v/>
      </c>
      <c r="J55" s="235" t="str">
        <f t="shared" ca="1" si="1"/>
        <v/>
      </c>
      <c r="K55" s="235" t="str">
        <f t="shared" ca="1" si="2"/>
        <v/>
      </c>
    </row>
    <row r="56" spans="2:11">
      <c r="B56" s="56" t="str">
        <f ca="1">Cálculos!AA50</f>
        <v/>
      </c>
      <c r="C56" s="56" t="str">
        <f ca="1">Cálculos!AB50</f>
        <v/>
      </c>
      <c r="D56" s="56" t="str">
        <f ca="1">Cálculos!AC50</f>
        <v/>
      </c>
      <c r="E56" s="56" t="str">
        <f ca="1">Cálculos!AD50</f>
        <v/>
      </c>
      <c r="F56" s="230" t="str">
        <f ca="1">Cálculos!AE50</f>
        <v/>
      </c>
      <c r="G56" s="316" t="str">
        <f ca="1">Cálculos!AL50</f>
        <v/>
      </c>
      <c r="H56" s="235" t="str">
        <f t="shared" ca="1" si="0"/>
        <v/>
      </c>
      <c r="I56" s="316" t="str">
        <f ca="1">Cálculos!AF50</f>
        <v/>
      </c>
      <c r="J56" s="235" t="str">
        <f t="shared" ca="1" si="1"/>
        <v/>
      </c>
      <c r="K56" s="235" t="str">
        <f t="shared" ca="1" si="2"/>
        <v/>
      </c>
    </row>
    <row r="57" spans="2:11">
      <c r="B57" s="56" t="str">
        <f ca="1">Cálculos!AA51</f>
        <v/>
      </c>
      <c r="C57" s="56" t="str">
        <f ca="1">Cálculos!AB51</f>
        <v/>
      </c>
      <c r="D57" s="56" t="str">
        <f ca="1">Cálculos!AC51</f>
        <v/>
      </c>
      <c r="E57" s="56" t="str">
        <f ca="1">Cálculos!AD51</f>
        <v/>
      </c>
      <c r="F57" s="230" t="str">
        <f ca="1">Cálculos!AE51</f>
        <v/>
      </c>
      <c r="G57" s="316" t="str">
        <f ca="1">Cálculos!AL51</f>
        <v/>
      </c>
      <c r="H57" s="235" t="str">
        <f t="shared" ca="1" si="0"/>
        <v/>
      </c>
      <c r="I57" s="316" t="str">
        <f ca="1">Cálculos!AF51</f>
        <v/>
      </c>
      <c r="J57" s="235" t="str">
        <f t="shared" ca="1" si="1"/>
        <v/>
      </c>
      <c r="K57" s="235" t="str">
        <f t="shared" ca="1" si="2"/>
        <v/>
      </c>
    </row>
    <row r="58" spans="2:11">
      <c r="B58" s="56" t="str">
        <f ca="1">Cálculos!AA52</f>
        <v/>
      </c>
      <c r="C58" s="56" t="str">
        <f ca="1">Cálculos!AB52</f>
        <v/>
      </c>
      <c r="D58" s="56" t="str">
        <f ca="1">Cálculos!AC52</f>
        <v/>
      </c>
      <c r="E58" s="56" t="str">
        <f ca="1">Cálculos!AD52</f>
        <v/>
      </c>
      <c r="F58" s="230" t="str">
        <f ca="1">Cálculos!AE52</f>
        <v/>
      </c>
      <c r="G58" s="316" t="str">
        <f ca="1">Cálculos!AL52</f>
        <v/>
      </c>
      <c r="H58" s="235" t="str">
        <f t="shared" ca="1" si="0"/>
        <v/>
      </c>
      <c r="I58" s="316" t="str">
        <f ca="1">Cálculos!AF52</f>
        <v/>
      </c>
      <c r="J58" s="235" t="str">
        <f t="shared" ca="1" si="1"/>
        <v/>
      </c>
      <c r="K58" s="235" t="str">
        <f t="shared" ca="1" si="2"/>
        <v/>
      </c>
    </row>
    <row r="59" spans="2:11">
      <c r="B59" s="56" t="str">
        <f ca="1">Cálculos!AA53</f>
        <v/>
      </c>
      <c r="C59" s="56" t="str">
        <f ca="1">Cálculos!AB53</f>
        <v/>
      </c>
      <c r="D59" s="56" t="str">
        <f ca="1">Cálculos!AC53</f>
        <v/>
      </c>
      <c r="E59" s="56" t="str">
        <f ca="1">Cálculos!AD53</f>
        <v/>
      </c>
      <c r="F59" s="230" t="str">
        <f ca="1">Cálculos!AE53</f>
        <v/>
      </c>
      <c r="G59" s="316" t="str">
        <f ca="1">Cálculos!AL53</f>
        <v/>
      </c>
      <c r="H59" s="235" t="str">
        <f t="shared" ca="1" si="0"/>
        <v/>
      </c>
      <c r="I59" s="316" t="str">
        <f ca="1">Cálculos!AF53</f>
        <v/>
      </c>
      <c r="J59" s="235" t="str">
        <f t="shared" ca="1" si="1"/>
        <v/>
      </c>
      <c r="K59" s="235" t="str">
        <f t="shared" ca="1" si="2"/>
        <v/>
      </c>
    </row>
    <row r="60" spans="2:11">
      <c r="B60" s="56" t="str">
        <f ca="1">Cálculos!AA54</f>
        <v/>
      </c>
      <c r="C60" s="56" t="str">
        <f ca="1">Cálculos!AB54</f>
        <v/>
      </c>
      <c r="D60" s="56" t="str">
        <f ca="1">Cálculos!AC54</f>
        <v/>
      </c>
      <c r="E60" s="56" t="str">
        <f ca="1">Cálculos!AD54</f>
        <v/>
      </c>
      <c r="F60" s="230" t="str">
        <f ca="1">Cálculos!AE54</f>
        <v/>
      </c>
      <c r="G60" s="316" t="str">
        <f ca="1">Cálculos!AL54</f>
        <v/>
      </c>
      <c r="H60" s="235" t="str">
        <f t="shared" ca="1" si="0"/>
        <v/>
      </c>
      <c r="I60" s="316" t="str">
        <f ca="1">Cálculos!AF54</f>
        <v/>
      </c>
      <c r="J60" s="235" t="str">
        <f t="shared" ca="1" si="1"/>
        <v/>
      </c>
      <c r="K60" s="235" t="str">
        <f t="shared" ca="1" si="2"/>
        <v/>
      </c>
    </row>
    <row r="61" spans="2:11">
      <c r="B61" s="56" t="str">
        <f ca="1">Cálculos!AA55</f>
        <v/>
      </c>
      <c r="C61" s="56" t="str">
        <f ca="1">Cálculos!AB55</f>
        <v/>
      </c>
      <c r="D61" s="56" t="str">
        <f ca="1">Cálculos!AC55</f>
        <v/>
      </c>
      <c r="E61" s="56" t="str">
        <f ca="1">Cálculos!AD55</f>
        <v/>
      </c>
      <c r="F61" s="230" t="str">
        <f ca="1">Cálculos!AE55</f>
        <v/>
      </c>
      <c r="G61" s="316" t="str">
        <f ca="1">Cálculos!AL55</f>
        <v/>
      </c>
      <c r="H61" s="235" t="str">
        <f t="shared" ca="1" si="0"/>
        <v/>
      </c>
      <c r="I61" s="316" t="str">
        <f ca="1">Cálculos!AF55</f>
        <v/>
      </c>
      <c r="J61" s="235" t="str">
        <f t="shared" ca="1" si="1"/>
        <v/>
      </c>
      <c r="K61" s="235" t="str">
        <f t="shared" ca="1" si="2"/>
        <v/>
      </c>
    </row>
    <row r="62" spans="2:11">
      <c r="B62" s="56" t="str">
        <f ca="1">Cálculos!AA56</f>
        <v/>
      </c>
      <c r="C62" s="56" t="str">
        <f ca="1">Cálculos!AB56</f>
        <v/>
      </c>
      <c r="D62" s="56" t="str">
        <f ca="1">Cálculos!AC56</f>
        <v/>
      </c>
      <c r="E62" s="56" t="str">
        <f ca="1">Cálculos!AD56</f>
        <v/>
      </c>
      <c r="F62" s="230" t="str">
        <f ca="1">Cálculos!AE56</f>
        <v/>
      </c>
      <c r="G62" s="316" t="str">
        <f ca="1">Cálculos!AL56</f>
        <v/>
      </c>
      <c r="H62" s="235" t="str">
        <f t="shared" ca="1" si="0"/>
        <v/>
      </c>
      <c r="I62" s="316" t="str">
        <f ca="1">Cálculos!AF56</f>
        <v/>
      </c>
      <c r="J62" s="235" t="str">
        <f t="shared" ca="1" si="1"/>
        <v/>
      </c>
      <c r="K62" s="235" t="str">
        <f t="shared" ca="1" si="2"/>
        <v/>
      </c>
    </row>
    <row r="63" spans="2:11">
      <c r="B63" s="56" t="str">
        <f ca="1">Cálculos!AA57</f>
        <v/>
      </c>
      <c r="C63" s="56" t="str">
        <f ca="1">Cálculos!AB57</f>
        <v/>
      </c>
      <c r="D63" s="56" t="str">
        <f ca="1">Cálculos!AC57</f>
        <v/>
      </c>
      <c r="E63" s="56" t="str">
        <f ca="1">Cálculos!AD57</f>
        <v/>
      </c>
      <c r="F63" s="230" t="str">
        <f ca="1">Cálculos!AE57</f>
        <v/>
      </c>
      <c r="G63" s="316" t="str">
        <f ca="1">Cálculos!AL57</f>
        <v/>
      </c>
      <c r="H63" s="235" t="str">
        <f ca="1">IF(OR(D63="",F63=""),"",D63*F63*(1+G63))</f>
        <v/>
      </c>
      <c r="I63" s="316" t="str">
        <f ca="1">Cálculos!AF57</f>
        <v/>
      </c>
      <c r="J63" s="235" t="str">
        <f ca="1">IF(OR(H63="",I63=""),"",H63*I63)</f>
        <v/>
      </c>
      <c r="K63" s="235" t="str">
        <f ca="1">IF(OR(H63="",J63=""),"",H63+J63)</f>
        <v/>
      </c>
    </row>
    <row r="64" spans="2:11">
      <c r="B64" s="56" t="str">
        <f ca="1">Cálculos!AA58</f>
        <v/>
      </c>
      <c r="C64" s="56" t="str">
        <f ca="1">Cálculos!AB58</f>
        <v/>
      </c>
      <c r="D64" s="56" t="str">
        <f ca="1">Cálculos!AC58</f>
        <v/>
      </c>
      <c r="E64" s="56" t="str">
        <f ca="1">Cálculos!AD58</f>
        <v/>
      </c>
      <c r="F64" s="230" t="str">
        <f ca="1">Cálculos!AE58</f>
        <v/>
      </c>
      <c r="G64" s="316" t="str">
        <f ca="1">Cálculos!AL58</f>
        <v/>
      </c>
      <c r="H64" s="235" t="str">
        <f ca="1">IF(OR(D64="",F64=""),"",D64*F64*(1+G64))</f>
        <v/>
      </c>
      <c r="I64" s="316" t="str">
        <f ca="1">Cálculos!AF58</f>
        <v/>
      </c>
      <c r="J64" s="235" t="str">
        <f ca="1">IF(OR(H64="",I64=""),"",H64*I64)</f>
        <v/>
      </c>
      <c r="K64" s="235" t="str">
        <f ca="1">IF(OR(H64="",J64=""),"",H64+J64)</f>
        <v/>
      </c>
    </row>
    <row r="65" spans="2:12">
      <c r="B65" s="56" t="str">
        <f ca="1">Cálculos!AA59</f>
        <v/>
      </c>
      <c r="C65" s="56" t="str">
        <f ca="1">Cálculos!AB59</f>
        <v/>
      </c>
      <c r="D65" s="56" t="str">
        <f ca="1">Cálculos!AC59</f>
        <v/>
      </c>
      <c r="E65" s="56" t="str">
        <f ca="1">Cálculos!AD59</f>
        <v/>
      </c>
      <c r="F65" s="230" t="str">
        <f ca="1">Cálculos!AE59</f>
        <v/>
      </c>
      <c r="G65" s="316" t="str">
        <f ca="1">Cálculos!AL59</f>
        <v/>
      </c>
      <c r="H65" s="235" t="str">
        <f ca="1">IF(OR(D65="",F65=""),"",D65*F65*(1+G65))</f>
        <v/>
      </c>
      <c r="I65" s="316" t="str">
        <f ca="1">Cálculos!AF59</f>
        <v/>
      </c>
      <c r="J65" s="235" t="str">
        <f ca="1">IF(OR(H65="",I65=""),"",H65*I65)</f>
        <v/>
      </c>
      <c r="K65" s="235" t="str">
        <f ca="1">IF(OR(H65="",J65=""),"",H65+J65)</f>
        <v/>
      </c>
    </row>
    <row r="66" spans="2:12">
      <c r="B66" s="56" t="str">
        <f ca="1">Cálculos!AA60</f>
        <v/>
      </c>
      <c r="C66" s="56" t="str">
        <f ca="1">Cálculos!AB60</f>
        <v/>
      </c>
      <c r="D66" s="56" t="str">
        <f ca="1">Cálculos!AC60</f>
        <v/>
      </c>
      <c r="E66" s="56" t="str">
        <f ca="1">Cálculos!AD60</f>
        <v/>
      </c>
      <c r="F66" s="230" t="str">
        <f ca="1">Cálculos!AE60</f>
        <v/>
      </c>
      <c r="G66" s="316" t="str">
        <f ca="1">Cálculos!AL60</f>
        <v/>
      </c>
      <c r="H66" s="235" t="str">
        <f ca="1">IF(OR(D66="",F66=""),"",D66*F66*(1+G66))</f>
        <v/>
      </c>
      <c r="I66" s="316" t="str">
        <f ca="1">Cálculos!AF60</f>
        <v/>
      </c>
      <c r="J66" s="235" t="str">
        <f ca="1">IF(OR(H66="",I66=""),"",H66*I66)</f>
        <v/>
      </c>
      <c r="K66" s="235" t="str">
        <f ca="1">IF(OR(H66="",J66=""),"",H66+J66)</f>
        <v/>
      </c>
    </row>
    <row r="67" spans="2:12">
      <c r="B67" s="56" t="str">
        <f ca="1">Cálculos!AA61</f>
        <v/>
      </c>
      <c r="C67" s="56" t="str">
        <f ca="1">Cálculos!AB61</f>
        <v/>
      </c>
      <c r="D67" s="56" t="str">
        <f ca="1">Cálculos!AC61</f>
        <v/>
      </c>
      <c r="E67" s="56" t="str">
        <f ca="1">Cálculos!AD61</f>
        <v/>
      </c>
      <c r="F67" s="230" t="str">
        <f ca="1">Cálculos!AE61</f>
        <v/>
      </c>
      <c r="G67" s="316" t="str">
        <f ca="1">Cálculos!AL61</f>
        <v/>
      </c>
      <c r="H67" s="235" t="str">
        <f ca="1">IF(OR(D67="",F67=""),"",D67*F67*(1+G67))</f>
        <v/>
      </c>
      <c r="I67" s="316" t="str">
        <f ca="1">Cálculos!AF61</f>
        <v/>
      </c>
      <c r="J67" s="235" t="str">
        <f ca="1">IF(OR(H67="",I67=""),"",H67*I67)</f>
        <v/>
      </c>
      <c r="K67" s="235" t="str">
        <f ca="1">IF(OR(H67="",J67=""),"",H67+J67)</f>
        <v/>
      </c>
    </row>
    <row r="68" spans="2:12">
      <c r="B68" s="21"/>
      <c r="C68" s="21"/>
      <c r="D68" s="21"/>
      <c r="E68" s="21"/>
      <c r="F68" s="29"/>
      <c r="G68" s="21"/>
      <c r="H68" s="233"/>
      <c r="I68" s="21"/>
      <c r="K68" s="233"/>
    </row>
    <row r="69" spans="2:12">
      <c r="B69" s="21"/>
      <c r="C69" s="21"/>
      <c r="D69" s="21"/>
      <c r="E69" s="21"/>
      <c r="F69" s="29"/>
      <c r="G69" s="21"/>
      <c r="H69" s="233"/>
      <c r="I69" s="21"/>
      <c r="J69" s="237"/>
      <c r="K69" s="233"/>
    </row>
    <row r="70" spans="2:12" ht="20.25" customHeight="1">
      <c r="B70" s="523" t="s">
        <v>539</v>
      </c>
      <c r="C70" s="523"/>
      <c r="D70" s="523"/>
      <c r="E70" s="523"/>
      <c r="F70" s="523"/>
      <c r="G70" s="523"/>
      <c r="H70" s="523"/>
      <c r="I70" s="523"/>
      <c r="J70" s="523"/>
      <c r="K70" s="523"/>
      <c r="L70" s="28"/>
    </row>
    <row r="71" spans="2:12" ht="20.25" customHeight="1">
      <c r="B71" s="21"/>
      <c r="C71" s="21"/>
      <c r="D71" s="21"/>
      <c r="E71" s="21"/>
      <c r="F71" s="29"/>
      <c r="G71" s="21"/>
      <c r="H71" s="233"/>
      <c r="I71" s="21"/>
      <c r="J71" s="237"/>
      <c r="K71" s="233"/>
    </row>
    <row r="72" spans="2:12" ht="19" customHeight="1">
      <c r="B72" s="24" t="s">
        <v>104</v>
      </c>
      <c r="C72" s="522">
        <f>'Formulario B-"Alta de Proyecto"'!$B$5</f>
        <v>0</v>
      </c>
      <c r="D72" s="522"/>
      <c r="E72" s="522"/>
      <c r="F72" s="522"/>
      <c r="G72" s="522"/>
      <c r="H72" s="522"/>
      <c r="I72" s="522"/>
      <c r="J72" s="233"/>
      <c r="K72" s="233"/>
    </row>
    <row r="73" spans="2:12" ht="18.75" customHeight="1">
      <c r="B73" s="25"/>
      <c r="C73" s="26"/>
      <c r="D73" s="26"/>
      <c r="E73" s="26"/>
      <c r="F73" s="229"/>
      <c r="G73" s="26"/>
      <c r="H73" s="234"/>
      <c r="I73" s="26"/>
      <c r="J73" s="233"/>
      <c r="K73" s="233"/>
    </row>
    <row r="74" spans="2:12" ht="18.75" customHeight="1">
      <c r="B74" s="137" t="s">
        <v>133</v>
      </c>
      <c r="C74" s="232">
        <f ca="1">SUM($J$10:$J$203)</f>
        <v>0</v>
      </c>
      <c r="D74" s="26"/>
      <c r="E74" s="26"/>
      <c r="F74" s="229"/>
      <c r="G74" s="26"/>
      <c r="H74" s="234"/>
      <c r="I74" s="26"/>
      <c r="J74" s="233"/>
      <c r="K74" s="233"/>
    </row>
    <row r="75" spans="2:12" ht="18.75" customHeight="1">
      <c r="B75" s="272"/>
      <c r="C75" s="274"/>
      <c r="D75" s="26"/>
      <c r="E75" s="26"/>
      <c r="F75" s="229"/>
      <c r="G75" s="26"/>
      <c r="H75" s="234"/>
      <c r="I75" s="26"/>
      <c r="J75" s="233"/>
      <c r="K75" s="233"/>
    </row>
    <row r="76" spans="2:12">
      <c r="B76" s="21"/>
      <c r="C76" s="21"/>
      <c r="D76" s="21"/>
      <c r="E76" s="21"/>
      <c r="F76" s="29"/>
      <c r="G76" s="21"/>
      <c r="H76" s="233"/>
      <c r="I76" s="21"/>
      <c r="J76" s="233"/>
    </row>
    <row r="77" spans="2:12" ht="59.25" customHeight="1">
      <c r="B77" s="459" t="s">
        <v>82</v>
      </c>
      <c r="C77" s="459" t="s">
        <v>83</v>
      </c>
      <c r="D77" s="459" t="s">
        <v>51</v>
      </c>
      <c r="E77" s="459" t="s">
        <v>52</v>
      </c>
      <c r="F77" s="460" t="s">
        <v>130</v>
      </c>
      <c r="G77" s="459" t="s">
        <v>520</v>
      </c>
      <c r="H77" s="461" t="s">
        <v>434</v>
      </c>
      <c r="I77" s="459" t="s">
        <v>53</v>
      </c>
      <c r="J77" s="461" t="s">
        <v>132</v>
      </c>
      <c r="K77" s="461" t="s">
        <v>131</v>
      </c>
    </row>
    <row r="78" spans="2:12">
      <c r="B78" s="56" t="str">
        <f ca="1">Cálculos!AA62</f>
        <v/>
      </c>
      <c r="C78" s="56" t="str">
        <f ca="1">Cálculos!AB62</f>
        <v/>
      </c>
      <c r="D78" s="56" t="str">
        <f ca="1">Cálculos!AC62</f>
        <v/>
      </c>
      <c r="E78" s="56" t="str">
        <f ca="1">Cálculos!AD62</f>
        <v/>
      </c>
      <c r="F78" s="230" t="str">
        <f ca="1">Cálculos!AE62</f>
        <v/>
      </c>
      <c r="G78" s="316" t="str">
        <f ca="1">Cálculos!AL62</f>
        <v/>
      </c>
      <c r="H78" s="235" t="str">
        <f ca="1">IF(OR(D78="",F78=""),"",D78*F78*(1+G78))</f>
        <v/>
      </c>
      <c r="I78" s="316" t="str">
        <f ca="1">Cálculos!AF62</f>
        <v/>
      </c>
      <c r="J78" s="235" t="str">
        <f t="shared" ca="1" si="1"/>
        <v/>
      </c>
      <c r="K78" s="235" t="str">
        <f t="shared" ca="1" si="2"/>
        <v/>
      </c>
    </row>
    <row r="79" spans="2:12">
      <c r="B79" s="56" t="str">
        <f ca="1">Cálculos!AA63</f>
        <v/>
      </c>
      <c r="C79" s="56" t="str">
        <f ca="1">Cálculos!AB63</f>
        <v/>
      </c>
      <c r="D79" s="56" t="str">
        <f ca="1">Cálculos!AC63</f>
        <v/>
      </c>
      <c r="E79" s="56" t="str">
        <f ca="1">Cálculos!AD63</f>
        <v/>
      </c>
      <c r="F79" s="230" t="str">
        <f ca="1">Cálculos!AE63</f>
        <v/>
      </c>
      <c r="G79" s="316" t="str">
        <f ca="1">Cálculos!AL63</f>
        <v/>
      </c>
      <c r="H79" s="235" t="str">
        <f t="shared" ref="H79:H135" ca="1" si="3">IF(OR(D79="",F79=""),"",D79*F79*(1+G79))</f>
        <v/>
      </c>
      <c r="I79" s="316" t="str">
        <f ca="1">Cálculos!AF63</f>
        <v/>
      </c>
      <c r="J79" s="235" t="str">
        <f t="shared" ref="J79:J135" ca="1" si="4">IF(OR(H79="",I79=""),"",H79*I79)</f>
        <v/>
      </c>
      <c r="K79" s="235" t="str">
        <f t="shared" ref="K79:K135" ca="1" si="5">IF(OR(H79="",J79=""),"",H79+J79)</f>
        <v/>
      </c>
    </row>
    <row r="80" spans="2:12">
      <c r="B80" s="56" t="str">
        <f ca="1">Cálculos!AA64</f>
        <v/>
      </c>
      <c r="C80" s="56" t="str">
        <f ca="1">Cálculos!AB64</f>
        <v/>
      </c>
      <c r="D80" s="56" t="str">
        <f ca="1">Cálculos!AC64</f>
        <v/>
      </c>
      <c r="E80" s="56" t="str">
        <f ca="1">Cálculos!AD64</f>
        <v/>
      </c>
      <c r="F80" s="230" t="str">
        <f ca="1">Cálculos!AE64</f>
        <v/>
      </c>
      <c r="G80" s="316" t="str">
        <f ca="1">Cálculos!AL64</f>
        <v/>
      </c>
      <c r="H80" s="235" t="str">
        <f t="shared" ca="1" si="3"/>
        <v/>
      </c>
      <c r="I80" s="316" t="str">
        <f ca="1">Cálculos!AF64</f>
        <v/>
      </c>
      <c r="J80" s="235" t="str">
        <f t="shared" ca="1" si="4"/>
        <v/>
      </c>
      <c r="K80" s="235" t="str">
        <f t="shared" ca="1" si="5"/>
        <v/>
      </c>
    </row>
    <row r="81" spans="2:11">
      <c r="B81" s="56" t="str">
        <f ca="1">Cálculos!AA65</f>
        <v/>
      </c>
      <c r="C81" s="56" t="str">
        <f ca="1">Cálculos!AB65</f>
        <v/>
      </c>
      <c r="D81" s="56" t="str">
        <f ca="1">Cálculos!AC65</f>
        <v/>
      </c>
      <c r="E81" s="56" t="str">
        <f ca="1">Cálculos!AD65</f>
        <v/>
      </c>
      <c r="F81" s="230" t="str">
        <f ca="1">Cálculos!AE65</f>
        <v/>
      </c>
      <c r="G81" s="316" t="str">
        <f ca="1">Cálculos!AL65</f>
        <v/>
      </c>
      <c r="H81" s="235" t="str">
        <f t="shared" ca="1" si="3"/>
        <v/>
      </c>
      <c r="I81" s="316" t="str">
        <f ca="1">Cálculos!AF65</f>
        <v/>
      </c>
      <c r="J81" s="235" t="str">
        <f t="shared" ca="1" si="4"/>
        <v/>
      </c>
      <c r="K81" s="235" t="str">
        <f t="shared" ca="1" si="5"/>
        <v/>
      </c>
    </row>
    <row r="82" spans="2:11">
      <c r="B82" s="56" t="str">
        <f ca="1">Cálculos!AA66</f>
        <v/>
      </c>
      <c r="C82" s="56" t="str">
        <f ca="1">Cálculos!AB66</f>
        <v/>
      </c>
      <c r="D82" s="56" t="str">
        <f ca="1">Cálculos!AC66</f>
        <v/>
      </c>
      <c r="E82" s="56" t="str">
        <f ca="1">Cálculos!AD66</f>
        <v/>
      </c>
      <c r="F82" s="230" t="str">
        <f ca="1">Cálculos!AE66</f>
        <v/>
      </c>
      <c r="G82" s="316" t="str">
        <f ca="1">Cálculos!AL66</f>
        <v/>
      </c>
      <c r="H82" s="235" t="str">
        <f t="shared" ca="1" si="3"/>
        <v/>
      </c>
      <c r="I82" s="316" t="str">
        <f ca="1">Cálculos!AF66</f>
        <v/>
      </c>
      <c r="J82" s="235" t="str">
        <f t="shared" ca="1" si="4"/>
        <v/>
      </c>
      <c r="K82" s="235" t="str">
        <f t="shared" ca="1" si="5"/>
        <v/>
      </c>
    </row>
    <row r="83" spans="2:11">
      <c r="B83" s="56" t="str">
        <f ca="1">Cálculos!AA67</f>
        <v/>
      </c>
      <c r="C83" s="56" t="str">
        <f ca="1">Cálculos!AB67</f>
        <v/>
      </c>
      <c r="D83" s="56" t="str">
        <f ca="1">Cálculos!AC67</f>
        <v/>
      </c>
      <c r="E83" s="56" t="str">
        <f ca="1">Cálculos!AD67</f>
        <v/>
      </c>
      <c r="F83" s="230" t="str">
        <f ca="1">Cálculos!AE67</f>
        <v/>
      </c>
      <c r="G83" s="316" t="str">
        <f ca="1">Cálculos!AL67</f>
        <v/>
      </c>
      <c r="H83" s="235" t="str">
        <f t="shared" ca="1" si="3"/>
        <v/>
      </c>
      <c r="I83" s="316" t="str">
        <f ca="1">Cálculos!AF67</f>
        <v/>
      </c>
      <c r="J83" s="235" t="str">
        <f t="shared" ca="1" si="4"/>
        <v/>
      </c>
      <c r="K83" s="235" t="str">
        <f t="shared" ca="1" si="5"/>
        <v/>
      </c>
    </row>
    <row r="84" spans="2:11">
      <c r="B84" s="56" t="str">
        <f ca="1">Cálculos!AA68</f>
        <v/>
      </c>
      <c r="C84" s="56" t="str">
        <f ca="1">Cálculos!AB68</f>
        <v/>
      </c>
      <c r="D84" s="56" t="str">
        <f ca="1">Cálculos!AC68</f>
        <v/>
      </c>
      <c r="E84" s="56" t="str">
        <f ca="1">Cálculos!AD68</f>
        <v/>
      </c>
      <c r="F84" s="230" t="str">
        <f ca="1">Cálculos!AE68</f>
        <v/>
      </c>
      <c r="G84" s="316" t="str">
        <f ca="1">Cálculos!AL68</f>
        <v/>
      </c>
      <c r="H84" s="235" t="str">
        <f t="shared" ca="1" si="3"/>
        <v/>
      </c>
      <c r="I84" s="316" t="str">
        <f ca="1">Cálculos!AF68</f>
        <v/>
      </c>
      <c r="J84" s="235" t="str">
        <f t="shared" ca="1" si="4"/>
        <v/>
      </c>
      <c r="K84" s="235" t="str">
        <f t="shared" ca="1" si="5"/>
        <v/>
      </c>
    </row>
    <row r="85" spans="2:11">
      <c r="B85" s="56" t="str">
        <f ca="1">Cálculos!AA69</f>
        <v/>
      </c>
      <c r="C85" s="56" t="str">
        <f ca="1">Cálculos!AB69</f>
        <v/>
      </c>
      <c r="D85" s="56" t="str">
        <f ca="1">Cálculos!AC69</f>
        <v/>
      </c>
      <c r="E85" s="56" t="str">
        <f ca="1">Cálculos!AD69</f>
        <v/>
      </c>
      <c r="F85" s="230" t="str">
        <f ca="1">Cálculos!AE69</f>
        <v/>
      </c>
      <c r="G85" s="316" t="str">
        <f ca="1">Cálculos!AL69</f>
        <v/>
      </c>
      <c r="H85" s="235" t="str">
        <f t="shared" ca="1" si="3"/>
        <v/>
      </c>
      <c r="I85" s="316" t="str">
        <f ca="1">Cálculos!AF69</f>
        <v/>
      </c>
      <c r="J85" s="235" t="str">
        <f t="shared" ca="1" si="4"/>
        <v/>
      </c>
      <c r="K85" s="235" t="str">
        <f t="shared" ca="1" si="5"/>
        <v/>
      </c>
    </row>
    <row r="86" spans="2:11">
      <c r="B86" s="56" t="str">
        <f ca="1">Cálculos!AA70</f>
        <v/>
      </c>
      <c r="C86" s="56" t="str">
        <f ca="1">Cálculos!AB70</f>
        <v/>
      </c>
      <c r="D86" s="56" t="str">
        <f ca="1">Cálculos!AC70</f>
        <v/>
      </c>
      <c r="E86" s="56" t="str">
        <f ca="1">Cálculos!AD70</f>
        <v/>
      </c>
      <c r="F86" s="230" t="str">
        <f ca="1">Cálculos!AE70</f>
        <v/>
      </c>
      <c r="G86" s="316" t="str">
        <f ca="1">Cálculos!AL70</f>
        <v/>
      </c>
      <c r="H86" s="235" t="str">
        <f t="shared" ca="1" si="3"/>
        <v/>
      </c>
      <c r="I86" s="316" t="str">
        <f ca="1">Cálculos!AF70</f>
        <v/>
      </c>
      <c r="J86" s="235" t="str">
        <f t="shared" ca="1" si="4"/>
        <v/>
      </c>
      <c r="K86" s="235" t="str">
        <f t="shared" ca="1" si="5"/>
        <v/>
      </c>
    </row>
    <row r="87" spans="2:11">
      <c r="B87" s="56" t="str">
        <f ca="1">Cálculos!AA71</f>
        <v/>
      </c>
      <c r="C87" s="56" t="str">
        <f ca="1">Cálculos!AB71</f>
        <v/>
      </c>
      <c r="D87" s="56" t="str">
        <f ca="1">Cálculos!AC71</f>
        <v/>
      </c>
      <c r="E87" s="56" t="str">
        <f ca="1">Cálculos!AD71</f>
        <v/>
      </c>
      <c r="F87" s="230" t="str">
        <f ca="1">Cálculos!AE71</f>
        <v/>
      </c>
      <c r="G87" s="316" t="str">
        <f ca="1">Cálculos!AL71</f>
        <v/>
      </c>
      <c r="H87" s="235" t="str">
        <f t="shared" ca="1" si="3"/>
        <v/>
      </c>
      <c r="I87" s="316" t="str">
        <f ca="1">Cálculos!AF71</f>
        <v/>
      </c>
      <c r="J87" s="235" t="str">
        <f t="shared" ca="1" si="4"/>
        <v/>
      </c>
      <c r="K87" s="235" t="str">
        <f t="shared" ca="1" si="5"/>
        <v/>
      </c>
    </row>
    <row r="88" spans="2:11">
      <c r="B88" s="56" t="str">
        <f ca="1">Cálculos!AA72</f>
        <v/>
      </c>
      <c r="C88" s="56" t="str">
        <f ca="1">Cálculos!AB72</f>
        <v/>
      </c>
      <c r="D88" s="56" t="str">
        <f ca="1">Cálculos!AC72</f>
        <v/>
      </c>
      <c r="E88" s="56" t="str">
        <f ca="1">Cálculos!AD72</f>
        <v/>
      </c>
      <c r="F88" s="230" t="str">
        <f ca="1">Cálculos!AE72</f>
        <v/>
      </c>
      <c r="G88" s="316" t="str">
        <f ca="1">Cálculos!AL72</f>
        <v/>
      </c>
      <c r="H88" s="235" t="str">
        <f t="shared" ca="1" si="3"/>
        <v/>
      </c>
      <c r="I88" s="316" t="str">
        <f ca="1">Cálculos!AF72</f>
        <v/>
      </c>
      <c r="J88" s="235" t="str">
        <f t="shared" ca="1" si="4"/>
        <v/>
      </c>
      <c r="K88" s="235" t="str">
        <f t="shared" ca="1" si="5"/>
        <v/>
      </c>
    </row>
    <row r="89" spans="2:11">
      <c r="B89" s="56" t="str">
        <f ca="1">Cálculos!AA73</f>
        <v/>
      </c>
      <c r="C89" s="56" t="str">
        <f ca="1">Cálculos!AB73</f>
        <v/>
      </c>
      <c r="D89" s="56" t="str">
        <f ca="1">Cálculos!AC73</f>
        <v/>
      </c>
      <c r="E89" s="56" t="str">
        <f ca="1">Cálculos!AD73</f>
        <v/>
      </c>
      <c r="F89" s="230" t="str">
        <f ca="1">Cálculos!AE73</f>
        <v/>
      </c>
      <c r="G89" s="316" t="str">
        <f ca="1">Cálculos!AL73</f>
        <v/>
      </c>
      <c r="H89" s="235" t="str">
        <f t="shared" ca="1" si="3"/>
        <v/>
      </c>
      <c r="I89" s="316" t="str">
        <f ca="1">Cálculos!AF73</f>
        <v/>
      </c>
      <c r="J89" s="235" t="str">
        <f t="shared" ca="1" si="4"/>
        <v/>
      </c>
      <c r="K89" s="235" t="str">
        <f t="shared" ca="1" si="5"/>
        <v/>
      </c>
    </row>
    <row r="90" spans="2:11">
      <c r="B90" s="56" t="str">
        <f ca="1">Cálculos!AA74</f>
        <v/>
      </c>
      <c r="C90" s="56" t="str">
        <f ca="1">Cálculos!AB74</f>
        <v/>
      </c>
      <c r="D90" s="56" t="str">
        <f ca="1">Cálculos!AC74</f>
        <v/>
      </c>
      <c r="E90" s="56" t="str">
        <f ca="1">Cálculos!AD74</f>
        <v/>
      </c>
      <c r="F90" s="230" t="str">
        <f ca="1">Cálculos!AE74</f>
        <v/>
      </c>
      <c r="G90" s="316" t="str">
        <f ca="1">Cálculos!AL74</f>
        <v/>
      </c>
      <c r="H90" s="235" t="str">
        <f t="shared" ca="1" si="3"/>
        <v/>
      </c>
      <c r="I90" s="316" t="str">
        <f ca="1">Cálculos!AF74</f>
        <v/>
      </c>
      <c r="J90" s="235" t="str">
        <f t="shared" ca="1" si="4"/>
        <v/>
      </c>
      <c r="K90" s="235" t="str">
        <f t="shared" ca="1" si="5"/>
        <v/>
      </c>
    </row>
    <row r="91" spans="2:11">
      <c r="B91" s="56" t="str">
        <f ca="1">Cálculos!AA75</f>
        <v/>
      </c>
      <c r="C91" s="56" t="str">
        <f ca="1">Cálculos!AB75</f>
        <v/>
      </c>
      <c r="D91" s="56" t="str">
        <f ca="1">Cálculos!AC75</f>
        <v/>
      </c>
      <c r="E91" s="56" t="str">
        <f ca="1">Cálculos!AD75</f>
        <v/>
      </c>
      <c r="F91" s="230" t="str">
        <f ca="1">Cálculos!AE75</f>
        <v/>
      </c>
      <c r="G91" s="316" t="str">
        <f ca="1">Cálculos!AL75</f>
        <v/>
      </c>
      <c r="H91" s="235" t="str">
        <f t="shared" ca="1" si="3"/>
        <v/>
      </c>
      <c r="I91" s="316" t="str">
        <f ca="1">Cálculos!AF75</f>
        <v/>
      </c>
      <c r="J91" s="235" t="str">
        <f t="shared" ca="1" si="4"/>
        <v/>
      </c>
      <c r="K91" s="235" t="str">
        <f t="shared" ca="1" si="5"/>
        <v/>
      </c>
    </row>
    <row r="92" spans="2:11">
      <c r="B92" s="56" t="str">
        <f ca="1">Cálculos!AA76</f>
        <v/>
      </c>
      <c r="C92" s="56" t="str">
        <f ca="1">Cálculos!AB76</f>
        <v/>
      </c>
      <c r="D92" s="56" t="str">
        <f ca="1">Cálculos!AC76</f>
        <v/>
      </c>
      <c r="E92" s="56" t="str">
        <f ca="1">Cálculos!AD76</f>
        <v/>
      </c>
      <c r="F92" s="230" t="str">
        <f ca="1">Cálculos!AE76</f>
        <v/>
      </c>
      <c r="G92" s="316" t="str">
        <f ca="1">Cálculos!AL76</f>
        <v/>
      </c>
      <c r="H92" s="235" t="str">
        <f t="shared" ca="1" si="3"/>
        <v/>
      </c>
      <c r="I92" s="316" t="str">
        <f ca="1">Cálculos!AF76</f>
        <v/>
      </c>
      <c r="J92" s="235" t="str">
        <f t="shared" ca="1" si="4"/>
        <v/>
      </c>
      <c r="K92" s="235" t="str">
        <f t="shared" ca="1" si="5"/>
        <v/>
      </c>
    </row>
    <row r="93" spans="2:11">
      <c r="B93" s="56" t="str">
        <f ca="1">Cálculos!AA77</f>
        <v/>
      </c>
      <c r="C93" s="56" t="str">
        <f ca="1">Cálculos!AB77</f>
        <v/>
      </c>
      <c r="D93" s="56" t="str">
        <f ca="1">Cálculos!AC77</f>
        <v/>
      </c>
      <c r="E93" s="56" t="str">
        <f ca="1">Cálculos!AD77</f>
        <v/>
      </c>
      <c r="F93" s="230" t="str">
        <f ca="1">Cálculos!AE77</f>
        <v/>
      </c>
      <c r="G93" s="316" t="str">
        <f ca="1">Cálculos!AL77</f>
        <v/>
      </c>
      <c r="H93" s="235" t="str">
        <f t="shared" ca="1" si="3"/>
        <v/>
      </c>
      <c r="I93" s="316" t="str">
        <f ca="1">Cálculos!AF77</f>
        <v/>
      </c>
      <c r="J93" s="235" t="str">
        <f t="shared" ca="1" si="4"/>
        <v/>
      </c>
      <c r="K93" s="235" t="str">
        <f t="shared" ca="1" si="5"/>
        <v/>
      </c>
    </row>
    <row r="94" spans="2:11">
      <c r="B94" s="56" t="str">
        <f ca="1">Cálculos!AA78</f>
        <v/>
      </c>
      <c r="C94" s="56" t="str">
        <f ca="1">Cálculos!AB78</f>
        <v/>
      </c>
      <c r="D94" s="56" t="str">
        <f ca="1">Cálculos!AC78</f>
        <v/>
      </c>
      <c r="E94" s="56" t="str">
        <f ca="1">Cálculos!AD78</f>
        <v/>
      </c>
      <c r="F94" s="230" t="str">
        <f ca="1">Cálculos!AE78</f>
        <v/>
      </c>
      <c r="G94" s="316" t="str">
        <f ca="1">Cálculos!AL78</f>
        <v/>
      </c>
      <c r="H94" s="235" t="str">
        <f t="shared" ca="1" si="3"/>
        <v/>
      </c>
      <c r="I94" s="316" t="str">
        <f ca="1">Cálculos!AF78</f>
        <v/>
      </c>
      <c r="J94" s="235" t="str">
        <f t="shared" ca="1" si="4"/>
        <v/>
      </c>
      <c r="K94" s="235" t="str">
        <f t="shared" ca="1" si="5"/>
        <v/>
      </c>
    </row>
    <row r="95" spans="2:11">
      <c r="B95" s="56" t="str">
        <f ca="1">Cálculos!AA79</f>
        <v/>
      </c>
      <c r="C95" s="56" t="str">
        <f ca="1">Cálculos!AB79</f>
        <v/>
      </c>
      <c r="D95" s="56" t="str">
        <f ca="1">Cálculos!AC79</f>
        <v/>
      </c>
      <c r="E95" s="56" t="str">
        <f ca="1">Cálculos!AD79</f>
        <v/>
      </c>
      <c r="F95" s="230" t="str">
        <f ca="1">Cálculos!AE79</f>
        <v/>
      </c>
      <c r="G95" s="316" t="str">
        <f ca="1">Cálculos!AL79</f>
        <v/>
      </c>
      <c r="H95" s="235" t="str">
        <f t="shared" ca="1" si="3"/>
        <v/>
      </c>
      <c r="I95" s="316" t="str">
        <f ca="1">Cálculos!AF79</f>
        <v/>
      </c>
      <c r="J95" s="235" t="str">
        <f t="shared" ca="1" si="4"/>
        <v/>
      </c>
      <c r="K95" s="235" t="str">
        <f t="shared" ca="1" si="5"/>
        <v/>
      </c>
    </row>
    <row r="96" spans="2:11">
      <c r="B96" s="56" t="str">
        <f ca="1">Cálculos!AA80</f>
        <v/>
      </c>
      <c r="C96" s="56" t="str">
        <f ca="1">Cálculos!AB80</f>
        <v/>
      </c>
      <c r="D96" s="56" t="str">
        <f ca="1">Cálculos!AC80</f>
        <v/>
      </c>
      <c r="E96" s="56" t="str">
        <f ca="1">Cálculos!AD80</f>
        <v/>
      </c>
      <c r="F96" s="230" t="str">
        <f ca="1">Cálculos!AE80</f>
        <v/>
      </c>
      <c r="G96" s="316" t="str">
        <f ca="1">Cálculos!AL80</f>
        <v/>
      </c>
      <c r="H96" s="235" t="str">
        <f t="shared" ca="1" si="3"/>
        <v/>
      </c>
      <c r="I96" s="316" t="str">
        <f ca="1">Cálculos!AF80</f>
        <v/>
      </c>
      <c r="J96" s="235" t="str">
        <f t="shared" ca="1" si="4"/>
        <v/>
      </c>
      <c r="K96" s="235" t="str">
        <f t="shared" ca="1" si="5"/>
        <v/>
      </c>
    </row>
    <row r="97" spans="2:11">
      <c r="B97" s="56" t="str">
        <f ca="1">Cálculos!AA81</f>
        <v/>
      </c>
      <c r="C97" s="56" t="str">
        <f ca="1">Cálculos!AB81</f>
        <v/>
      </c>
      <c r="D97" s="56" t="str">
        <f ca="1">Cálculos!AC81</f>
        <v/>
      </c>
      <c r="E97" s="56" t="str">
        <f ca="1">Cálculos!AD81</f>
        <v/>
      </c>
      <c r="F97" s="230" t="str">
        <f ca="1">Cálculos!AE81</f>
        <v/>
      </c>
      <c r="G97" s="316" t="str">
        <f ca="1">Cálculos!AL81</f>
        <v/>
      </c>
      <c r="H97" s="235" t="str">
        <f t="shared" ca="1" si="3"/>
        <v/>
      </c>
      <c r="I97" s="316" t="str">
        <f ca="1">Cálculos!AF81</f>
        <v/>
      </c>
      <c r="J97" s="235" t="str">
        <f t="shared" ca="1" si="4"/>
        <v/>
      </c>
      <c r="K97" s="235" t="str">
        <f t="shared" ca="1" si="5"/>
        <v/>
      </c>
    </row>
    <row r="98" spans="2:11">
      <c r="B98" s="56" t="str">
        <f ca="1">Cálculos!AA82</f>
        <v/>
      </c>
      <c r="C98" s="56" t="str">
        <f ca="1">Cálculos!AB82</f>
        <v/>
      </c>
      <c r="D98" s="56" t="str">
        <f ca="1">Cálculos!AC82</f>
        <v/>
      </c>
      <c r="E98" s="56" t="str">
        <f ca="1">Cálculos!AD82</f>
        <v/>
      </c>
      <c r="F98" s="230" t="str">
        <f ca="1">Cálculos!AE82</f>
        <v/>
      </c>
      <c r="G98" s="316" t="str">
        <f ca="1">Cálculos!AL82</f>
        <v/>
      </c>
      <c r="H98" s="235" t="str">
        <f t="shared" ca="1" si="3"/>
        <v/>
      </c>
      <c r="I98" s="316" t="str">
        <f ca="1">Cálculos!AF82</f>
        <v/>
      </c>
      <c r="J98" s="235" t="str">
        <f t="shared" ca="1" si="4"/>
        <v/>
      </c>
      <c r="K98" s="235" t="str">
        <f t="shared" ca="1" si="5"/>
        <v/>
      </c>
    </row>
    <row r="99" spans="2:11">
      <c r="B99" s="56" t="str">
        <f ca="1">Cálculos!AA83</f>
        <v/>
      </c>
      <c r="C99" s="56" t="str">
        <f ca="1">Cálculos!AB83</f>
        <v/>
      </c>
      <c r="D99" s="56" t="str">
        <f ca="1">Cálculos!AC83</f>
        <v/>
      </c>
      <c r="E99" s="56" t="str">
        <f ca="1">Cálculos!AD83</f>
        <v/>
      </c>
      <c r="F99" s="230" t="str">
        <f ca="1">Cálculos!AE83</f>
        <v/>
      </c>
      <c r="G99" s="316" t="str">
        <f ca="1">Cálculos!AL83</f>
        <v/>
      </c>
      <c r="H99" s="235" t="str">
        <f t="shared" ca="1" si="3"/>
        <v/>
      </c>
      <c r="I99" s="316" t="str">
        <f ca="1">Cálculos!AF83</f>
        <v/>
      </c>
      <c r="J99" s="235" t="str">
        <f t="shared" ca="1" si="4"/>
        <v/>
      </c>
      <c r="K99" s="235" t="str">
        <f t="shared" ca="1" si="5"/>
        <v/>
      </c>
    </row>
    <row r="100" spans="2:11">
      <c r="B100" s="56" t="str">
        <f ca="1">Cálculos!AA84</f>
        <v/>
      </c>
      <c r="C100" s="56" t="str">
        <f ca="1">Cálculos!AB84</f>
        <v/>
      </c>
      <c r="D100" s="56" t="str">
        <f ca="1">Cálculos!AC84</f>
        <v/>
      </c>
      <c r="E100" s="56" t="str">
        <f ca="1">Cálculos!AD84</f>
        <v/>
      </c>
      <c r="F100" s="230" t="str">
        <f ca="1">Cálculos!AE84</f>
        <v/>
      </c>
      <c r="G100" s="316" t="str">
        <f ca="1">Cálculos!AL84</f>
        <v/>
      </c>
      <c r="H100" s="235" t="str">
        <f t="shared" ca="1" si="3"/>
        <v/>
      </c>
      <c r="I100" s="316" t="str">
        <f ca="1">Cálculos!AF84</f>
        <v/>
      </c>
      <c r="J100" s="235" t="str">
        <f t="shared" ca="1" si="4"/>
        <v/>
      </c>
      <c r="K100" s="235" t="str">
        <f t="shared" ca="1" si="5"/>
        <v/>
      </c>
    </row>
    <row r="101" spans="2:11">
      <c r="B101" s="56" t="str">
        <f ca="1">Cálculos!AA85</f>
        <v/>
      </c>
      <c r="C101" s="56" t="str">
        <f ca="1">Cálculos!AB85</f>
        <v/>
      </c>
      <c r="D101" s="56" t="str">
        <f ca="1">Cálculos!AC85</f>
        <v/>
      </c>
      <c r="E101" s="56" t="str">
        <f ca="1">Cálculos!AD85</f>
        <v/>
      </c>
      <c r="F101" s="230" t="str">
        <f ca="1">Cálculos!AE85</f>
        <v/>
      </c>
      <c r="G101" s="316" t="str">
        <f ca="1">Cálculos!AL85</f>
        <v/>
      </c>
      <c r="H101" s="235" t="str">
        <f t="shared" ca="1" si="3"/>
        <v/>
      </c>
      <c r="I101" s="316" t="str">
        <f ca="1">Cálculos!AF85</f>
        <v/>
      </c>
      <c r="J101" s="235" t="str">
        <f t="shared" ca="1" si="4"/>
        <v/>
      </c>
      <c r="K101" s="235" t="str">
        <f t="shared" ca="1" si="5"/>
        <v/>
      </c>
    </row>
    <row r="102" spans="2:11">
      <c r="B102" s="56" t="str">
        <f ca="1">Cálculos!AA86</f>
        <v/>
      </c>
      <c r="C102" s="56" t="str">
        <f ca="1">Cálculos!AB86</f>
        <v/>
      </c>
      <c r="D102" s="56" t="str">
        <f ca="1">Cálculos!AC86</f>
        <v/>
      </c>
      <c r="E102" s="56" t="str">
        <f ca="1">Cálculos!AD86</f>
        <v/>
      </c>
      <c r="F102" s="230" t="str">
        <f ca="1">Cálculos!AE86</f>
        <v/>
      </c>
      <c r="G102" s="316" t="str">
        <f ca="1">Cálculos!AL86</f>
        <v/>
      </c>
      <c r="H102" s="235" t="str">
        <f t="shared" ca="1" si="3"/>
        <v/>
      </c>
      <c r="I102" s="316" t="str">
        <f ca="1">Cálculos!AF86</f>
        <v/>
      </c>
      <c r="J102" s="235" t="str">
        <f t="shared" ca="1" si="4"/>
        <v/>
      </c>
      <c r="K102" s="235" t="str">
        <f t="shared" ca="1" si="5"/>
        <v/>
      </c>
    </row>
    <row r="103" spans="2:11">
      <c r="B103" s="56" t="str">
        <f ca="1">Cálculos!AA87</f>
        <v/>
      </c>
      <c r="C103" s="56" t="str">
        <f ca="1">Cálculos!AB87</f>
        <v/>
      </c>
      <c r="D103" s="56" t="str">
        <f ca="1">Cálculos!AC87</f>
        <v/>
      </c>
      <c r="E103" s="56" t="str">
        <f ca="1">Cálculos!AD87</f>
        <v/>
      </c>
      <c r="F103" s="230" t="str">
        <f ca="1">Cálculos!AE87</f>
        <v/>
      </c>
      <c r="G103" s="316" t="str">
        <f ca="1">Cálculos!AL87</f>
        <v/>
      </c>
      <c r="H103" s="235" t="str">
        <f t="shared" ca="1" si="3"/>
        <v/>
      </c>
      <c r="I103" s="316" t="str">
        <f ca="1">Cálculos!AF87</f>
        <v/>
      </c>
      <c r="J103" s="235" t="str">
        <f t="shared" ca="1" si="4"/>
        <v/>
      </c>
      <c r="K103" s="235" t="str">
        <f t="shared" ca="1" si="5"/>
        <v/>
      </c>
    </row>
    <row r="104" spans="2:11">
      <c r="B104" s="56" t="str">
        <f ca="1">Cálculos!AA88</f>
        <v/>
      </c>
      <c r="C104" s="56" t="str">
        <f ca="1">Cálculos!AB88</f>
        <v/>
      </c>
      <c r="D104" s="56" t="str">
        <f ca="1">Cálculos!AC88</f>
        <v/>
      </c>
      <c r="E104" s="56" t="str">
        <f ca="1">Cálculos!AD88</f>
        <v/>
      </c>
      <c r="F104" s="230" t="str">
        <f ca="1">Cálculos!AE88</f>
        <v/>
      </c>
      <c r="G104" s="316" t="str">
        <f ca="1">Cálculos!AL88</f>
        <v/>
      </c>
      <c r="H104" s="235" t="str">
        <f t="shared" ca="1" si="3"/>
        <v/>
      </c>
      <c r="I104" s="316" t="str">
        <f ca="1">Cálculos!AF88</f>
        <v/>
      </c>
      <c r="J104" s="235" t="str">
        <f t="shared" ca="1" si="4"/>
        <v/>
      </c>
      <c r="K104" s="235" t="str">
        <f t="shared" ca="1" si="5"/>
        <v/>
      </c>
    </row>
    <row r="105" spans="2:11">
      <c r="B105" s="56" t="str">
        <f ca="1">Cálculos!AA89</f>
        <v/>
      </c>
      <c r="C105" s="56" t="str">
        <f ca="1">Cálculos!AB89</f>
        <v/>
      </c>
      <c r="D105" s="56" t="str">
        <f ca="1">Cálculos!AC89</f>
        <v/>
      </c>
      <c r="E105" s="56" t="str">
        <f ca="1">Cálculos!AD89</f>
        <v/>
      </c>
      <c r="F105" s="230" t="str">
        <f ca="1">Cálculos!AE89</f>
        <v/>
      </c>
      <c r="G105" s="316" t="str">
        <f ca="1">Cálculos!AL89</f>
        <v/>
      </c>
      <c r="H105" s="235" t="str">
        <f t="shared" ca="1" si="3"/>
        <v/>
      </c>
      <c r="I105" s="316" t="str">
        <f ca="1">Cálculos!AF89</f>
        <v/>
      </c>
      <c r="J105" s="235" t="str">
        <f t="shared" ca="1" si="4"/>
        <v/>
      </c>
      <c r="K105" s="235" t="str">
        <f t="shared" ca="1" si="5"/>
        <v/>
      </c>
    </row>
    <row r="106" spans="2:11">
      <c r="B106" s="56" t="str">
        <f ca="1">Cálculos!AA90</f>
        <v/>
      </c>
      <c r="C106" s="56" t="str">
        <f ca="1">Cálculos!AB90</f>
        <v/>
      </c>
      <c r="D106" s="56" t="str">
        <f ca="1">Cálculos!AC90</f>
        <v/>
      </c>
      <c r="E106" s="56" t="str">
        <f ca="1">Cálculos!AD90</f>
        <v/>
      </c>
      <c r="F106" s="230" t="str">
        <f ca="1">Cálculos!AE90</f>
        <v/>
      </c>
      <c r="G106" s="316" t="str">
        <f ca="1">Cálculos!AL90</f>
        <v/>
      </c>
      <c r="H106" s="235" t="str">
        <f t="shared" ca="1" si="3"/>
        <v/>
      </c>
      <c r="I106" s="316" t="str">
        <f ca="1">Cálculos!AF90</f>
        <v/>
      </c>
      <c r="J106" s="235" t="str">
        <f t="shared" ca="1" si="4"/>
        <v/>
      </c>
      <c r="K106" s="235" t="str">
        <f t="shared" ca="1" si="5"/>
        <v/>
      </c>
    </row>
    <row r="107" spans="2:11">
      <c r="B107" s="56" t="str">
        <f ca="1">Cálculos!AA91</f>
        <v/>
      </c>
      <c r="C107" s="56" t="str">
        <f ca="1">Cálculos!AB91</f>
        <v/>
      </c>
      <c r="D107" s="56" t="str">
        <f ca="1">Cálculos!AC91</f>
        <v/>
      </c>
      <c r="E107" s="56" t="str">
        <f ca="1">Cálculos!AD91</f>
        <v/>
      </c>
      <c r="F107" s="230" t="str">
        <f ca="1">Cálculos!AE91</f>
        <v/>
      </c>
      <c r="G107" s="316" t="str">
        <f ca="1">Cálculos!AL91</f>
        <v/>
      </c>
      <c r="H107" s="235" t="str">
        <f t="shared" ca="1" si="3"/>
        <v/>
      </c>
      <c r="I107" s="316" t="str">
        <f ca="1">Cálculos!AF91</f>
        <v/>
      </c>
      <c r="J107" s="235" t="str">
        <f t="shared" ca="1" si="4"/>
        <v/>
      </c>
      <c r="K107" s="235" t="str">
        <f t="shared" ca="1" si="5"/>
        <v/>
      </c>
    </row>
    <row r="108" spans="2:11">
      <c r="B108" s="56" t="str">
        <f ca="1">Cálculos!AA92</f>
        <v/>
      </c>
      <c r="C108" s="56" t="str">
        <f ca="1">Cálculos!AB92</f>
        <v/>
      </c>
      <c r="D108" s="56" t="str">
        <f ca="1">Cálculos!AC92</f>
        <v/>
      </c>
      <c r="E108" s="56" t="str">
        <f ca="1">Cálculos!AD92</f>
        <v/>
      </c>
      <c r="F108" s="230" t="str">
        <f ca="1">Cálculos!AE92</f>
        <v/>
      </c>
      <c r="G108" s="316" t="str">
        <f ca="1">Cálculos!AL92</f>
        <v/>
      </c>
      <c r="H108" s="235" t="str">
        <f t="shared" ca="1" si="3"/>
        <v/>
      </c>
      <c r="I108" s="316" t="str">
        <f ca="1">Cálculos!AF92</f>
        <v/>
      </c>
      <c r="J108" s="235" t="str">
        <f t="shared" ca="1" si="4"/>
        <v/>
      </c>
      <c r="K108" s="235" t="str">
        <f t="shared" ca="1" si="5"/>
        <v/>
      </c>
    </row>
    <row r="109" spans="2:11">
      <c r="B109" s="56" t="str">
        <f ca="1">Cálculos!AA93</f>
        <v/>
      </c>
      <c r="C109" s="56" t="str">
        <f ca="1">Cálculos!AB93</f>
        <v/>
      </c>
      <c r="D109" s="56" t="str">
        <f ca="1">Cálculos!AC93</f>
        <v/>
      </c>
      <c r="E109" s="56" t="str">
        <f ca="1">Cálculos!AD93</f>
        <v/>
      </c>
      <c r="F109" s="230" t="str">
        <f ca="1">Cálculos!AE93</f>
        <v/>
      </c>
      <c r="G109" s="316" t="str">
        <f ca="1">Cálculos!AL93</f>
        <v/>
      </c>
      <c r="H109" s="235" t="str">
        <f t="shared" ca="1" si="3"/>
        <v/>
      </c>
      <c r="I109" s="316" t="str">
        <f ca="1">Cálculos!AF93</f>
        <v/>
      </c>
      <c r="J109" s="235" t="str">
        <f t="shared" ca="1" si="4"/>
        <v/>
      </c>
      <c r="K109" s="235" t="str">
        <f t="shared" ca="1" si="5"/>
        <v/>
      </c>
    </row>
    <row r="110" spans="2:11">
      <c r="B110" s="56" t="str">
        <f ca="1">Cálculos!AA94</f>
        <v/>
      </c>
      <c r="C110" s="56" t="str">
        <f ca="1">Cálculos!AB94</f>
        <v/>
      </c>
      <c r="D110" s="56" t="str">
        <f ca="1">Cálculos!AC94</f>
        <v/>
      </c>
      <c r="E110" s="56" t="str">
        <f ca="1">Cálculos!AD94</f>
        <v/>
      </c>
      <c r="F110" s="230" t="str">
        <f ca="1">Cálculos!AE94</f>
        <v/>
      </c>
      <c r="G110" s="316" t="str">
        <f ca="1">Cálculos!AL94</f>
        <v/>
      </c>
      <c r="H110" s="235" t="str">
        <f t="shared" ca="1" si="3"/>
        <v/>
      </c>
      <c r="I110" s="316" t="str">
        <f ca="1">Cálculos!AF94</f>
        <v/>
      </c>
      <c r="J110" s="235" t="str">
        <f t="shared" ca="1" si="4"/>
        <v/>
      </c>
      <c r="K110" s="235" t="str">
        <f t="shared" ca="1" si="5"/>
        <v/>
      </c>
    </row>
    <row r="111" spans="2:11">
      <c r="B111" s="56" t="str">
        <f ca="1">Cálculos!AA95</f>
        <v/>
      </c>
      <c r="C111" s="56" t="str">
        <f ca="1">Cálculos!AB95</f>
        <v/>
      </c>
      <c r="D111" s="56" t="str">
        <f ca="1">Cálculos!AC95</f>
        <v/>
      </c>
      <c r="E111" s="56" t="str">
        <f ca="1">Cálculos!AD95</f>
        <v/>
      </c>
      <c r="F111" s="230" t="str">
        <f ca="1">Cálculos!AE95</f>
        <v/>
      </c>
      <c r="G111" s="316" t="str">
        <f ca="1">Cálculos!AL95</f>
        <v/>
      </c>
      <c r="H111" s="235" t="str">
        <f t="shared" ca="1" si="3"/>
        <v/>
      </c>
      <c r="I111" s="316" t="str">
        <f ca="1">Cálculos!AF95</f>
        <v/>
      </c>
      <c r="J111" s="235" t="str">
        <f t="shared" ca="1" si="4"/>
        <v/>
      </c>
      <c r="K111" s="235" t="str">
        <f t="shared" ca="1" si="5"/>
        <v/>
      </c>
    </row>
    <row r="112" spans="2:11">
      <c r="B112" s="56" t="str">
        <f ca="1">Cálculos!AA96</f>
        <v/>
      </c>
      <c r="C112" s="56" t="str">
        <f ca="1">Cálculos!AB96</f>
        <v/>
      </c>
      <c r="D112" s="56" t="str">
        <f ca="1">Cálculos!AC96</f>
        <v/>
      </c>
      <c r="E112" s="56" t="str">
        <f ca="1">Cálculos!AD96</f>
        <v/>
      </c>
      <c r="F112" s="230" t="str">
        <f ca="1">Cálculos!AE96</f>
        <v/>
      </c>
      <c r="G112" s="316" t="str">
        <f ca="1">Cálculos!AL96</f>
        <v/>
      </c>
      <c r="H112" s="235" t="str">
        <f t="shared" ca="1" si="3"/>
        <v/>
      </c>
      <c r="I112" s="316" t="str">
        <f ca="1">Cálculos!AF96</f>
        <v/>
      </c>
      <c r="J112" s="235" t="str">
        <f t="shared" ca="1" si="4"/>
        <v/>
      </c>
      <c r="K112" s="235" t="str">
        <f t="shared" ca="1" si="5"/>
        <v/>
      </c>
    </row>
    <row r="113" spans="2:11">
      <c r="B113" s="56" t="str">
        <f ca="1">Cálculos!AA97</f>
        <v/>
      </c>
      <c r="C113" s="56" t="str">
        <f ca="1">Cálculos!AB97</f>
        <v/>
      </c>
      <c r="D113" s="56" t="str">
        <f ca="1">Cálculos!AC97</f>
        <v/>
      </c>
      <c r="E113" s="56" t="str">
        <f ca="1">Cálculos!AD97</f>
        <v/>
      </c>
      <c r="F113" s="230" t="str">
        <f ca="1">Cálculos!AE97</f>
        <v/>
      </c>
      <c r="G113" s="316" t="str">
        <f ca="1">Cálculos!AL97</f>
        <v/>
      </c>
      <c r="H113" s="235" t="str">
        <f t="shared" ca="1" si="3"/>
        <v/>
      </c>
      <c r="I113" s="316" t="str">
        <f ca="1">Cálculos!AF97</f>
        <v/>
      </c>
      <c r="J113" s="235" t="str">
        <f t="shared" ca="1" si="4"/>
        <v/>
      </c>
      <c r="K113" s="235" t="str">
        <f t="shared" ca="1" si="5"/>
        <v/>
      </c>
    </row>
    <row r="114" spans="2:11">
      <c r="B114" s="56" t="str">
        <f ca="1">Cálculos!AA98</f>
        <v/>
      </c>
      <c r="C114" s="56" t="str">
        <f ca="1">Cálculos!AB98</f>
        <v/>
      </c>
      <c r="D114" s="56" t="str">
        <f ca="1">Cálculos!AC98</f>
        <v/>
      </c>
      <c r="E114" s="56" t="str">
        <f ca="1">Cálculos!AD98</f>
        <v/>
      </c>
      <c r="F114" s="230" t="str">
        <f ca="1">Cálculos!AE98</f>
        <v/>
      </c>
      <c r="G114" s="316" t="str">
        <f ca="1">Cálculos!AL98</f>
        <v/>
      </c>
      <c r="H114" s="235" t="str">
        <f t="shared" ca="1" si="3"/>
        <v/>
      </c>
      <c r="I114" s="316" t="str">
        <f ca="1">Cálculos!AF98</f>
        <v/>
      </c>
      <c r="J114" s="235" t="str">
        <f t="shared" ca="1" si="4"/>
        <v/>
      </c>
      <c r="K114" s="235" t="str">
        <f t="shared" ca="1" si="5"/>
        <v/>
      </c>
    </row>
    <row r="115" spans="2:11">
      <c r="B115" s="56" t="str">
        <f ca="1">Cálculos!AA99</f>
        <v/>
      </c>
      <c r="C115" s="56" t="str">
        <f ca="1">Cálculos!AB99</f>
        <v/>
      </c>
      <c r="D115" s="56" t="str">
        <f ca="1">Cálculos!AC99</f>
        <v/>
      </c>
      <c r="E115" s="56" t="str">
        <f ca="1">Cálculos!AD99</f>
        <v/>
      </c>
      <c r="F115" s="230" t="str">
        <f ca="1">Cálculos!AE99</f>
        <v/>
      </c>
      <c r="G115" s="316" t="str">
        <f ca="1">Cálculos!AL99</f>
        <v/>
      </c>
      <c r="H115" s="235" t="str">
        <f t="shared" ca="1" si="3"/>
        <v/>
      </c>
      <c r="I115" s="316" t="str">
        <f ca="1">Cálculos!AF99</f>
        <v/>
      </c>
      <c r="J115" s="235" t="str">
        <f t="shared" ca="1" si="4"/>
        <v/>
      </c>
      <c r="K115" s="235" t="str">
        <f t="shared" ca="1" si="5"/>
        <v/>
      </c>
    </row>
    <row r="116" spans="2:11">
      <c r="B116" s="56" t="str">
        <f ca="1">Cálculos!AA100</f>
        <v/>
      </c>
      <c r="C116" s="56" t="str">
        <f ca="1">Cálculos!AB100</f>
        <v/>
      </c>
      <c r="D116" s="56" t="str">
        <f ca="1">Cálculos!AC100</f>
        <v/>
      </c>
      <c r="E116" s="56" t="str">
        <f ca="1">Cálculos!AD100</f>
        <v/>
      </c>
      <c r="F116" s="230" t="str">
        <f ca="1">Cálculos!AE100</f>
        <v/>
      </c>
      <c r="G116" s="316" t="str">
        <f ca="1">Cálculos!AL100</f>
        <v/>
      </c>
      <c r="H116" s="235" t="str">
        <f t="shared" ca="1" si="3"/>
        <v/>
      </c>
      <c r="I116" s="316" t="str">
        <f ca="1">Cálculos!AF100</f>
        <v/>
      </c>
      <c r="J116" s="235" t="str">
        <f t="shared" ca="1" si="4"/>
        <v/>
      </c>
      <c r="K116" s="235" t="str">
        <f t="shared" ca="1" si="5"/>
        <v/>
      </c>
    </row>
    <row r="117" spans="2:11">
      <c r="B117" s="56" t="str">
        <f ca="1">Cálculos!AA101</f>
        <v/>
      </c>
      <c r="C117" s="56" t="str">
        <f ca="1">Cálculos!AB101</f>
        <v/>
      </c>
      <c r="D117" s="56" t="str">
        <f ca="1">Cálculos!AC101</f>
        <v/>
      </c>
      <c r="E117" s="56" t="str">
        <f ca="1">Cálculos!AD101</f>
        <v/>
      </c>
      <c r="F117" s="230" t="str">
        <f ca="1">Cálculos!AE101</f>
        <v/>
      </c>
      <c r="G117" s="316" t="str">
        <f ca="1">Cálculos!AL101</f>
        <v/>
      </c>
      <c r="H117" s="235" t="str">
        <f t="shared" ca="1" si="3"/>
        <v/>
      </c>
      <c r="I117" s="316" t="str">
        <f ca="1">Cálculos!AF101</f>
        <v/>
      </c>
      <c r="J117" s="235" t="str">
        <f t="shared" ca="1" si="4"/>
        <v/>
      </c>
      <c r="K117" s="235" t="str">
        <f t="shared" ca="1" si="5"/>
        <v/>
      </c>
    </row>
    <row r="118" spans="2:11">
      <c r="B118" s="56" t="str">
        <f ca="1">Cálculos!AA102</f>
        <v/>
      </c>
      <c r="C118" s="56" t="str">
        <f ca="1">Cálculos!AB102</f>
        <v/>
      </c>
      <c r="D118" s="56" t="str">
        <f ca="1">Cálculos!AC102</f>
        <v/>
      </c>
      <c r="E118" s="56" t="str">
        <f ca="1">Cálculos!AD102</f>
        <v/>
      </c>
      <c r="F118" s="230" t="str">
        <f ca="1">Cálculos!AE102</f>
        <v/>
      </c>
      <c r="G118" s="316" t="str">
        <f ca="1">Cálculos!AL102</f>
        <v/>
      </c>
      <c r="H118" s="235" t="str">
        <f t="shared" ca="1" si="3"/>
        <v/>
      </c>
      <c r="I118" s="316" t="str">
        <f ca="1">Cálculos!AF102</f>
        <v/>
      </c>
      <c r="J118" s="235" t="str">
        <f t="shared" ca="1" si="4"/>
        <v/>
      </c>
      <c r="K118" s="235" t="str">
        <f t="shared" ca="1" si="5"/>
        <v/>
      </c>
    </row>
    <row r="119" spans="2:11">
      <c r="B119" s="56" t="str">
        <f ca="1">Cálculos!AA103</f>
        <v/>
      </c>
      <c r="C119" s="56" t="str">
        <f ca="1">Cálculos!AB103</f>
        <v/>
      </c>
      <c r="D119" s="56" t="str">
        <f ca="1">Cálculos!AC103</f>
        <v/>
      </c>
      <c r="E119" s="56" t="str">
        <f ca="1">Cálculos!AD103</f>
        <v/>
      </c>
      <c r="F119" s="230" t="str">
        <f ca="1">Cálculos!AE103</f>
        <v/>
      </c>
      <c r="G119" s="316" t="str">
        <f ca="1">Cálculos!AL103</f>
        <v/>
      </c>
      <c r="H119" s="235" t="str">
        <f t="shared" ca="1" si="3"/>
        <v/>
      </c>
      <c r="I119" s="316" t="str">
        <f ca="1">Cálculos!AF103</f>
        <v/>
      </c>
      <c r="J119" s="235" t="str">
        <f t="shared" ca="1" si="4"/>
        <v/>
      </c>
      <c r="K119" s="235" t="str">
        <f t="shared" ca="1" si="5"/>
        <v/>
      </c>
    </row>
    <row r="120" spans="2:11">
      <c r="B120" s="56" t="str">
        <f ca="1">Cálculos!AA104</f>
        <v/>
      </c>
      <c r="C120" s="56" t="str">
        <f ca="1">Cálculos!AB104</f>
        <v/>
      </c>
      <c r="D120" s="56" t="str">
        <f ca="1">Cálculos!AC104</f>
        <v/>
      </c>
      <c r="E120" s="56" t="str">
        <f ca="1">Cálculos!AD104</f>
        <v/>
      </c>
      <c r="F120" s="230" t="str">
        <f ca="1">Cálculos!AE104</f>
        <v/>
      </c>
      <c r="G120" s="316" t="str">
        <f ca="1">Cálculos!AL104</f>
        <v/>
      </c>
      <c r="H120" s="235" t="str">
        <f t="shared" ca="1" si="3"/>
        <v/>
      </c>
      <c r="I120" s="316" t="str">
        <f ca="1">Cálculos!AF104</f>
        <v/>
      </c>
      <c r="J120" s="235" t="str">
        <f t="shared" ca="1" si="4"/>
        <v/>
      </c>
      <c r="K120" s="235" t="str">
        <f t="shared" ca="1" si="5"/>
        <v/>
      </c>
    </row>
    <row r="121" spans="2:11">
      <c r="B121" s="56" t="str">
        <f ca="1">Cálculos!AA105</f>
        <v/>
      </c>
      <c r="C121" s="56" t="str">
        <f ca="1">Cálculos!AB105</f>
        <v/>
      </c>
      <c r="D121" s="56" t="str">
        <f ca="1">Cálculos!AC105</f>
        <v/>
      </c>
      <c r="E121" s="56" t="str">
        <f ca="1">Cálculos!AD105</f>
        <v/>
      </c>
      <c r="F121" s="230" t="str">
        <f ca="1">Cálculos!AE105</f>
        <v/>
      </c>
      <c r="G121" s="316" t="str">
        <f ca="1">Cálculos!AL105</f>
        <v/>
      </c>
      <c r="H121" s="235" t="str">
        <f t="shared" ca="1" si="3"/>
        <v/>
      </c>
      <c r="I121" s="316" t="str">
        <f ca="1">Cálculos!AF105</f>
        <v/>
      </c>
      <c r="J121" s="235" t="str">
        <f t="shared" ca="1" si="4"/>
        <v/>
      </c>
      <c r="K121" s="235" t="str">
        <f t="shared" ca="1" si="5"/>
        <v/>
      </c>
    </row>
    <row r="122" spans="2:11">
      <c r="B122" s="56" t="str">
        <f ca="1">Cálculos!AA106</f>
        <v/>
      </c>
      <c r="C122" s="56" t="str">
        <f ca="1">Cálculos!AB106</f>
        <v/>
      </c>
      <c r="D122" s="56" t="str">
        <f ca="1">Cálculos!AC106</f>
        <v/>
      </c>
      <c r="E122" s="56" t="str">
        <f ca="1">Cálculos!AD106</f>
        <v/>
      </c>
      <c r="F122" s="230" t="str">
        <f ca="1">Cálculos!AE106</f>
        <v/>
      </c>
      <c r="G122" s="316" t="str">
        <f ca="1">Cálculos!AL106</f>
        <v/>
      </c>
      <c r="H122" s="235" t="str">
        <f t="shared" ca="1" si="3"/>
        <v/>
      </c>
      <c r="I122" s="316" t="str">
        <f ca="1">Cálculos!AF106</f>
        <v/>
      </c>
      <c r="J122" s="235" t="str">
        <f t="shared" ca="1" si="4"/>
        <v/>
      </c>
      <c r="K122" s="235" t="str">
        <f t="shared" ca="1" si="5"/>
        <v/>
      </c>
    </row>
    <row r="123" spans="2:11">
      <c r="B123" s="56" t="str">
        <f ca="1">Cálculos!AA107</f>
        <v/>
      </c>
      <c r="C123" s="56" t="str">
        <f ca="1">Cálculos!AB107</f>
        <v/>
      </c>
      <c r="D123" s="56" t="str">
        <f ca="1">Cálculos!AC107</f>
        <v/>
      </c>
      <c r="E123" s="56" t="str">
        <f ca="1">Cálculos!AD107</f>
        <v/>
      </c>
      <c r="F123" s="230" t="str">
        <f ca="1">Cálculos!AE107</f>
        <v/>
      </c>
      <c r="G123" s="316" t="str">
        <f ca="1">Cálculos!AL107</f>
        <v/>
      </c>
      <c r="H123" s="235" t="str">
        <f t="shared" ca="1" si="3"/>
        <v/>
      </c>
      <c r="I123" s="316" t="str">
        <f ca="1">Cálculos!AF107</f>
        <v/>
      </c>
      <c r="J123" s="235" t="str">
        <f t="shared" ca="1" si="4"/>
        <v/>
      </c>
      <c r="K123" s="235" t="str">
        <f t="shared" ca="1" si="5"/>
        <v/>
      </c>
    </row>
    <row r="124" spans="2:11">
      <c r="B124" s="56" t="str">
        <f ca="1">Cálculos!AA108</f>
        <v/>
      </c>
      <c r="C124" s="56" t="str">
        <f ca="1">Cálculos!AB108</f>
        <v/>
      </c>
      <c r="D124" s="56" t="str">
        <f ca="1">Cálculos!AC108</f>
        <v/>
      </c>
      <c r="E124" s="56" t="str">
        <f ca="1">Cálculos!AD108</f>
        <v/>
      </c>
      <c r="F124" s="230" t="str">
        <f ca="1">Cálculos!AE108</f>
        <v/>
      </c>
      <c r="G124" s="316" t="str">
        <f ca="1">Cálculos!AL108</f>
        <v/>
      </c>
      <c r="H124" s="235" t="str">
        <f t="shared" ca="1" si="3"/>
        <v/>
      </c>
      <c r="I124" s="316" t="str">
        <f ca="1">Cálculos!AF108</f>
        <v/>
      </c>
      <c r="J124" s="235" t="str">
        <f t="shared" ca="1" si="4"/>
        <v/>
      </c>
      <c r="K124" s="235" t="str">
        <f t="shared" ca="1" si="5"/>
        <v/>
      </c>
    </row>
    <row r="125" spans="2:11">
      <c r="B125" s="56" t="str">
        <f ca="1">Cálculos!AA109</f>
        <v/>
      </c>
      <c r="C125" s="56" t="str">
        <f ca="1">Cálculos!AB109</f>
        <v/>
      </c>
      <c r="D125" s="56" t="str">
        <f ca="1">Cálculos!AC109</f>
        <v/>
      </c>
      <c r="E125" s="56" t="str">
        <f ca="1">Cálculos!AD109</f>
        <v/>
      </c>
      <c r="F125" s="230" t="str">
        <f ca="1">Cálculos!AE109</f>
        <v/>
      </c>
      <c r="G125" s="316" t="str">
        <f ca="1">Cálculos!AL109</f>
        <v/>
      </c>
      <c r="H125" s="235" t="str">
        <f t="shared" ca="1" si="3"/>
        <v/>
      </c>
      <c r="I125" s="316" t="str">
        <f ca="1">Cálculos!AF109</f>
        <v/>
      </c>
      <c r="J125" s="235" t="str">
        <f t="shared" ca="1" si="4"/>
        <v/>
      </c>
      <c r="K125" s="235" t="str">
        <f t="shared" ca="1" si="5"/>
        <v/>
      </c>
    </row>
    <row r="126" spans="2:11">
      <c r="B126" s="56" t="str">
        <f ca="1">Cálculos!AA110</f>
        <v/>
      </c>
      <c r="C126" s="56" t="str">
        <f ca="1">Cálculos!AB110</f>
        <v/>
      </c>
      <c r="D126" s="56" t="str">
        <f ca="1">Cálculos!AC110</f>
        <v/>
      </c>
      <c r="E126" s="56" t="str">
        <f ca="1">Cálculos!AD110</f>
        <v/>
      </c>
      <c r="F126" s="230" t="str">
        <f ca="1">Cálculos!AE110</f>
        <v/>
      </c>
      <c r="G126" s="316" t="str">
        <f ca="1">Cálculos!AL110</f>
        <v/>
      </c>
      <c r="H126" s="235" t="str">
        <f t="shared" ca="1" si="3"/>
        <v/>
      </c>
      <c r="I126" s="316" t="str">
        <f ca="1">Cálculos!AF110</f>
        <v/>
      </c>
      <c r="J126" s="235" t="str">
        <f t="shared" ca="1" si="4"/>
        <v/>
      </c>
      <c r="K126" s="235" t="str">
        <f t="shared" ca="1" si="5"/>
        <v/>
      </c>
    </row>
    <row r="127" spans="2:11">
      <c r="B127" s="56" t="str">
        <f ca="1">Cálculos!AA111</f>
        <v/>
      </c>
      <c r="C127" s="56" t="str">
        <f ca="1">Cálculos!AB111</f>
        <v/>
      </c>
      <c r="D127" s="56" t="str">
        <f ca="1">Cálculos!AC111</f>
        <v/>
      </c>
      <c r="E127" s="56" t="str">
        <f ca="1">Cálculos!AD111</f>
        <v/>
      </c>
      <c r="F127" s="230" t="str">
        <f ca="1">Cálculos!AE111</f>
        <v/>
      </c>
      <c r="G127" s="316" t="str">
        <f ca="1">Cálculos!AL111</f>
        <v/>
      </c>
      <c r="H127" s="235" t="str">
        <f t="shared" ca="1" si="3"/>
        <v/>
      </c>
      <c r="I127" s="316" t="str">
        <f ca="1">Cálculos!AF111</f>
        <v/>
      </c>
      <c r="J127" s="235" t="str">
        <f t="shared" ca="1" si="4"/>
        <v/>
      </c>
      <c r="K127" s="235" t="str">
        <f t="shared" ca="1" si="5"/>
        <v/>
      </c>
    </row>
    <row r="128" spans="2:11">
      <c r="B128" s="56" t="str">
        <f ca="1">Cálculos!AA112</f>
        <v/>
      </c>
      <c r="C128" s="56" t="str">
        <f ca="1">Cálculos!AB112</f>
        <v/>
      </c>
      <c r="D128" s="56" t="str">
        <f ca="1">Cálculos!AC112</f>
        <v/>
      </c>
      <c r="E128" s="56" t="str">
        <f ca="1">Cálculos!AD112</f>
        <v/>
      </c>
      <c r="F128" s="230" t="str">
        <f ca="1">Cálculos!AE112</f>
        <v/>
      </c>
      <c r="G128" s="316" t="str">
        <f ca="1">Cálculos!AL112</f>
        <v/>
      </c>
      <c r="H128" s="235" t="str">
        <f t="shared" ca="1" si="3"/>
        <v/>
      </c>
      <c r="I128" s="316" t="str">
        <f ca="1">Cálculos!AF112</f>
        <v/>
      </c>
      <c r="J128" s="235" t="str">
        <f t="shared" ca="1" si="4"/>
        <v/>
      </c>
      <c r="K128" s="235" t="str">
        <f t="shared" ca="1" si="5"/>
        <v/>
      </c>
    </row>
    <row r="129" spans="2:11">
      <c r="B129" s="56" t="str">
        <f ca="1">Cálculos!AA113</f>
        <v/>
      </c>
      <c r="C129" s="56" t="str">
        <f ca="1">Cálculos!AB113</f>
        <v/>
      </c>
      <c r="D129" s="56" t="str">
        <f ca="1">Cálculos!AC113</f>
        <v/>
      </c>
      <c r="E129" s="56" t="str">
        <f ca="1">Cálculos!AD113</f>
        <v/>
      </c>
      <c r="F129" s="230" t="str">
        <f ca="1">Cálculos!AE113</f>
        <v/>
      </c>
      <c r="G129" s="316" t="str">
        <f ca="1">Cálculos!AL113</f>
        <v/>
      </c>
      <c r="H129" s="235" t="str">
        <f t="shared" ca="1" si="3"/>
        <v/>
      </c>
      <c r="I129" s="316" t="str">
        <f ca="1">Cálculos!AF113</f>
        <v/>
      </c>
      <c r="J129" s="235" t="str">
        <f t="shared" ca="1" si="4"/>
        <v/>
      </c>
      <c r="K129" s="235" t="str">
        <f t="shared" ca="1" si="5"/>
        <v/>
      </c>
    </row>
    <row r="130" spans="2:11">
      <c r="B130" s="56" t="str">
        <f ca="1">Cálculos!AA114</f>
        <v/>
      </c>
      <c r="C130" s="56" t="str">
        <f ca="1">Cálculos!AB114</f>
        <v/>
      </c>
      <c r="D130" s="56" t="str">
        <f ca="1">Cálculos!AC114</f>
        <v/>
      </c>
      <c r="E130" s="56" t="str">
        <f ca="1">Cálculos!AD114</f>
        <v/>
      </c>
      <c r="F130" s="230" t="str">
        <f ca="1">Cálculos!AE114</f>
        <v/>
      </c>
      <c r="G130" s="316" t="str">
        <f ca="1">Cálculos!AL114</f>
        <v/>
      </c>
      <c r="H130" s="235" t="str">
        <f t="shared" ca="1" si="3"/>
        <v/>
      </c>
      <c r="I130" s="316" t="str">
        <f ca="1">Cálculos!AF114</f>
        <v/>
      </c>
      <c r="J130" s="235" t="str">
        <f t="shared" ca="1" si="4"/>
        <v/>
      </c>
      <c r="K130" s="235" t="str">
        <f t="shared" ca="1" si="5"/>
        <v/>
      </c>
    </row>
    <row r="131" spans="2:11">
      <c r="B131" s="56" t="str">
        <f ca="1">Cálculos!AA115</f>
        <v/>
      </c>
      <c r="C131" s="56" t="str">
        <f ca="1">Cálculos!AB115</f>
        <v/>
      </c>
      <c r="D131" s="56" t="str">
        <f ca="1">Cálculos!AC115</f>
        <v/>
      </c>
      <c r="E131" s="56" t="str">
        <f ca="1">Cálculos!AD115</f>
        <v/>
      </c>
      <c r="F131" s="230" t="str">
        <f ca="1">Cálculos!AE115</f>
        <v/>
      </c>
      <c r="G131" s="316" t="str">
        <f ca="1">Cálculos!AL115</f>
        <v/>
      </c>
      <c r="H131" s="235" t="str">
        <f t="shared" ca="1" si="3"/>
        <v/>
      </c>
      <c r="I131" s="316" t="str">
        <f ca="1">Cálculos!AF115</f>
        <v/>
      </c>
      <c r="J131" s="235" t="str">
        <f t="shared" ca="1" si="4"/>
        <v/>
      </c>
      <c r="K131" s="235" t="str">
        <f t="shared" ca="1" si="5"/>
        <v/>
      </c>
    </row>
    <row r="132" spans="2:11">
      <c r="B132" s="56" t="str">
        <f ca="1">Cálculos!AA116</f>
        <v/>
      </c>
      <c r="C132" s="56" t="str">
        <f ca="1">Cálculos!AB116</f>
        <v/>
      </c>
      <c r="D132" s="56" t="str">
        <f ca="1">Cálculos!AC116</f>
        <v/>
      </c>
      <c r="E132" s="56" t="str">
        <f ca="1">Cálculos!AD116</f>
        <v/>
      </c>
      <c r="F132" s="230" t="str">
        <f ca="1">Cálculos!AE116</f>
        <v/>
      </c>
      <c r="G132" s="316" t="str">
        <f ca="1">Cálculos!AL116</f>
        <v/>
      </c>
      <c r="H132" s="235" t="str">
        <f t="shared" ca="1" si="3"/>
        <v/>
      </c>
      <c r="I132" s="316" t="str">
        <f ca="1">Cálculos!AF116</f>
        <v/>
      </c>
      <c r="J132" s="235" t="str">
        <f t="shared" ca="1" si="4"/>
        <v/>
      </c>
      <c r="K132" s="235" t="str">
        <f t="shared" ca="1" si="5"/>
        <v/>
      </c>
    </row>
    <row r="133" spans="2:11">
      <c r="B133" s="56" t="str">
        <f ca="1">Cálculos!AA117</f>
        <v/>
      </c>
      <c r="C133" s="56" t="str">
        <f ca="1">Cálculos!AB117</f>
        <v/>
      </c>
      <c r="D133" s="56" t="str">
        <f ca="1">Cálculos!AC117</f>
        <v/>
      </c>
      <c r="E133" s="56" t="str">
        <f ca="1">Cálculos!AD117</f>
        <v/>
      </c>
      <c r="F133" s="230" t="str">
        <f ca="1">Cálculos!AE117</f>
        <v/>
      </c>
      <c r="G133" s="316" t="str">
        <f ca="1">Cálculos!AL117</f>
        <v/>
      </c>
      <c r="H133" s="235" t="str">
        <f t="shared" ca="1" si="3"/>
        <v/>
      </c>
      <c r="I133" s="316" t="str">
        <f ca="1">Cálculos!AF117</f>
        <v/>
      </c>
      <c r="J133" s="235" t="str">
        <f t="shared" ca="1" si="4"/>
        <v/>
      </c>
      <c r="K133" s="235" t="str">
        <f t="shared" ca="1" si="5"/>
        <v/>
      </c>
    </row>
    <row r="134" spans="2:11">
      <c r="B134" s="56" t="str">
        <f ca="1">Cálculos!AA118</f>
        <v/>
      </c>
      <c r="C134" s="56" t="str">
        <f ca="1">Cálculos!AB118</f>
        <v/>
      </c>
      <c r="D134" s="56" t="str">
        <f ca="1">Cálculos!AC118</f>
        <v/>
      </c>
      <c r="E134" s="56" t="str">
        <f ca="1">Cálculos!AD118</f>
        <v/>
      </c>
      <c r="F134" s="230" t="str">
        <f ca="1">Cálculos!AE118</f>
        <v/>
      </c>
      <c r="G134" s="316" t="str">
        <f ca="1">Cálculos!AL118</f>
        <v/>
      </c>
      <c r="H134" s="235" t="str">
        <f t="shared" ca="1" si="3"/>
        <v/>
      </c>
      <c r="I134" s="316" t="str">
        <f ca="1">Cálculos!AF118</f>
        <v/>
      </c>
      <c r="J134" s="235" t="str">
        <f t="shared" ca="1" si="4"/>
        <v/>
      </c>
      <c r="K134" s="235" t="str">
        <f t="shared" ca="1" si="5"/>
        <v/>
      </c>
    </row>
    <row r="135" spans="2:11">
      <c r="B135" s="56" t="str">
        <f ca="1">Cálculos!AA119</f>
        <v/>
      </c>
      <c r="C135" s="56" t="str">
        <f ca="1">Cálculos!AB119</f>
        <v/>
      </c>
      <c r="D135" s="56" t="str">
        <f ca="1">Cálculos!AC119</f>
        <v/>
      </c>
      <c r="E135" s="56" t="str">
        <f ca="1">Cálculos!AD119</f>
        <v/>
      </c>
      <c r="F135" s="230" t="str">
        <f ca="1">Cálculos!AE119</f>
        <v/>
      </c>
      <c r="G135" s="316" t="str">
        <f ca="1">Cálculos!AL119</f>
        <v/>
      </c>
      <c r="H135" s="235" t="str">
        <f t="shared" ca="1" si="3"/>
        <v/>
      </c>
      <c r="I135" s="316" t="str">
        <f ca="1">Cálculos!AF119</f>
        <v/>
      </c>
      <c r="J135" s="235" t="str">
        <f t="shared" ca="1" si="4"/>
        <v/>
      </c>
      <c r="K135" s="235" t="str">
        <f t="shared" ca="1" si="5"/>
        <v/>
      </c>
    </row>
    <row r="138" spans="2:11" ht="21">
      <c r="B138" s="523" t="s">
        <v>540</v>
      </c>
      <c r="C138" s="523"/>
      <c r="D138" s="523"/>
      <c r="E138" s="523"/>
      <c r="F138" s="523"/>
      <c r="G138" s="523"/>
      <c r="H138" s="523"/>
      <c r="I138" s="523"/>
      <c r="J138" s="523"/>
      <c r="K138" s="523"/>
    </row>
    <row r="139" spans="2:11">
      <c r="B139" s="21"/>
      <c r="C139" s="21"/>
      <c r="D139" s="21"/>
      <c r="E139" s="21"/>
      <c r="F139" s="29"/>
      <c r="G139" s="21"/>
      <c r="H139" s="233"/>
      <c r="I139" s="21"/>
      <c r="J139" s="237"/>
      <c r="K139" s="233"/>
    </row>
    <row r="140" spans="2:11">
      <c r="B140" s="24" t="s">
        <v>104</v>
      </c>
      <c r="C140" s="522">
        <f>'Formulario B-"Alta de Proyecto"'!$B$5</f>
        <v>0</v>
      </c>
      <c r="D140" s="522"/>
      <c r="E140" s="522"/>
      <c r="F140" s="522"/>
      <c r="G140" s="522"/>
      <c r="H140" s="522"/>
      <c r="I140" s="522"/>
      <c r="J140" s="233"/>
      <c r="K140" s="233"/>
    </row>
    <row r="141" spans="2:11">
      <c r="B141" s="25"/>
      <c r="C141" s="26"/>
      <c r="D141" s="26"/>
      <c r="E141" s="26"/>
      <c r="F141" s="229"/>
      <c r="G141" s="26"/>
      <c r="H141" s="234"/>
      <c r="I141" s="26"/>
      <c r="J141" s="233"/>
      <c r="K141" s="233"/>
    </row>
    <row r="142" spans="2:11">
      <c r="B142" s="137" t="s">
        <v>133</v>
      </c>
      <c r="C142" s="232">
        <f ca="1">SUM($J$10:$J$203)</f>
        <v>0</v>
      </c>
      <c r="D142" s="26"/>
      <c r="E142" s="26"/>
      <c r="F142" s="229"/>
      <c r="G142" s="26"/>
      <c r="H142" s="234"/>
      <c r="I142" s="26"/>
      <c r="J142" s="233"/>
      <c r="K142" s="233"/>
    </row>
    <row r="143" spans="2:11">
      <c r="B143" s="272"/>
      <c r="C143" s="274"/>
      <c r="D143" s="26"/>
      <c r="E143" s="26"/>
      <c r="F143" s="229"/>
      <c r="G143" s="26"/>
      <c r="H143" s="234"/>
      <c r="I143" s="26"/>
      <c r="J143" s="233"/>
      <c r="K143" s="233"/>
    </row>
    <row r="144" spans="2:11">
      <c r="B144" s="21"/>
      <c r="C144" s="21"/>
      <c r="D144" s="21"/>
      <c r="E144" s="21"/>
      <c r="F144" s="29"/>
      <c r="G144" s="21"/>
      <c r="H144" s="233"/>
      <c r="I144" s="21"/>
      <c r="J144" s="233"/>
    </row>
    <row r="145" spans="2:11" ht="41" customHeight="1">
      <c r="B145" s="459" t="s">
        <v>82</v>
      </c>
      <c r="C145" s="459" t="s">
        <v>83</v>
      </c>
      <c r="D145" s="459" t="s">
        <v>51</v>
      </c>
      <c r="E145" s="459" t="s">
        <v>52</v>
      </c>
      <c r="F145" s="460" t="s">
        <v>130</v>
      </c>
      <c r="G145" s="459" t="s">
        <v>433</v>
      </c>
      <c r="H145" s="461" t="s">
        <v>434</v>
      </c>
      <c r="I145" s="459" t="s">
        <v>53</v>
      </c>
      <c r="J145" s="461" t="s">
        <v>132</v>
      </c>
      <c r="K145" s="461" t="s">
        <v>131</v>
      </c>
    </row>
    <row r="146" spans="2:11">
      <c r="B146" s="56" t="str">
        <f ca="1">Cálculos!AA120</f>
        <v/>
      </c>
      <c r="C146" s="56" t="str">
        <f ca="1">Cálculos!AB120</f>
        <v/>
      </c>
      <c r="D146" s="56" t="str">
        <f ca="1">Cálculos!AC120</f>
        <v/>
      </c>
      <c r="E146" s="56" t="str">
        <f ca="1">Cálculos!AD120</f>
        <v/>
      </c>
      <c r="F146" s="230" t="str">
        <f ca="1">Cálculos!AE120</f>
        <v/>
      </c>
      <c r="G146" s="225" t="str">
        <f ca="1">Cálculos!AL120</f>
        <v/>
      </c>
      <c r="H146" s="235" t="str">
        <f ca="1">IF(OR(D146="",F146=""),"",D146*F146*(1+G146))</f>
        <v/>
      </c>
      <c r="I146" s="135" t="str">
        <f ca="1">Cálculos!AF120</f>
        <v/>
      </c>
      <c r="J146" s="235" t="str">
        <f ca="1">IF(OR(H146="",I146=""),"",H146*I146)</f>
        <v/>
      </c>
      <c r="K146" s="235" t="str">
        <f ca="1">IF(OR(H146="",J146=""),"",H146+J146)</f>
        <v/>
      </c>
    </row>
    <row r="147" spans="2:11">
      <c r="B147" s="56" t="str">
        <f ca="1">Cálculos!AA121</f>
        <v/>
      </c>
      <c r="C147" s="56" t="str">
        <f ca="1">Cálculos!AB121</f>
        <v/>
      </c>
      <c r="D147" s="56" t="str">
        <f ca="1">Cálculos!AC121</f>
        <v/>
      </c>
      <c r="E147" s="56" t="str">
        <f ca="1">Cálculos!AD121</f>
        <v/>
      </c>
      <c r="F147" s="230" t="str">
        <f ca="1">Cálculos!AE121</f>
        <v/>
      </c>
      <c r="G147" s="225" t="str">
        <f ca="1">Cálculos!AL121</f>
        <v/>
      </c>
      <c r="H147" s="235" t="str">
        <f t="shared" ref="H147:H203" ca="1" si="6">IF(OR(D147="",F147=""),"",D147*F147*(1+G147))</f>
        <v/>
      </c>
      <c r="I147" s="135" t="str">
        <f ca="1">Cálculos!AF121</f>
        <v/>
      </c>
      <c r="J147" s="235" t="str">
        <f t="shared" ref="J147:J203" ca="1" si="7">IF(OR(H147="",I147=""),"",H147*I147)</f>
        <v/>
      </c>
      <c r="K147" s="235" t="str">
        <f t="shared" ref="K147:K203" ca="1" si="8">IF(OR(H147="",J147=""),"",H147+J147)</f>
        <v/>
      </c>
    </row>
    <row r="148" spans="2:11">
      <c r="B148" s="56" t="str">
        <f ca="1">Cálculos!AA122</f>
        <v/>
      </c>
      <c r="C148" s="56" t="str">
        <f ca="1">Cálculos!AB122</f>
        <v/>
      </c>
      <c r="D148" s="56" t="str">
        <f ca="1">Cálculos!AC122</f>
        <v/>
      </c>
      <c r="E148" s="56" t="str">
        <f ca="1">Cálculos!AD122</f>
        <v/>
      </c>
      <c r="F148" s="230" t="str">
        <f ca="1">Cálculos!AE122</f>
        <v/>
      </c>
      <c r="G148" s="225" t="str">
        <f ca="1">Cálculos!AL122</f>
        <v/>
      </c>
      <c r="H148" s="235" t="str">
        <f t="shared" ca="1" si="6"/>
        <v/>
      </c>
      <c r="I148" s="135" t="str">
        <f ca="1">Cálculos!AF122</f>
        <v/>
      </c>
      <c r="J148" s="235" t="str">
        <f t="shared" ca="1" si="7"/>
        <v/>
      </c>
      <c r="K148" s="235" t="str">
        <f t="shared" ca="1" si="8"/>
        <v/>
      </c>
    </row>
    <row r="149" spans="2:11">
      <c r="B149" s="56" t="str">
        <f ca="1">Cálculos!AA123</f>
        <v/>
      </c>
      <c r="C149" s="56" t="str">
        <f ca="1">Cálculos!AB123</f>
        <v/>
      </c>
      <c r="D149" s="56" t="str">
        <f ca="1">Cálculos!AC123</f>
        <v/>
      </c>
      <c r="E149" s="56" t="str">
        <f ca="1">Cálculos!AD123</f>
        <v/>
      </c>
      <c r="F149" s="230" t="str">
        <f ca="1">Cálculos!AE123</f>
        <v/>
      </c>
      <c r="G149" s="225" t="str">
        <f ca="1">Cálculos!AL123</f>
        <v/>
      </c>
      <c r="H149" s="235" t="str">
        <f t="shared" ca="1" si="6"/>
        <v/>
      </c>
      <c r="I149" s="135" t="str">
        <f ca="1">Cálculos!AF123</f>
        <v/>
      </c>
      <c r="J149" s="235" t="str">
        <f t="shared" ca="1" si="7"/>
        <v/>
      </c>
      <c r="K149" s="235" t="str">
        <f t="shared" ca="1" si="8"/>
        <v/>
      </c>
    </row>
    <row r="150" spans="2:11">
      <c r="B150" s="56" t="str">
        <f ca="1">Cálculos!AA124</f>
        <v/>
      </c>
      <c r="C150" s="56" t="str">
        <f ca="1">Cálculos!AB124</f>
        <v/>
      </c>
      <c r="D150" s="56" t="str">
        <f ca="1">Cálculos!AC124</f>
        <v/>
      </c>
      <c r="E150" s="56" t="str">
        <f ca="1">Cálculos!AD124</f>
        <v/>
      </c>
      <c r="F150" s="230" t="str">
        <f ca="1">Cálculos!AE124</f>
        <v/>
      </c>
      <c r="G150" s="225" t="str">
        <f ca="1">Cálculos!AL124</f>
        <v/>
      </c>
      <c r="H150" s="235" t="str">
        <f t="shared" ca="1" si="6"/>
        <v/>
      </c>
      <c r="I150" s="135" t="str">
        <f ca="1">Cálculos!AF124</f>
        <v/>
      </c>
      <c r="J150" s="235" t="str">
        <f t="shared" ca="1" si="7"/>
        <v/>
      </c>
      <c r="K150" s="235" t="str">
        <f t="shared" ca="1" si="8"/>
        <v/>
      </c>
    </row>
    <row r="151" spans="2:11">
      <c r="B151" s="56" t="str">
        <f ca="1">Cálculos!AA125</f>
        <v/>
      </c>
      <c r="C151" s="56" t="str">
        <f ca="1">Cálculos!AB125</f>
        <v/>
      </c>
      <c r="D151" s="56" t="str">
        <f ca="1">Cálculos!AC125</f>
        <v/>
      </c>
      <c r="E151" s="56" t="str">
        <f ca="1">Cálculos!AD125</f>
        <v/>
      </c>
      <c r="F151" s="230" t="str">
        <f ca="1">Cálculos!AE125</f>
        <v/>
      </c>
      <c r="G151" s="225" t="str">
        <f ca="1">Cálculos!AL125</f>
        <v/>
      </c>
      <c r="H151" s="235" t="str">
        <f t="shared" ca="1" si="6"/>
        <v/>
      </c>
      <c r="I151" s="135" t="str">
        <f ca="1">Cálculos!AF125</f>
        <v/>
      </c>
      <c r="J151" s="235" t="str">
        <f t="shared" ca="1" si="7"/>
        <v/>
      </c>
      <c r="K151" s="235" t="str">
        <f t="shared" ca="1" si="8"/>
        <v/>
      </c>
    </row>
    <row r="152" spans="2:11">
      <c r="B152" s="56" t="str">
        <f ca="1">Cálculos!AA126</f>
        <v/>
      </c>
      <c r="C152" s="56" t="str">
        <f ca="1">Cálculos!AB126</f>
        <v/>
      </c>
      <c r="D152" s="56" t="str">
        <f ca="1">Cálculos!AC126</f>
        <v/>
      </c>
      <c r="E152" s="56" t="str">
        <f ca="1">Cálculos!AD126</f>
        <v/>
      </c>
      <c r="F152" s="230" t="str">
        <f ca="1">Cálculos!AE126</f>
        <v/>
      </c>
      <c r="G152" s="225" t="str">
        <f ca="1">Cálculos!AL126</f>
        <v/>
      </c>
      <c r="H152" s="235" t="str">
        <f t="shared" ca="1" si="6"/>
        <v/>
      </c>
      <c r="I152" s="135" t="str">
        <f ca="1">Cálculos!AF126</f>
        <v/>
      </c>
      <c r="J152" s="235" t="str">
        <f t="shared" ca="1" si="7"/>
        <v/>
      </c>
      <c r="K152" s="235" t="str">
        <f t="shared" ca="1" si="8"/>
        <v/>
      </c>
    </row>
    <row r="153" spans="2:11">
      <c r="B153" s="56" t="str">
        <f ca="1">Cálculos!AA127</f>
        <v/>
      </c>
      <c r="C153" s="56" t="str">
        <f ca="1">Cálculos!AB127</f>
        <v/>
      </c>
      <c r="D153" s="56" t="str">
        <f ca="1">Cálculos!AC127</f>
        <v/>
      </c>
      <c r="E153" s="56" t="str">
        <f ca="1">Cálculos!AD127</f>
        <v/>
      </c>
      <c r="F153" s="230" t="str">
        <f ca="1">Cálculos!AE127</f>
        <v/>
      </c>
      <c r="G153" s="225" t="str">
        <f ca="1">Cálculos!AL127</f>
        <v/>
      </c>
      <c r="H153" s="235" t="str">
        <f t="shared" ca="1" si="6"/>
        <v/>
      </c>
      <c r="I153" s="135" t="str">
        <f ca="1">Cálculos!AF127</f>
        <v/>
      </c>
      <c r="J153" s="235" t="str">
        <f t="shared" ca="1" si="7"/>
        <v/>
      </c>
      <c r="K153" s="235" t="str">
        <f t="shared" ca="1" si="8"/>
        <v/>
      </c>
    </row>
    <row r="154" spans="2:11">
      <c r="B154" s="56" t="str">
        <f ca="1">Cálculos!AA128</f>
        <v/>
      </c>
      <c r="C154" s="56" t="str">
        <f ca="1">Cálculos!AB128</f>
        <v/>
      </c>
      <c r="D154" s="56" t="str">
        <f ca="1">Cálculos!AC128</f>
        <v/>
      </c>
      <c r="E154" s="56" t="str">
        <f ca="1">Cálculos!AD128</f>
        <v/>
      </c>
      <c r="F154" s="230" t="str">
        <f ca="1">Cálculos!AE128</f>
        <v/>
      </c>
      <c r="G154" s="225" t="str">
        <f ca="1">Cálculos!AL128</f>
        <v/>
      </c>
      <c r="H154" s="235" t="str">
        <f t="shared" ca="1" si="6"/>
        <v/>
      </c>
      <c r="I154" s="135" t="str">
        <f ca="1">Cálculos!AF128</f>
        <v/>
      </c>
      <c r="J154" s="235" t="str">
        <f t="shared" ca="1" si="7"/>
        <v/>
      </c>
      <c r="K154" s="235" t="str">
        <f t="shared" ca="1" si="8"/>
        <v/>
      </c>
    </row>
    <row r="155" spans="2:11">
      <c r="B155" s="56" t="str">
        <f ca="1">Cálculos!AA129</f>
        <v/>
      </c>
      <c r="C155" s="56" t="str">
        <f ca="1">Cálculos!AB129</f>
        <v/>
      </c>
      <c r="D155" s="56" t="str">
        <f ca="1">Cálculos!AC129</f>
        <v/>
      </c>
      <c r="E155" s="56" t="str">
        <f ca="1">Cálculos!AD129</f>
        <v/>
      </c>
      <c r="F155" s="230" t="str">
        <f ca="1">Cálculos!AE129</f>
        <v/>
      </c>
      <c r="G155" s="225" t="str">
        <f ca="1">Cálculos!AL129</f>
        <v/>
      </c>
      <c r="H155" s="235" t="str">
        <f t="shared" ca="1" si="6"/>
        <v/>
      </c>
      <c r="I155" s="135" t="str">
        <f ca="1">Cálculos!AF129</f>
        <v/>
      </c>
      <c r="J155" s="235" t="str">
        <f t="shared" ca="1" si="7"/>
        <v/>
      </c>
      <c r="K155" s="235" t="str">
        <f t="shared" ca="1" si="8"/>
        <v/>
      </c>
    </row>
    <row r="156" spans="2:11">
      <c r="B156" s="56" t="str">
        <f ca="1">Cálculos!AA130</f>
        <v/>
      </c>
      <c r="C156" s="56" t="str">
        <f ca="1">Cálculos!AB130</f>
        <v/>
      </c>
      <c r="D156" s="56" t="str">
        <f ca="1">Cálculos!AC130</f>
        <v/>
      </c>
      <c r="E156" s="56" t="str">
        <f ca="1">Cálculos!AD130</f>
        <v/>
      </c>
      <c r="F156" s="230" t="str">
        <f ca="1">Cálculos!AE130</f>
        <v/>
      </c>
      <c r="G156" s="225" t="str">
        <f ca="1">Cálculos!AL130</f>
        <v/>
      </c>
      <c r="H156" s="235" t="str">
        <f t="shared" ca="1" si="6"/>
        <v/>
      </c>
      <c r="I156" s="135" t="str">
        <f ca="1">Cálculos!AF130</f>
        <v/>
      </c>
      <c r="J156" s="235" t="str">
        <f t="shared" ca="1" si="7"/>
        <v/>
      </c>
      <c r="K156" s="235" t="str">
        <f t="shared" ca="1" si="8"/>
        <v/>
      </c>
    </row>
    <row r="157" spans="2:11">
      <c r="B157" s="56" t="str">
        <f ca="1">Cálculos!AA131</f>
        <v/>
      </c>
      <c r="C157" s="56" t="str">
        <f ca="1">Cálculos!AB131</f>
        <v/>
      </c>
      <c r="D157" s="56" t="str">
        <f ca="1">Cálculos!AC131</f>
        <v/>
      </c>
      <c r="E157" s="56" t="str">
        <f ca="1">Cálculos!AD131</f>
        <v/>
      </c>
      <c r="F157" s="230" t="str">
        <f ca="1">Cálculos!AE131</f>
        <v/>
      </c>
      <c r="G157" s="225" t="str">
        <f ca="1">Cálculos!AL131</f>
        <v/>
      </c>
      <c r="H157" s="235" t="str">
        <f t="shared" ca="1" si="6"/>
        <v/>
      </c>
      <c r="I157" s="135" t="str">
        <f ca="1">Cálculos!AF131</f>
        <v/>
      </c>
      <c r="J157" s="235" t="str">
        <f t="shared" ca="1" si="7"/>
        <v/>
      </c>
      <c r="K157" s="235" t="str">
        <f t="shared" ca="1" si="8"/>
        <v/>
      </c>
    </row>
    <row r="158" spans="2:11">
      <c r="B158" s="56" t="str">
        <f ca="1">Cálculos!AA132</f>
        <v/>
      </c>
      <c r="C158" s="56" t="str">
        <f ca="1">Cálculos!AB132</f>
        <v/>
      </c>
      <c r="D158" s="56" t="str">
        <f ca="1">Cálculos!AC132</f>
        <v/>
      </c>
      <c r="E158" s="56" t="str">
        <f ca="1">Cálculos!AD132</f>
        <v/>
      </c>
      <c r="F158" s="230" t="str">
        <f ca="1">Cálculos!AE132</f>
        <v/>
      </c>
      <c r="G158" s="225" t="str">
        <f ca="1">Cálculos!AL132</f>
        <v/>
      </c>
      <c r="H158" s="235" t="str">
        <f t="shared" ca="1" si="6"/>
        <v/>
      </c>
      <c r="I158" s="135" t="str">
        <f ca="1">Cálculos!AF132</f>
        <v/>
      </c>
      <c r="J158" s="235" t="str">
        <f t="shared" ca="1" si="7"/>
        <v/>
      </c>
      <c r="K158" s="235" t="str">
        <f t="shared" ca="1" si="8"/>
        <v/>
      </c>
    </row>
    <row r="159" spans="2:11">
      <c r="B159" s="56" t="str">
        <f ca="1">Cálculos!AA133</f>
        <v/>
      </c>
      <c r="C159" s="56" t="str">
        <f ca="1">Cálculos!AB133</f>
        <v/>
      </c>
      <c r="D159" s="56" t="str">
        <f ca="1">Cálculos!AC133</f>
        <v/>
      </c>
      <c r="E159" s="56" t="str">
        <f ca="1">Cálculos!AD133</f>
        <v/>
      </c>
      <c r="F159" s="230" t="str">
        <f ca="1">Cálculos!AE133</f>
        <v/>
      </c>
      <c r="G159" s="225" t="str">
        <f ca="1">Cálculos!AL133</f>
        <v/>
      </c>
      <c r="H159" s="235" t="str">
        <f t="shared" ca="1" si="6"/>
        <v/>
      </c>
      <c r="I159" s="135" t="str">
        <f ca="1">Cálculos!AF133</f>
        <v/>
      </c>
      <c r="J159" s="235" t="str">
        <f t="shared" ca="1" si="7"/>
        <v/>
      </c>
      <c r="K159" s="235" t="str">
        <f t="shared" ca="1" si="8"/>
        <v/>
      </c>
    </row>
    <row r="160" spans="2:11">
      <c r="B160" s="56" t="str">
        <f ca="1">Cálculos!AA134</f>
        <v/>
      </c>
      <c r="C160" s="56" t="str">
        <f ca="1">Cálculos!AB134</f>
        <v/>
      </c>
      <c r="D160" s="56" t="str">
        <f ca="1">Cálculos!AC134</f>
        <v/>
      </c>
      <c r="E160" s="56" t="str">
        <f ca="1">Cálculos!AD134</f>
        <v/>
      </c>
      <c r="F160" s="230" t="str">
        <f ca="1">Cálculos!AE134</f>
        <v/>
      </c>
      <c r="G160" s="225" t="str">
        <f ca="1">Cálculos!AL134</f>
        <v/>
      </c>
      <c r="H160" s="235" t="str">
        <f t="shared" ca="1" si="6"/>
        <v/>
      </c>
      <c r="I160" s="135" t="str">
        <f ca="1">Cálculos!AF134</f>
        <v/>
      </c>
      <c r="J160" s="235" t="str">
        <f t="shared" ca="1" si="7"/>
        <v/>
      </c>
      <c r="K160" s="235" t="str">
        <f t="shared" ca="1" si="8"/>
        <v/>
      </c>
    </row>
    <row r="161" spans="2:11">
      <c r="B161" s="56" t="str">
        <f ca="1">Cálculos!AA135</f>
        <v/>
      </c>
      <c r="C161" s="56" t="str">
        <f ca="1">Cálculos!AB135</f>
        <v/>
      </c>
      <c r="D161" s="56" t="str">
        <f ca="1">Cálculos!AC135</f>
        <v/>
      </c>
      <c r="E161" s="56" t="str">
        <f ca="1">Cálculos!AD135</f>
        <v/>
      </c>
      <c r="F161" s="230" t="str">
        <f ca="1">Cálculos!AE135</f>
        <v/>
      </c>
      <c r="G161" s="225" t="str">
        <f ca="1">Cálculos!AL135</f>
        <v/>
      </c>
      <c r="H161" s="235" t="str">
        <f t="shared" ca="1" si="6"/>
        <v/>
      </c>
      <c r="I161" s="135" t="str">
        <f ca="1">Cálculos!AF135</f>
        <v/>
      </c>
      <c r="J161" s="235" t="str">
        <f t="shared" ca="1" si="7"/>
        <v/>
      </c>
      <c r="K161" s="235" t="str">
        <f t="shared" ca="1" si="8"/>
        <v/>
      </c>
    </row>
    <row r="162" spans="2:11">
      <c r="B162" s="56" t="str">
        <f ca="1">Cálculos!AA136</f>
        <v/>
      </c>
      <c r="C162" s="56" t="str">
        <f ca="1">Cálculos!AB136</f>
        <v/>
      </c>
      <c r="D162" s="56" t="str">
        <f ca="1">Cálculos!AC136</f>
        <v/>
      </c>
      <c r="E162" s="56" t="str">
        <f ca="1">Cálculos!AD136</f>
        <v/>
      </c>
      <c r="F162" s="230" t="str">
        <f ca="1">Cálculos!AE136</f>
        <v/>
      </c>
      <c r="G162" s="225" t="str">
        <f ca="1">Cálculos!AL136</f>
        <v/>
      </c>
      <c r="H162" s="235" t="str">
        <f t="shared" ca="1" si="6"/>
        <v/>
      </c>
      <c r="I162" s="135" t="str">
        <f ca="1">Cálculos!AF136</f>
        <v/>
      </c>
      <c r="J162" s="235" t="str">
        <f t="shared" ca="1" si="7"/>
        <v/>
      </c>
      <c r="K162" s="235" t="str">
        <f t="shared" ca="1" si="8"/>
        <v/>
      </c>
    </row>
    <row r="163" spans="2:11">
      <c r="B163" s="56" t="str">
        <f ca="1">Cálculos!AA137</f>
        <v/>
      </c>
      <c r="C163" s="56" t="str">
        <f ca="1">Cálculos!AB137</f>
        <v/>
      </c>
      <c r="D163" s="56" t="str">
        <f ca="1">Cálculos!AC137</f>
        <v/>
      </c>
      <c r="E163" s="56" t="str">
        <f ca="1">Cálculos!AD137</f>
        <v/>
      </c>
      <c r="F163" s="230" t="str">
        <f ca="1">Cálculos!AE137</f>
        <v/>
      </c>
      <c r="G163" s="225" t="str">
        <f ca="1">Cálculos!AL137</f>
        <v/>
      </c>
      <c r="H163" s="235" t="str">
        <f t="shared" ca="1" si="6"/>
        <v/>
      </c>
      <c r="I163" s="135" t="str">
        <f ca="1">Cálculos!AF137</f>
        <v/>
      </c>
      <c r="J163" s="235" t="str">
        <f t="shared" ca="1" si="7"/>
        <v/>
      </c>
      <c r="K163" s="235" t="str">
        <f t="shared" ca="1" si="8"/>
        <v/>
      </c>
    </row>
    <row r="164" spans="2:11">
      <c r="B164" s="56" t="str">
        <f ca="1">Cálculos!AA138</f>
        <v/>
      </c>
      <c r="C164" s="56" t="str">
        <f ca="1">Cálculos!AB138</f>
        <v/>
      </c>
      <c r="D164" s="56" t="str">
        <f ca="1">Cálculos!AC138</f>
        <v/>
      </c>
      <c r="E164" s="56" t="str">
        <f ca="1">Cálculos!AD138</f>
        <v/>
      </c>
      <c r="F164" s="230" t="str">
        <f ca="1">Cálculos!AE138</f>
        <v/>
      </c>
      <c r="G164" s="225" t="str">
        <f ca="1">Cálculos!AL138</f>
        <v/>
      </c>
      <c r="H164" s="235" t="str">
        <f t="shared" ca="1" si="6"/>
        <v/>
      </c>
      <c r="I164" s="135" t="str">
        <f ca="1">Cálculos!AF138</f>
        <v/>
      </c>
      <c r="J164" s="235" t="str">
        <f t="shared" ca="1" si="7"/>
        <v/>
      </c>
      <c r="K164" s="235" t="str">
        <f t="shared" ca="1" si="8"/>
        <v/>
      </c>
    </row>
    <row r="165" spans="2:11">
      <c r="B165" s="56" t="str">
        <f ca="1">Cálculos!AA139</f>
        <v/>
      </c>
      <c r="C165" s="56" t="str">
        <f ca="1">Cálculos!AB139</f>
        <v/>
      </c>
      <c r="D165" s="56" t="str">
        <f ca="1">Cálculos!AC139</f>
        <v/>
      </c>
      <c r="E165" s="56" t="str">
        <f ca="1">Cálculos!AD139</f>
        <v/>
      </c>
      <c r="F165" s="230" t="str">
        <f ca="1">Cálculos!AE139</f>
        <v/>
      </c>
      <c r="G165" s="225" t="str">
        <f ca="1">Cálculos!AL139</f>
        <v/>
      </c>
      <c r="H165" s="235" t="str">
        <f t="shared" ca="1" si="6"/>
        <v/>
      </c>
      <c r="I165" s="135" t="str">
        <f ca="1">Cálculos!AF139</f>
        <v/>
      </c>
      <c r="J165" s="235" t="str">
        <f t="shared" ca="1" si="7"/>
        <v/>
      </c>
      <c r="K165" s="235" t="str">
        <f t="shared" ca="1" si="8"/>
        <v/>
      </c>
    </row>
    <row r="166" spans="2:11">
      <c r="B166" s="56" t="str">
        <f ca="1">Cálculos!AA140</f>
        <v/>
      </c>
      <c r="C166" s="56" t="str">
        <f ca="1">Cálculos!AB140</f>
        <v/>
      </c>
      <c r="D166" s="56" t="str">
        <f ca="1">Cálculos!AC140</f>
        <v/>
      </c>
      <c r="E166" s="56" t="str">
        <f ca="1">Cálculos!AD140</f>
        <v/>
      </c>
      <c r="F166" s="230" t="str">
        <f ca="1">Cálculos!AE140</f>
        <v/>
      </c>
      <c r="G166" s="225" t="str">
        <f ca="1">Cálculos!AL140</f>
        <v/>
      </c>
      <c r="H166" s="235" t="str">
        <f t="shared" ca="1" si="6"/>
        <v/>
      </c>
      <c r="I166" s="135" t="str">
        <f ca="1">Cálculos!AF140</f>
        <v/>
      </c>
      <c r="J166" s="235" t="str">
        <f t="shared" ca="1" si="7"/>
        <v/>
      </c>
      <c r="K166" s="235" t="str">
        <f t="shared" ca="1" si="8"/>
        <v/>
      </c>
    </row>
    <row r="167" spans="2:11">
      <c r="B167" s="56" t="str">
        <f ca="1">Cálculos!AA141</f>
        <v/>
      </c>
      <c r="C167" s="56" t="str">
        <f ca="1">Cálculos!AB141</f>
        <v/>
      </c>
      <c r="D167" s="56" t="str">
        <f ca="1">Cálculos!AC141</f>
        <v/>
      </c>
      <c r="E167" s="56" t="str">
        <f ca="1">Cálculos!AD141</f>
        <v/>
      </c>
      <c r="F167" s="230" t="str">
        <f ca="1">Cálculos!AE141</f>
        <v/>
      </c>
      <c r="G167" s="225" t="str">
        <f ca="1">Cálculos!AL141</f>
        <v/>
      </c>
      <c r="H167" s="235" t="str">
        <f t="shared" ca="1" si="6"/>
        <v/>
      </c>
      <c r="I167" s="135" t="str">
        <f ca="1">Cálculos!AF141</f>
        <v/>
      </c>
      <c r="J167" s="235" t="str">
        <f t="shared" ca="1" si="7"/>
        <v/>
      </c>
      <c r="K167" s="235" t="str">
        <f t="shared" ca="1" si="8"/>
        <v/>
      </c>
    </row>
    <row r="168" spans="2:11">
      <c r="B168" s="56" t="str">
        <f ca="1">Cálculos!AA142</f>
        <v/>
      </c>
      <c r="C168" s="56" t="str">
        <f ca="1">Cálculos!AB142</f>
        <v/>
      </c>
      <c r="D168" s="56" t="str">
        <f ca="1">Cálculos!AC142</f>
        <v/>
      </c>
      <c r="E168" s="56" t="str">
        <f ca="1">Cálculos!AD142</f>
        <v/>
      </c>
      <c r="F168" s="230" t="str">
        <f ca="1">Cálculos!AE142</f>
        <v/>
      </c>
      <c r="G168" s="225" t="str">
        <f ca="1">Cálculos!AL142</f>
        <v/>
      </c>
      <c r="H168" s="235" t="str">
        <f t="shared" ca="1" si="6"/>
        <v/>
      </c>
      <c r="I168" s="135" t="str">
        <f ca="1">Cálculos!AF142</f>
        <v/>
      </c>
      <c r="J168" s="235" t="str">
        <f t="shared" ca="1" si="7"/>
        <v/>
      </c>
      <c r="K168" s="235" t="str">
        <f t="shared" ca="1" si="8"/>
        <v/>
      </c>
    </row>
    <row r="169" spans="2:11">
      <c r="B169" s="56" t="str">
        <f ca="1">Cálculos!AA143</f>
        <v/>
      </c>
      <c r="C169" s="56" t="str">
        <f ca="1">Cálculos!AB143</f>
        <v/>
      </c>
      <c r="D169" s="56" t="str">
        <f ca="1">Cálculos!AC143</f>
        <v/>
      </c>
      <c r="E169" s="56" t="str">
        <f ca="1">Cálculos!AD143</f>
        <v/>
      </c>
      <c r="F169" s="230" t="str">
        <f ca="1">Cálculos!AE143</f>
        <v/>
      </c>
      <c r="G169" s="225" t="str">
        <f ca="1">Cálculos!AL143</f>
        <v/>
      </c>
      <c r="H169" s="235" t="str">
        <f t="shared" ca="1" si="6"/>
        <v/>
      </c>
      <c r="I169" s="135" t="str">
        <f ca="1">Cálculos!AF143</f>
        <v/>
      </c>
      <c r="J169" s="235" t="str">
        <f t="shared" ca="1" si="7"/>
        <v/>
      </c>
      <c r="K169" s="235" t="str">
        <f t="shared" ca="1" si="8"/>
        <v/>
      </c>
    </row>
    <row r="170" spans="2:11">
      <c r="B170" s="56" t="str">
        <f ca="1">Cálculos!AA144</f>
        <v/>
      </c>
      <c r="C170" s="56" t="str">
        <f ca="1">Cálculos!AB144</f>
        <v/>
      </c>
      <c r="D170" s="56" t="str">
        <f ca="1">Cálculos!AC144</f>
        <v/>
      </c>
      <c r="E170" s="56" t="str">
        <f ca="1">Cálculos!AD144</f>
        <v/>
      </c>
      <c r="F170" s="230" t="str">
        <f ca="1">Cálculos!AE144</f>
        <v/>
      </c>
      <c r="G170" s="225" t="str">
        <f ca="1">Cálculos!AL144</f>
        <v/>
      </c>
      <c r="H170" s="235" t="str">
        <f t="shared" ca="1" si="6"/>
        <v/>
      </c>
      <c r="I170" s="135" t="str">
        <f ca="1">Cálculos!AF144</f>
        <v/>
      </c>
      <c r="J170" s="235" t="str">
        <f t="shared" ca="1" si="7"/>
        <v/>
      </c>
      <c r="K170" s="235" t="str">
        <f t="shared" ca="1" si="8"/>
        <v/>
      </c>
    </row>
    <row r="171" spans="2:11">
      <c r="B171" s="56" t="str">
        <f ca="1">Cálculos!AA145</f>
        <v/>
      </c>
      <c r="C171" s="56" t="str">
        <f ca="1">Cálculos!AB145</f>
        <v/>
      </c>
      <c r="D171" s="56" t="str">
        <f ca="1">Cálculos!AC145</f>
        <v/>
      </c>
      <c r="E171" s="56" t="str">
        <f ca="1">Cálculos!AD145</f>
        <v/>
      </c>
      <c r="F171" s="230" t="str">
        <f ca="1">Cálculos!AE145</f>
        <v/>
      </c>
      <c r="G171" s="225" t="str">
        <f ca="1">Cálculos!AL145</f>
        <v/>
      </c>
      <c r="H171" s="235" t="str">
        <f t="shared" ca="1" si="6"/>
        <v/>
      </c>
      <c r="I171" s="135" t="str">
        <f ca="1">Cálculos!AF145</f>
        <v/>
      </c>
      <c r="J171" s="235" t="str">
        <f t="shared" ca="1" si="7"/>
        <v/>
      </c>
      <c r="K171" s="235" t="str">
        <f t="shared" ca="1" si="8"/>
        <v/>
      </c>
    </row>
    <row r="172" spans="2:11">
      <c r="B172" s="56" t="str">
        <f ca="1">Cálculos!AA146</f>
        <v/>
      </c>
      <c r="C172" s="56" t="str">
        <f ca="1">Cálculos!AB146</f>
        <v/>
      </c>
      <c r="D172" s="56" t="str">
        <f ca="1">Cálculos!AC146</f>
        <v/>
      </c>
      <c r="E172" s="56" t="str">
        <f ca="1">Cálculos!AD146</f>
        <v/>
      </c>
      <c r="F172" s="230" t="str">
        <f ca="1">Cálculos!AE146</f>
        <v/>
      </c>
      <c r="G172" s="225" t="str">
        <f ca="1">Cálculos!AL146</f>
        <v/>
      </c>
      <c r="H172" s="235" t="str">
        <f t="shared" ca="1" si="6"/>
        <v/>
      </c>
      <c r="I172" s="135" t="str">
        <f ca="1">Cálculos!AF146</f>
        <v/>
      </c>
      <c r="J172" s="235" t="str">
        <f t="shared" ca="1" si="7"/>
        <v/>
      </c>
      <c r="K172" s="235" t="str">
        <f t="shared" ca="1" si="8"/>
        <v/>
      </c>
    </row>
    <row r="173" spans="2:11">
      <c r="B173" s="56" t="str">
        <f ca="1">Cálculos!AA147</f>
        <v/>
      </c>
      <c r="C173" s="56" t="str">
        <f ca="1">Cálculos!AB147</f>
        <v/>
      </c>
      <c r="D173" s="56" t="str">
        <f ca="1">Cálculos!AC147</f>
        <v/>
      </c>
      <c r="E173" s="56" t="str">
        <f ca="1">Cálculos!AD147</f>
        <v/>
      </c>
      <c r="F173" s="230" t="str">
        <f ca="1">Cálculos!AE147</f>
        <v/>
      </c>
      <c r="G173" s="225" t="str">
        <f ca="1">Cálculos!AL147</f>
        <v/>
      </c>
      <c r="H173" s="235" t="str">
        <f t="shared" ca="1" si="6"/>
        <v/>
      </c>
      <c r="I173" s="135" t="str">
        <f ca="1">Cálculos!AF147</f>
        <v/>
      </c>
      <c r="J173" s="235" t="str">
        <f t="shared" ca="1" si="7"/>
        <v/>
      </c>
      <c r="K173" s="235" t="str">
        <f t="shared" ca="1" si="8"/>
        <v/>
      </c>
    </row>
    <row r="174" spans="2:11">
      <c r="B174" s="56" t="str">
        <f ca="1">Cálculos!AA148</f>
        <v/>
      </c>
      <c r="C174" s="56" t="str">
        <f ca="1">Cálculos!AB148</f>
        <v/>
      </c>
      <c r="D174" s="56" t="str">
        <f ca="1">Cálculos!AC148</f>
        <v/>
      </c>
      <c r="E174" s="56" t="str">
        <f ca="1">Cálculos!AD148</f>
        <v/>
      </c>
      <c r="F174" s="230" t="str">
        <f ca="1">Cálculos!AE148</f>
        <v/>
      </c>
      <c r="G174" s="225" t="str">
        <f ca="1">Cálculos!AL148</f>
        <v/>
      </c>
      <c r="H174" s="235" t="str">
        <f t="shared" ca="1" si="6"/>
        <v/>
      </c>
      <c r="I174" s="135" t="str">
        <f ca="1">Cálculos!AF148</f>
        <v/>
      </c>
      <c r="J174" s="235" t="str">
        <f t="shared" ca="1" si="7"/>
        <v/>
      </c>
      <c r="K174" s="235" t="str">
        <f t="shared" ca="1" si="8"/>
        <v/>
      </c>
    </row>
    <row r="175" spans="2:11">
      <c r="B175" s="56" t="str">
        <f ca="1">Cálculos!AA149</f>
        <v/>
      </c>
      <c r="C175" s="56" t="str">
        <f ca="1">Cálculos!AB149</f>
        <v/>
      </c>
      <c r="D175" s="56" t="str">
        <f ca="1">Cálculos!AC149</f>
        <v/>
      </c>
      <c r="E175" s="56" t="str">
        <f ca="1">Cálculos!AD149</f>
        <v/>
      </c>
      <c r="F175" s="230" t="str">
        <f ca="1">Cálculos!AE149</f>
        <v/>
      </c>
      <c r="G175" s="225" t="str">
        <f ca="1">Cálculos!AL149</f>
        <v/>
      </c>
      <c r="H175" s="235" t="str">
        <f t="shared" ca="1" si="6"/>
        <v/>
      </c>
      <c r="I175" s="135" t="str">
        <f ca="1">Cálculos!AF149</f>
        <v/>
      </c>
      <c r="J175" s="235" t="str">
        <f t="shared" ca="1" si="7"/>
        <v/>
      </c>
      <c r="K175" s="235" t="str">
        <f t="shared" ca="1" si="8"/>
        <v/>
      </c>
    </row>
    <row r="176" spans="2:11">
      <c r="B176" s="56" t="str">
        <f ca="1">Cálculos!AA150</f>
        <v/>
      </c>
      <c r="C176" s="56" t="str">
        <f ca="1">Cálculos!AB150</f>
        <v/>
      </c>
      <c r="D176" s="56" t="str">
        <f ca="1">Cálculos!AC150</f>
        <v/>
      </c>
      <c r="E176" s="56" t="str">
        <f ca="1">Cálculos!AD150</f>
        <v/>
      </c>
      <c r="F176" s="230" t="str">
        <f ca="1">Cálculos!AE150</f>
        <v/>
      </c>
      <c r="G176" s="225" t="str">
        <f ca="1">Cálculos!AL150</f>
        <v/>
      </c>
      <c r="H176" s="235" t="str">
        <f t="shared" ca="1" si="6"/>
        <v/>
      </c>
      <c r="I176" s="135" t="str">
        <f ca="1">Cálculos!AF150</f>
        <v/>
      </c>
      <c r="J176" s="235" t="str">
        <f t="shared" ca="1" si="7"/>
        <v/>
      </c>
      <c r="K176" s="235" t="str">
        <f t="shared" ca="1" si="8"/>
        <v/>
      </c>
    </row>
    <row r="177" spans="2:11">
      <c r="B177" s="56" t="str">
        <f ca="1">Cálculos!AA151</f>
        <v/>
      </c>
      <c r="C177" s="56" t="str">
        <f ca="1">Cálculos!AB151</f>
        <v/>
      </c>
      <c r="D177" s="56" t="str">
        <f ca="1">Cálculos!AC151</f>
        <v/>
      </c>
      <c r="E177" s="56" t="str">
        <f ca="1">Cálculos!AD151</f>
        <v/>
      </c>
      <c r="F177" s="230" t="str">
        <f ca="1">Cálculos!AE151</f>
        <v/>
      </c>
      <c r="G177" s="225" t="str">
        <f ca="1">Cálculos!AL151</f>
        <v/>
      </c>
      <c r="H177" s="235" t="str">
        <f t="shared" ca="1" si="6"/>
        <v/>
      </c>
      <c r="I177" s="135" t="str">
        <f ca="1">Cálculos!AF151</f>
        <v/>
      </c>
      <c r="J177" s="235" t="str">
        <f t="shared" ca="1" si="7"/>
        <v/>
      </c>
      <c r="K177" s="235" t="str">
        <f t="shared" ca="1" si="8"/>
        <v/>
      </c>
    </row>
    <row r="178" spans="2:11">
      <c r="B178" s="56" t="str">
        <f ca="1">Cálculos!AA152</f>
        <v/>
      </c>
      <c r="C178" s="56" t="str">
        <f ca="1">Cálculos!AB152</f>
        <v/>
      </c>
      <c r="D178" s="56" t="str">
        <f ca="1">Cálculos!AC152</f>
        <v/>
      </c>
      <c r="E178" s="56" t="str">
        <f ca="1">Cálculos!AD152</f>
        <v/>
      </c>
      <c r="F178" s="230" t="str">
        <f ca="1">Cálculos!AE152</f>
        <v/>
      </c>
      <c r="G178" s="225" t="str">
        <f ca="1">Cálculos!AL152</f>
        <v/>
      </c>
      <c r="H178" s="235" t="str">
        <f t="shared" ca="1" si="6"/>
        <v/>
      </c>
      <c r="I178" s="135" t="str">
        <f ca="1">Cálculos!AF152</f>
        <v/>
      </c>
      <c r="J178" s="235" t="str">
        <f t="shared" ca="1" si="7"/>
        <v/>
      </c>
      <c r="K178" s="235" t="str">
        <f t="shared" ca="1" si="8"/>
        <v/>
      </c>
    </row>
    <row r="179" spans="2:11">
      <c r="B179" s="56" t="str">
        <f ca="1">Cálculos!AA153</f>
        <v/>
      </c>
      <c r="C179" s="56" t="str">
        <f ca="1">Cálculos!AB153</f>
        <v/>
      </c>
      <c r="D179" s="56" t="str">
        <f ca="1">Cálculos!AC153</f>
        <v/>
      </c>
      <c r="E179" s="56" t="str">
        <f ca="1">Cálculos!AD153</f>
        <v/>
      </c>
      <c r="F179" s="230" t="str">
        <f ca="1">Cálculos!AE153</f>
        <v/>
      </c>
      <c r="G179" s="225" t="str">
        <f ca="1">Cálculos!AL153</f>
        <v/>
      </c>
      <c r="H179" s="235" t="str">
        <f t="shared" ca="1" si="6"/>
        <v/>
      </c>
      <c r="I179" s="135" t="str">
        <f ca="1">Cálculos!AF153</f>
        <v/>
      </c>
      <c r="J179" s="235" t="str">
        <f t="shared" ca="1" si="7"/>
        <v/>
      </c>
      <c r="K179" s="235" t="str">
        <f t="shared" ca="1" si="8"/>
        <v/>
      </c>
    </row>
    <row r="180" spans="2:11">
      <c r="B180" s="56" t="str">
        <f ca="1">Cálculos!AA154</f>
        <v/>
      </c>
      <c r="C180" s="56" t="str">
        <f ca="1">Cálculos!AB154</f>
        <v/>
      </c>
      <c r="D180" s="56" t="str">
        <f ca="1">Cálculos!AC154</f>
        <v/>
      </c>
      <c r="E180" s="56" t="str">
        <f ca="1">Cálculos!AD154</f>
        <v/>
      </c>
      <c r="F180" s="230" t="str">
        <f ca="1">Cálculos!AE154</f>
        <v/>
      </c>
      <c r="G180" s="225" t="str">
        <f ca="1">Cálculos!AL154</f>
        <v/>
      </c>
      <c r="H180" s="235" t="str">
        <f t="shared" ca="1" si="6"/>
        <v/>
      </c>
      <c r="I180" s="135" t="str">
        <f ca="1">Cálculos!AF154</f>
        <v/>
      </c>
      <c r="J180" s="235" t="str">
        <f t="shared" ca="1" si="7"/>
        <v/>
      </c>
      <c r="K180" s="235" t="str">
        <f t="shared" ca="1" si="8"/>
        <v/>
      </c>
    </row>
    <row r="181" spans="2:11">
      <c r="B181" s="56" t="str">
        <f ca="1">Cálculos!AA155</f>
        <v/>
      </c>
      <c r="C181" s="56" t="str">
        <f ca="1">Cálculos!AB155</f>
        <v/>
      </c>
      <c r="D181" s="56" t="str">
        <f ca="1">Cálculos!AC155</f>
        <v/>
      </c>
      <c r="E181" s="56" t="str">
        <f ca="1">Cálculos!AD155</f>
        <v/>
      </c>
      <c r="F181" s="230" t="str">
        <f ca="1">Cálculos!AE155</f>
        <v/>
      </c>
      <c r="G181" s="225" t="str">
        <f ca="1">Cálculos!AL155</f>
        <v/>
      </c>
      <c r="H181" s="235" t="str">
        <f t="shared" ca="1" si="6"/>
        <v/>
      </c>
      <c r="I181" s="135" t="str">
        <f ca="1">Cálculos!AF155</f>
        <v/>
      </c>
      <c r="J181" s="235" t="str">
        <f t="shared" ca="1" si="7"/>
        <v/>
      </c>
      <c r="K181" s="235" t="str">
        <f t="shared" ca="1" si="8"/>
        <v/>
      </c>
    </row>
    <row r="182" spans="2:11">
      <c r="B182" s="56" t="str">
        <f ca="1">Cálculos!AA156</f>
        <v/>
      </c>
      <c r="C182" s="56" t="str">
        <f ca="1">Cálculos!AB156</f>
        <v/>
      </c>
      <c r="D182" s="56" t="str">
        <f ca="1">Cálculos!AC156</f>
        <v/>
      </c>
      <c r="E182" s="56" t="str">
        <f ca="1">Cálculos!AD156</f>
        <v/>
      </c>
      <c r="F182" s="230" t="str">
        <f ca="1">Cálculos!AE156</f>
        <v/>
      </c>
      <c r="G182" s="225" t="str">
        <f ca="1">Cálculos!AL156</f>
        <v/>
      </c>
      <c r="H182" s="235" t="str">
        <f t="shared" ca="1" si="6"/>
        <v/>
      </c>
      <c r="I182" s="135" t="str">
        <f ca="1">Cálculos!AF156</f>
        <v/>
      </c>
      <c r="J182" s="235" t="str">
        <f t="shared" ca="1" si="7"/>
        <v/>
      </c>
      <c r="K182" s="235" t="str">
        <f t="shared" ca="1" si="8"/>
        <v/>
      </c>
    </row>
    <row r="183" spans="2:11">
      <c r="B183" s="56" t="str">
        <f ca="1">Cálculos!AA157</f>
        <v/>
      </c>
      <c r="C183" s="56" t="str">
        <f ca="1">Cálculos!AB157</f>
        <v/>
      </c>
      <c r="D183" s="56" t="str">
        <f ca="1">Cálculos!AC157</f>
        <v/>
      </c>
      <c r="E183" s="56" t="str">
        <f ca="1">Cálculos!AD157</f>
        <v/>
      </c>
      <c r="F183" s="230" t="str">
        <f ca="1">Cálculos!AE157</f>
        <v/>
      </c>
      <c r="G183" s="225" t="str">
        <f ca="1">Cálculos!AL157</f>
        <v/>
      </c>
      <c r="H183" s="235" t="str">
        <f t="shared" ca="1" si="6"/>
        <v/>
      </c>
      <c r="I183" s="135" t="str">
        <f ca="1">Cálculos!AF157</f>
        <v/>
      </c>
      <c r="J183" s="235" t="str">
        <f t="shared" ca="1" si="7"/>
        <v/>
      </c>
      <c r="K183" s="235" t="str">
        <f t="shared" ca="1" si="8"/>
        <v/>
      </c>
    </row>
    <row r="184" spans="2:11">
      <c r="B184" s="56" t="str">
        <f ca="1">Cálculos!AA158</f>
        <v/>
      </c>
      <c r="C184" s="56" t="str">
        <f ca="1">Cálculos!AB158</f>
        <v/>
      </c>
      <c r="D184" s="56" t="str">
        <f ca="1">Cálculos!AC158</f>
        <v/>
      </c>
      <c r="E184" s="56" t="str">
        <f ca="1">Cálculos!AD158</f>
        <v/>
      </c>
      <c r="F184" s="230" t="str">
        <f ca="1">Cálculos!AE158</f>
        <v/>
      </c>
      <c r="G184" s="225" t="str">
        <f ca="1">Cálculos!AL158</f>
        <v/>
      </c>
      <c r="H184" s="235" t="str">
        <f t="shared" ca="1" si="6"/>
        <v/>
      </c>
      <c r="I184" s="135" t="str">
        <f ca="1">Cálculos!AF158</f>
        <v/>
      </c>
      <c r="J184" s="235" t="str">
        <f t="shared" ca="1" si="7"/>
        <v/>
      </c>
      <c r="K184" s="235" t="str">
        <f t="shared" ca="1" si="8"/>
        <v/>
      </c>
    </row>
    <row r="185" spans="2:11">
      <c r="B185" s="56" t="str">
        <f ca="1">Cálculos!AA159</f>
        <v/>
      </c>
      <c r="C185" s="56" t="str">
        <f ca="1">Cálculos!AB159</f>
        <v/>
      </c>
      <c r="D185" s="56" t="str">
        <f ca="1">Cálculos!AC159</f>
        <v/>
      </c>
      <c r="E185" s="56" t="str">
        <f ca="1">Cálculos!AD159</f>
        <v/>
      </c>
      <c r="F185" s="230" t="str">
        <f ca="1">Cálculos!AE159</f>
        <v/>
      </c>
      <c r="G185" s="225" t="str">
        <f ca="1">Cálculos!AL159</f>
        <v/>
      </c>
      <c r="H185" s="235" t="str">
        <f t="shared" ca="1" si="6"/>
        <v/>
      </c>
      <c r="I185" s="135" t="str">
        <f ca="1">Cálculos!AF159</f>
        <v/>
      </c>
      <c r="J185" s="235" t="str">
        <f t="shared" ca="1" si="7"/>
        <v/>
      </c>
      <c r="K185" s="235" t="str">
        <f t="shared" ca="1" si="8"/>
        <v/>
      </c>
    </row>
    <row r="186" spans="2:11">
      <c r="B186" s="56" t="str">
        <f ca="1">Cálculos!AA160</f>
        <v/>
      </c>
      <c r="C186" s="56" t="str">
        <f ca="1">Cálculos!AB160</f>
        <v/>
      </c>
      <c r="D186" s="56" t="str">
        <f ca="1">Cálculos!AC160</f>
        <v/>
      </c>
      <c r="E186" s="56" t="str">
        <f ca="1">Cálculos!AD160</f>
        <v/>
      </c>
      <c r="F186" s="230" t="str">
        <f ca="1">Cálculos!AE160</f>
        <v/>
      </c>
      <c r="G186" s="225" t="str">
        <f ca="1">Cálculos!AL160</f>
        <v/>
      </c>
      <c r="H186" s="235" t="str">
        <f t="shared" ca="1" si="6"/>
        <v/>
      </c>
      <c r="I186" s="135" t="str">
        <f ca="1">Cálculos!AF160</f>
        <v/>
      </c>
      <c r="J186" s="235" t="str">
        <f t="shared" ca="1" si="7"/>
        <v/>
      </c>
      <c r="K186" s="235" t="str">
        <f t="shared" ca="1" si="8"/>
        <v/>
      </c>
    </row>
    <row r="187" spans="2:11">
      <c r="B187" s="56" t="str">
        <f ca="1">Cálculos!AA161</f>
        <v/>
      </c>
      <c r="C187" s="56" t="str">
        <f ca="1">Cálculos!AB161</f>
        <v/>
      </c>
      <c r="D187" s="56" t="str">
        <f ca="1">Cálculos!AC161</f>
        <v/>
      </c>
      <c r="E187" s="56" t="str">
        <f ca="1">Cálculos!AD161</f>
        <v/>
      </c>
      <c r="F187" s="230" t="str">
        <f ca="1">Cálculos!AE161</f>
        <v/>
      </c>
      <c r="G187" s="225" t="str">
        <f ca="1">Cálculos!AL161</f>
        <v/>
      </c>
      <c r="H187" s="235" t="str">
        <f t="shared" ca="1" si="6"/>
        <v/>
      </c>
      <c r="I187" s="135" t="str">
        <f ca="1">Cálculos!AF161</f>
        <v/>
      </c>
      <c r="J187" s="235" t="str">
        <f t="shared" ca="1" si="7"/>
        <v/>
      </c>
      <c r="K187" s="235" t="str">
        <f t="shared" ca="1" si="8"/>
        <v/>
      </c>
    </row>
    <row r="188" spans="2:11">
      <c r="B188" s="56" t="str">
        <f ca="1">Cálculos!AA162</f>
        <v/>
      </c>
      <c r="C188" s="56" t="str">
        <f ca="1">Cálculos!AB162</f>
        <v/>
      </c>
      <c r="D188" s="56" t="str">
        <f ca="1">Cálculos!AC162</f>
        <v/>
      </c>
      <c r="E188" s="56" t="str">
        <f ca="1">Cálculos!AD162</f>
        <v/>
      </c>
      <c r="F188" s="230" t="str">
        <f ca="1">Cálculos!AE162</f>
        <v/>
      </c>
      <c r="G188" s="225" t="str">
        <f ca="1">Cálculos!AL162</f>
        <v/>
      </c>
      <c r="H188" s="235" t="str">
        <f t="shared" ca="1" si="6"/>
        <v/>
      </c>
      <c r="I188" s="135" t="str">
        <f ca="1">Cálculos!AF162</f>
        <v/>
      </c>
      <c r="J188" s="235" t="str">
        <f t="shared" ca="1" si="7"/>
        <v/>
      </c>
      <c r="K188" s="235" t="str">
        <f t="shared" ca="1" si="8"/>
        <v/>
      </c>
    </row>
    <row r="189" spans="2:11">
      <c r="B189" s="56" t="str">
        <f ca="1">Cálculos!AA163</f>
        <v/>
      </c>
      <c r="C189" s="56" t="str">
        <f ca="1">Cálculos!AB163</f>
        <v/>
      </c>
      <c r="D189" s="56" t="str">
        <f ca="1">Cálculos!AC163</f>
        <v/>
      </c>
      <c r="E189" s="56" t="str">
        <f ca="1">Cálculos!AD163</f>
        <v/>
      </c>
      <c r="F189" s="230" t="str">
        <f ca="1">Cálculos!AE163</f>
        <v/>
      </c>
      <c r="G189" s="225" t="str">
        <f ca="1">Cálculos!AL163</f>
        <v/>
      </c>
      <c r="H189" s="235" t="str">
        <f t="shared" ca="1" si="6"/>
        <v/>
      </c>
      <c r="I189" s="135" t="str">
        <f ca="1">Cálculos!AF163</f>
        <v/>
      </c>
      <c r="J189" s="235" t="str">
        <f t="shared" ca="1" si="7"/>
        <v/>
      </c>
      <c r="K189" s="235" t="str">
        <f t="shared" ca="1" si="8"/>
        <v/>
      </c>
    </row>
    <row r="190" spans="2:11">
      <c r="B190" s="56" t="str">
        <f ca="1">Cálculos!AA164</f>
        <v/>
      </c>
      <c r="C190" s="56" t="str">
        <f ca="1">Cálculos!AB164</f>
        <v/>
      </c>
      <c r="D190" s="56" t="str">
        <f ca="1">Cálculos!AC164</f>
        <v/>
      </c>
      <c r="E190" s="56" t="str">
        <f ca="1">Cálculos!AD164</f>
        <v/>
      </c>
      <c r="F190" s="230" t="str">
        <f ca="1">Cálculos!AE164</f>
        <v/>
      </c>
      <c r="G190" s="225" t="str">
        <f ca="1">Cálculos!AL164</f>
        <v/>
      </c>
      <c r="H190" s="235" t="str">
        <f t="shared" ca="1" si="6"/>
        <v/>
      </c>
      <c r="I190" s="135" t="str">
        <f ca="1">Cálculos!AF164</f>
        <v/>
      </c>
      <c r="J190" s="235" t="str">
        <f t="shared" ca="1" si="7"/>
        <v/>
      </c>
      <c r="K190" s="235" t="str">
        <f t="shared" ca="1" si="8"/>
        <v/>
      </c>
    </row>
    <row r="191" spans="2:11">
      <c r="B191" s="56" t="str">
        <f ca="1">Cálculos!AA165</f>
        <v/>
      </c>
      <c r="C191" s="56" t="str">
        <f ca="1">Cálculos!AB165</f>
        <v/>
      </c>
      <c r="D191" s="56" t="str">
        <f ca="1">Cálculos!AC165</f>
        <v/>
      </c>
      <c r="E191" s="56" t="str">
        <f ca="1">Cálculos!AD165</f>
        <v/>
      </c>
      <c r="F191" s="230" t="str">
        <f ca="1">Cálculos!AE165</f>
        <v/>
      </c>
      <c r="G191" s="225" t="str">
        <f ca="1">Cálculos!AL165</f>
        <v/>
      </c>
      <c r="H191" s="235" t="str">
        <f t="shared" ca="1" si="6"/>
        <v/>
      </c>
      <c r="I191" s="135" t="str">
        <f ca="1">Cálculos!AF165</f>
        <v/>
      </c>
      <c r="J191" s="235" t="str">
        <f t="shared" ca="1" si="7"/>
        <v/>
      </c>
      <c r="K191" s="235" t="str">
        <f t="shared" ca="1" si="8"/>
        <v/>
      </c>
    </row>
    <row r="192" spans="2:11">
      <c r="B192" s="56" t="str">
        <f ca="1">Cálculos!AA166</f>
        <v/>
      </c>
      <c r="C192" s="56" t="str">
        <f ca="1">Cálculos!AB166</f>
        <v/>
      </c>
      <c r="D192" s="56" t="str">
        <f ca="1">Cálculos!AC166</f>
        <v/>
      </c>
      <c r="E192" s="56" t="str">
        <f ca="1">Cálculos!AD166</f>
        <v/>
      </c>
      <c r="F192" s="230" t="str">
        <f ca="1">Cálculos!AE166</f>
        <v/>
      </c>
      <c r="G192" s="225" t="str">
        <f ca="1">Cálculos!AL166</f>
        <v/>
      </c>
      <c r="H192" s="235" t="str">
        <f t="shared" ca="1" si="6"/>
        <v/>
      </c>
      <c r="I192" s="135" t="str">
        <f ca="1">Cálculos!AF166</f>
        <v/>
      </c>
      <c r="J192" s="235" t="str">
        <f t="shared" ca="1" si="7"/>
        <v/>
      </c>
      <c r="K192" s="235" t="str">
        <f t="shared" ca="1" si="8"/>
        <v/>
      </c>
    </row>
    <row r="193" spans="2:11">
      <c r="B193" s="56" t="str">
        <f ca="1">Cálculos!AA167</f>
        <v/>
      </c>
      <c r="C193" s="56" t="str">
        <f ca="1">Cálculos!AB167</f>
        <v/>
      </c>
      <c r="D193" s="56" t="str">
        <f ca="1">Cálculos!AC167</f>
        <v/>
      </c>
      <c r="E193" s="56" t="str">
        <f ca="1">Cálculos!AD167</f>
        <v/>
      </c>
      <c r="F193" s="230" t="str">
        <f ca="1">Cálculos!AE167</f>
        <v/>
      </c>
      <c r="G193" s="225" t="str">
        <f ca="1">Cálculos!AL167</f>
        <v/>
      </c>
      <c r="H193" s="235" t="str">
        <f t="shared" ca="1" si="6"/>
        <v/>
      </c>
      <c r="I193" s="135" t="str">
        <f ca="1">Cálculos!AF167</f>
        <v/>
      </c>
      <c r="J193" s="235" t="str">
        <f t="shared" ca="1" si="7"/>
        <v/>
      </c>
      <c r="K193" s="235" t="str">
        <f t="shared" ca="1" si="8"/>
        <v/>
      </c>
    </row>
    <row r="194" spans="2:11">
      <c r="B194" s="56" t="str">
        <f ca="1">Cálculos!AA168</f>
        <v/>
      </c>
      <c r="C194" s="56" t="str">
        <f ca="1">Cálculos!AB168</f>
        <v/>
      </c>
      <c r="D194" s="56" t="str">
        <f ca="1">Cálculos!AC168</f>
        <v/>
      </c>
      <c r="E194" s="56" t="str">
        <f ca="1">Cálculos!AD168</f>
        <v/>
      </c>
      <c r="F194" s="230" t="str">
        <f ca="1">Cálculos!AE168</f>
        <v/>
      </c>
      <c r="G194" s="225" t="str">
        <f ca="1">Cálculos!AL168</f>
        <v/>
      </c>
      <c r="H194" s="235" t="str">
        <f t="shared" ca="1" si="6"/>
        <v/>
      </c>
      <c r="I194" s="135" t="str">
        <f ca="1">Cálculos!AF168</f>
        <v/>
      </c>
      <c r="J194" s="235" t="str">
        <f t="shared" ca="1" si="7"/>
        <v/>
      </c>
      <c r="K194" s="235" t="str">
        <f t="shared" ca="1" si="8"/>
        <v/>
      </c>
    </row>
    <row r="195" spans="2:11">
      <c r="B195" s="56" t="str">
        <f ca="1">Cálculos!AA169</f>
        <v/>
      </c>
      <c r="C195" s="56" t="str">
        <f ca="1">Cálculos!AB169</f>
        <v/>
      </c>
      <c r="D195" s="56" t="str">
        <f ca="1">Cálculos!AC169</f>
        <v/>
      </c>
      <c r="E195" s="56" t="str">
        <f ca="1">Cálculos!AD169</f>
        <v/>
      </c>
      <c r="F195" s="230" t="str">
        <f ca="1">Cálculos!AE169</f>
        <v/>
      </c>
      <c r="G195" s="225" t="str">
        <f ca="1">Cálculos!AL169</f>
        <v/>
      </c>
      <c r="H195" s="235" t="str">
        <f t="shared" ca="1" si="6"/>
        <v/>
      </c>
      <c r="I195" s="135" t="str">
        <f ca="1">Cálculos!AF169</f>
        <v/>
      </c>
      <c r="J195" s="235" t="str">
        <f t="shared" ca="1" si="7"/>
        <v/>
      </c>
      <c r="K195" s="235" t="str">
        <f t="shared" ca="1" si="8"/>
        <v/>
      </c>
    </row>
    <row r="196" spans="2:11">
      <c r="B196" s="56" t="str">
        <f ca="1">Cálculos!AA170</f>
        <v/>
      </c>
      <c r="C196" s="56" t="str">
        <f ca="1">Cálculos!AB170</f>
        <v/>
      </c>
      <c r="D196" s="56" t="str">
        <f ca="1">Cálculos!AC170</f>
        <v/>
      </c>
      <c r="E196" s="56" t="str">
        <f ca="1">Cálculos!AD170</f>
        <v/>
      </c>
      <c r="F196" s="230" t="str">
        <f ca="1">Cálculos!AE170</f>
        <v/>
      </c>
      <c r="G196" s="225" t="str">
        <f ca="1">Cálculos!AL170</f>
        <v/>
      </c>
      <c r="H196" s="235" t="str">
        <f t="shared" ca="1" si="6"/>
        <v/>
      </c>
      <c r="I196" s="135" t="str">
        <f ca="1">Cálculos!AF170</f>
        <v/>
      </c>
      <c r="J196" s="235" t="str">
        <f t="shared" ca="1" si="7"/>
        <v/>
      </c>
      <c r="K196" s="235" t="str">
        <f t="shared" ca="1" si="8"/>
        <v/>
      </c>
    </row>
    <row r="197" spans="2:11">
      <c r="B197" s="56" t="str">
        <f ca="1">Cálculos!AA171</f>
        <v/>
      </c>
      <c r="C197" s="56" t="str">
        <f ca="1">Cálculos!AB171</f>
        <v/>
      </c>
      <c r="D197" s="56" t="str">
        <f ca="1">Cálculos!AC171</f>
        <v/>
      </c>
      <c r="E197" s="56" t="str">
        <f ca="1">Cálculos!AD171</f>
        <v/>
      </c>
      <c r="F197" s="230" t="str">
        <f ca="1">Cálculos!AE171</f>
        <v/>
      </c>
      <c r="G197" s="225" t="str">
        <f ca="1">Cálculos!AL171</f>
        <v/>
      </c>
      <c r="H197" s="235" t="str">
        <f t="shared" ca="1" si="6"/>
        <v/>
      </c>
      <c r="I197" s="135" t="str">
        <f ca="1">Cálculos!AF171</f>
        <v/>
      </c>
      <c r="J197" s="235" t="str">
        <f t="shared" ca="1" si="7"/>
        <v/>
      </c>
      <c r="K197" s="235" t="str">
        <f t="shared" ca="1" si="8"/>
        <v/>
      </c>
    </row>
    <row r="198" spans="2:11">
      <c r="B198" s="56" t="str">
        <f ca="1">Cálculos!AA172</f>
        <v/>
      </c>
      <c r="C198" s="56" t="str">
        <f ca="1">Cálculos!AB172</f>
        <v/>
      </c>
      <c r="D198" s="56" t="str">
        <f ca="1">Cálculos!AC172</f>
        <v/>
      </c>
      <c r="E198" s="56" t="str">
        <f ca="1">Cálculos!AD172</f>
        <v/>
      </c>
      <c r="F198" s="230" t="str">
        <f ca="1">Cálculos!AE172</f>
        <v/>
      </c>
      <c r="G198" s="225" t="str">
        <f ca="1">Cálculos!AL172</f>
        <v/>
      </c>
      <c r="H198" s="235" t="str">
        <f t="shared" ca="1" si="6"/>
        <v/>
      </c>
      <c r="I198" s="135" t="str">
        <f ca="1">Cálculos!AF172</f>
        <v/>
      </c>
      <c r="J198" s="235" t="str">
        <f t="shared" ca="1" si="7"/>
        <v/>
      </c>
      <c r="K198" s="235" t="str">
        <f t="shared" ca="1" si="8"/>
        <v/>
      </c>
    </row>
    <row r="199" spans="2:11">
      <c r="B199" s="56" t="str">
        <f ca="1">Cálculos!AA173</f>
        <v/>
      </c>
      <c r="C199" s="56" t="str">
        <f ca="1">Cálculos!AB173</f>
        <v/>
      </c>
      <c r="D199" s="56" t="str">
        <f ca="1">Cálculos!AC173</f>
        <v/>
      </c>
      <c r="E199" s="56" t="str">
        <f ca="1">Cálculos!AD173</f>
        <v/>
      </c>
      <c r="F199" s="230" t="str">
        <f ca="1">Cálculos!AE173</f>
        <v/>
      </c>
      <c r="G199" s="225" t="str">
        <f ca="1">Cálculos!AL173</f>
        <v/>
      </c>
      <c r="H199" s="235" t="str">
        <f t="shared" ca="1" si="6"/>
        <v/>
      </c>
      <c r="I199" s="135" t="str">
        <f ca="1">Cálculos!AF173</f>
        <v/>
      </c>
      <c r="J199" s="235" t="str">
        <f t="shared" ca="1" si="7"/>
        <v/>
      </c>
      <c r="K199" s="235" t="str">
        <f t="shared" ca="1" si="8"/>
        <v/>
      </c>
    </row>
    <row r="200" spans="2:11">
      <c r="B200" s="56" t="str">
        <f ca="1">Cálculos!AA174</f>
        <v/>
      </c>
      <c r="C200" s="56" t="str">
        <f ca="1">Cálculos!AB174</f>
        <v/>
      </c>
      <c r="D200" s="56" t="str">
        <f ca="1">Cálculos!AC174</f>
        <v/>
      </c>
      <c r="E200" s="56" t="str">
        <f ca="1">Cálculos!AD174</f>
        <v/>
      </c>
      <c r="F200" s="230" t="str">
        <f ca="1">Cálculos!AE174</f>
        <v/>
      </c>
      <c r="G200" s="225" t="str">
        <f ca="1">Cálculos!AL174</f>
        <v/>
      </c>
      <c r="H200" s="235" t="str">
        <f t="shared" ca="1" si="6"/>
        <v/>
      </c>
      <c r="I200" s="135" t="str">
        <f ca="1">Cálculos!AF174</f>
        <v/>
      </c>
      <c r="J200" s="235" t="str">
        <f t="shared" ca="1" si="7"/>
        <v/>
      </c>
      <c r="K200" s="235" t="str">
        <f t="shared" ca="1" si="8"/>
        <v/>
      </c>
    </row>
    <row r="201" spans="2:11">
      <c r="B201" s="56" t="str">
        <f ca="1">Cálculos!AA175</f>
        <v/>
      </c>
      <c r="C201" s="56" t="str">
        <f ca="1">Cálculos!AB175</f>
        <v/>
      </c>
      <c r="D201" s="56" t="str">
        <f ca="1">Cálculos!AC175</f>
        <v/>
      </c>
      <c r="E201" s="56" t="str">
        <f ca="1">Cálculos!AD175</f>
        <v/>
      </c>
      <c r="F201" s="230" t="str">
        <f ca="1">Cálculos!AE175</f>
        <v/>
      </c>
      <c r="G201" s="225" t="str">
        <f ca="1">Cálculos!AL175</f>
        <v/>
      </c>
      <c r="H201" s="235" t="str">
        <f t="shared" ca="1" si="6"/>
        <v/>
      </c>
      <c r="I201" s="135" t="str">
        <f ca="1">Cálculos!AF175</f>
        <v/>
      </c>
      <c r="J201" s="235" t="str">
        <f t="shared" ca="1" si="7"/>
        <v/>
      </c>
      <c r="K201" s="235" t="str">
        <f t="shared" ca="1" si="8"/>
        <v/>
      </c>
    </row>
    <row r="202" spans="2:11">
      <c r="B202" s="56" t="str">
        <f ca="1">Cálculos!AA176</f>
        <v/>
      </c>
      <c r="C202" s="56" t="str">
        <f ca="1">Cálculos!AB176</f>
        <v/>
      </c>
      <c r="D202" s="56" t="str">
        <f ca="1">Cálculos!AC176</f>
        <v/>
      </c>
      <c r="E202" s="56" t="str">
        <f ca="1">Cálculos!AD176</f>
        <v/>
      </c>
      <c r="F202" s="230" t="str">
        <f ca="1">Cálculos!AE176</f>
        <v/>
      </c>
      <c r="G202" s="225" t="str">
        <f ca="1">Cálculos!AL176</f>
        <v/>
      </c>
      <c r="H202" s="235" t="str">
        <f t="shared" ca="1" si="6"/>
        <v/>
      </c>
      <c r="I202" s="135" t="str">
        <f ca="1">Cálculos!AF176</f>
        <v/>
      </c>
      <c r="J202" s="235" t="str">
        <f t="shared" ca="1" si="7"/>
        <v/>
      </c>
      <c r="K202" s="235" t="str">
        <f t="shared" ca="1" si="8"/>
        <v/>
      </c>
    </row>
    <row r="203" spans="2:11">
      <c r="B203" s="56" t="str">
        <f ca="1">Cálculos!AA177</f>
        <v/>
      </c>
      <c r="C203" s="56" t="str">
        <f ca="1">Cálculos!AB177</f>
        <v/>
      </c>
      <c r="D203" s="56" t="str">
        <f ca="1">Cálculos!AC177</f>
        <v/>
      </c>
      <c r="E203" s="56" t="str">
        <f ca="1">Cálculos!AD177</f>
        <v/>
      </c>
      <c r="F203" s="230" t="str">
        <f ca="1">Cálculos!AE177</f>
        <v/>
      </c>
      <c r="G203" s="225" t="str">
        <f ca="1">Cálculos!AL177</f>
        <v/>
      </c>
      <c r="H203" s="235" t="str">
        <f t="shared" ca="1" si="6"/>
        <v/>
      </c>
      <c r="I203" s="135" t="str">
        <f ca="1">Cálculos!AF177</f>
        <v/>
      </c>
      <c r="J203" s="235" t="str">
        <f t="shared" ca="1" si="7"/>
        <v/>
      </c>
      <c r="K203" s="235" t="str">
        <f t="shared" ca="1" si="8"/>
        <v/>
      </c>
    </row>
  </sheetData>
  <sheetProtection selectLockedCells="1"/>
  <mergeCells count="6">
    <mergeCell ref="C140:I140"/>
    <mergeCell ref="C4:I4"/>
    <mergeCell ref="B2:K2"/>
    <mergeCell ref="B70:K70"/>
    <mergeCell ref="C72:I72"/>
    <mergeCell ref="B138:K138"/>
  </mergeCells>
  <dataValidations count="1">
    <dataValidation type="decimal" operator="greaterThanOrEqual" allowBlank="1" showInputMessage="1" showErrorMessage="1" error="Colocar valores numéricos con hasta 2 decimales" sqref="H10:H67 H78:H135 H146:H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0" fitToHeight="7" orientation="landscape" r:id="rId1"/>
  <headerFooter>
    <oddHeader>&amp;C
&amp;RVersión 01/03/2018</oddHeader>
    <oddFooter>&amp;LFirma:&amp;CSello:&amp;RFoja:</oddFooter>
  </headerFooter>
  <rowBreaks count="2" manualBreakCount="2">
    <brk id="68" max="11" man="1"/>
    <brk id="13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/>
  </sheetPr>
  <dimension ref="B1:P135"/>
  <sheetViews>
    <sheetView showGridLines="0" view="pageBreakPreview" topLeftCell="A112" zoomScale="40" zoomScaleNormal="80" zoomScaleSheetLayoutView="40" workbookViewId="0">
      <selection activeCell="L77" sqref="L77:N77"/>
    </sheetView>
  </sheetViews>
  <sheetFormatPr baseColWidth="10" defaultColWidth="10.75" defaultRowHeight="14"/>
  <cols>
    <col min="1" max="1" width="4.5" style="67" customWidth="1"/>
    <col min="2" max="2" width="12.75" style="60" customWidth="1"/>
    <col min="3" max="3" width="43.6640625" style="70" customWidth="1"/>
    <col min="4" max="4" width="47.25" style="60" customWidth="1"/>
    <col min="5" max="5" width="24.6640625" style="240" customWidth="1"/>
    <col min="6" max="6" width="13.6640625" style="60" customWidth="1"/>
    <col min="7" max="7" width="17.6640625" style="60" customWidth="1"/>
    <col min="8" max="9" width="11.6640625" style="60" customWidth="1"/>
    <col min="10" max="14" width="24.5" style="240" customWidth="1"/>
    <col min="15" max="15" width="3.9140625" style="60" customWidth="1"/>
    <col min="16" max="16" width="10.75" style="61"/>
    <col min="17" max="16384" width="10.75" style="67"/>
  </cols>
  <sheetData>
    <row r="1" spans="2:16" s="21" customFormat="1" ht="22.5" customHeight="1">
      <c r="E1" s="233"/>
      <c r="H1" s="57"/>
      <c r="I1" s="57"/>
      <c r="J1" s="233"/>
      <c r="K1" s="233"/>
      <c r="L1" s="233"/>
      <c r="M1" s="233"/>
      <c r="N1" s="233"/>
    </row>
    <row r="2" spans="2:16" s="21" customFormat="1" ht="22.5" customHeight="1">
      <c r="B2" s="523" t="s">
        <v>536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2:16" s="21" customFormat="1" ht="22.5" customHeight="1">
      <c r="E3" s="233"/>
      <c r="H3" s="57"/>
      <c r="I3" s="57"/>
      <c r="J3" s="233"/>
      <c r="K3" s="233"/>
      <c r="L3" s="233"/>
      <c r="M3" s="233"/>
      <c r="N3" s="233"/>
    </row>
    <row r="4" spans="2:16" s="21" customFormat="1" ht="18">
      <c r="B4" s="24" t="s">
        <v>104</v>
      </c>
      <c r="C4" s="522">
        <f>'Formulario B-"Alta de Proyecto"'!$B$5</f>
        <v>0</v>
      </c>
      <c r="D4" s="522"/>
      <c r="E4" s="522"/>
      <c r="F4" s="522"/>
      <c r="G4" s="522"/>
      <c r="H4" s="522"/>
      <c r="I4" s="522"/>
      <c r="J4" s="241"/>
      <c r="K4" s="233"/>
      <c r="L4" s="233"/>
      <c r="M4" s="233"/>
      <c r="N4" s="233"/>
    </row>
    <row r="5" spans="2:16" s="21" customFormat="1" ht="15.5">
      <c r="E5" s="233"/>
      <c r="J5" s="233"/>
      <c r="K5" s="233"/>
      <c r="L5" s="233"/>
      <c r="M5" s="233"/>
      <c r="N5" s="233"/>
    </row>
    <row r="6" spans="2:16" s="21" customFormat="1" ht="27" customHeight="1">
      <c r="B6" s="524" t="s">
        <v>107</v>
      </c>
      <c r="C6" s="525"/>
      <c r="D6" s="244">
        <f ca="1">SUMIF($N$10:$N$135,"&gt;=0")</f>
        <v>0</v>
      </c>
      <c r="E6" s="233"/>
      <c r="F6" s="58"/>
      <c r="G6" s="58"/>
      <c r="H6" s="58"/>
      <c r="I6" s="58"/>
      <c r="J6" s="238"/>
      <c r="K6" s="233"/>
      <c r="L6" s="233"/>
      <c r="M6" s="238"/>
      <c r="N6" s="233"/>
    </row>
    <row r="7" spans="2:16" s="21" customFormat="1" ht="15.5">
      <c r="C7" s="58"/>
      <c r="D7" s="58"/>
      <c r="E7" s="238"/>
      <c r="F7" s="58"/>
      <c r="G7" s="58"/>
      <c r="H7" s="58"/>
      <c r="I7" s="58"/>
      <c r="J7" s="238"/>
      <c r="K7" s="238"/>
      <c r="L7" s="238"/>
      <c r="M7" s="238"/>
      <c r="N7" s="233"/>
    </row>
    <row r="8" spans="2:16" s="60" customFormat="1" ht="50.25" customHeight="1">
      <c r="B8" s="526"/>
      <c r="C8" s="526"/>
      <c r="D8" s="526"/>
      <c r="E8" s="526"/>
      <c r="F8" s="526" t="s">
        <v>108</v>
      </c>
      <c r="G8" s="526"/>
      <c r="H8" s="527" t="s">
        <v>109</v>
      </c>
      <c r="I8" s="527"/>
      <c r="J8" s="528" t="s">
        <v>146</v>
      </c>
      <c r="K8" s="528"/>
      <c r="L8" s="243"/>
      <c r="M8" s="243"/>
      <c r="N8" s="243"/>
      <c r="P8" s="61"/>
    </row>
    <row r="9" spans="2:16" s="60" customFormat="1" ht="95.25" customHeight="1">
      <c r="B9" s="462" t="s">
        <v>355</v>
      </c>
      <c r="C9" s="459" t="s">
        <v>82</v>
      </c>
      <c r="D9" s="459" t="s">
        <v>83</v>
      </c>
      <c r="E9" s="463" t="s">
        <v>436</v>
      </c>
      <c r="F9" s="462" t="s">
        <v>111</v>
      </c>
      <c r="G9" s="462" t="str">
        <f ca="1">"Años de Amortización por aplicación del Beneficio (Reducción vida útil al "&amp;Cálculos!$BA$4*100&amp;"%) = H"</f>
        <v>Años de Amortización por aplicación del Beneficio (Reducción vida útil al 80%) = H</v>
      </c>
      <c r="H9" s="462" t="s">
        <v>113</v>
      </c>
      <c r="I9" s="462" t="s">
        <v>112</v>
      </c>
      <c r="J9" s="463" t="s">
        <v>141</v>
      </c>
      <c r="K9" s="463" t="s">
        <v>142</v>
      </c>
      <c r="L9" s="463" t="s">
        <v>143</v>
      </c>
      <c r="M9" s="463" t="s">
        <v>114</v>
      </c>
      <c r="N9" s="463" t="s">
        <v>115</v>
      </c>
      <c r="P9" s="61"/>
    </row>
    <row r="10" spans="2:16" s="60" customFormat="1" ht="14.5">
      <c r="B10" s="529">
        <f ca="1">Cálculos!$AZ$4</f>
        <v>46022</v>
      </c>
      <c r="C10" s="63" t="str">
        <f ca="1">Cálculos!BJ4</f>
        <v/>
      </c>
      <c r="D10" s="63" t="str">
        <f ca="1">Cálculos!BK4</f>
        <v/>
      </c>
      <c r="E10" s="239" t="str">
        <f ca="1">Cálculos!BU4</f>
        <v/>
      </c>
      <c r="F10" s="48" t="str">
        <f ca="1">Cálculos!BN4</f>
        <v/>
      </c>
      <c r="G10" s="48" t="str">
        <f ca="1">IF(F10="","",F10*Cálculos!$BA$4)</f>
        <v/>
      </c>
      <c r="H10" s="65" t="str">
        <f ca="1">IF(OR(F10="",F10=0),"",1/F10)</f>
        <v/>
      </c>
      <c r="I10" s="65" t="str">
        <f ca="1">IF(OR(G10="",G10=0),"",1/G10)</f>
        <v/>
      </c>
      <c r="J10" s="242" t="str">
        <f ca="1">IF(OR($E10="",H10=""),"",$E10*H10)</f>
        <v/>
      </c>
      <c r="K10" s="242" t="str">
        <f ca="1">IF(OR($E10="",I10=""),"",$E10*I10)</f>
        <v/>
      </c>
      <c r="L10" s="242" t="str">
        <f ca="1">IF(OR(J10="",K10=""),"",K10-J10)</f>
        <v/>
      </c>
      <c r="M10" s="239" t="str">
        <f ca="1">IF(L10="","",L10*0.35)</f>
        <v/>
      </c>
      <c r="N10" s="239" t="str">
        <f ca="1">IF(OR(M10="",G10=""),"",M10*G10)</f>
        <v/>
      </c>
      <c r="P10" s="61"/>
    </row>
    <row r="11" spans="2:16" s="60" customFormat="1" ht="14.5">
      <c r="B11" s="530"/>
      <c r="C11" s="63" t="str">
        <f ca="1">Cálculos!BJ5</f>
        <v/>
      </c>
      <c r="D11" s="63" t="str">
        <f ca="1">Cálculos!BK5</f>
        <v/>
      </c>
      <c r="E11" s="239" t="str">
        <f ca="1">Cálculos!BU5</f>
        <v/>
      </c>
      <c r="F11" s="48" t="str">
        <f ca="1">Cálculos!BN5</f>
        <v/>
      </c>
      <c r="G11" s="48" t="str">
        <f ca="1">IF(F11="","",F11*Cálculos!$BA$4)</f>
        <v/>
      </c>
      <c r="H11" s="65" t="str">
        <f t="shared" ref="H11:H67" ca="1" si="0">IF(OR(F11="",F11=0),"",1/F11)</f>
        <v/>
      </c>
      <c r="I11" s="65" t="str">
        <f t="shared" ref="I11:I67" ca="1" si="1">IF(OR(G11="",G11=0),"",1/G11)</f>
        <v/>
      </c>
      <c r="J11" s="242" t="str">
        <f t="shared" ref="J11:J67" ca="1" si="2">IF(OR($E11="",H11=""),"",$E11*H11)</f>
        <v/>
      </c>
      <c r="K11" s="242" t="str">
        <f t="shared" ref="K11:K67" ca="1" si="3">IF(OR($E11="",I11=""),"",$E11*I11)</f>
        <v/>
      </c>
      <c r="L11" s="242" t="str">
        <f t="shared" ref="L11:L67" ca="1" si="4">IF(OR(J11="",K11=""),"",K11-J11)</f>
        <v/>
      </c>
      <c r="M11" s="239" t="str">
        <f t="shared" ref="M11:M67" ca="1" si="5">IF(L11="","",L11*0.35)</f>
        <v/>
      </c>
      <c r="N11" s="239" t="str">
        <f t="shared" ref="N11:N67" ca="1" si="6">IF(OR(M11="",G11=""),"",M11*G11)</f>
        <v/>
      </c>
      <c r="P11" s="61"/>
    </row>
    <row r="12" spans="2:16" s="60" customFormat="1" ht="14.5">
      <c r="B12" s="530"/>
      <c r="C12" s="63" t="str">
        <f ca="1">Cálculos!BJ6</f>
        <v/>
      </c>
      <c r="D12" s="63" t="str">
        <f ca="1">Cálculos!BK6</f>
        <v/>
      </c>
      <c r="E12" s="239" t="str">
        <f ca="1">Cálculos!BU6</f>
        <v/>
      </c>
      <c r="F12" s="48" t="str">
        <f ca="1">Cálculos!BN6</f>
        <v/>
      </c>
      <c r="G12" s="48" t="str">
        <f ca="1">IF(F12="","",F12*Cálculos!$BA$4)</f>
        <v/>
      </c>
      <c r="H12" s="65" t="str">
        <f t="shared" ca="1" si="0"/>
        <v/>
      </c>
      <c r="I12" s="65" t="str">
        <f t="shared" ca="1" si="1"/>
        <v/>
      </c>
      <c r="J12" s="242" t="str">
        <f t="shared" ca="1" si="2"/>
        <v/>
      </c>
      <c r="K12" s="242" t="str">
        <f t="shared" ca="1" si="3"/>
        <v/>
      </c>
      <c r="L12" s="242" t="str">
        <f t="shared" ca="1" si="4"/>
        <v/>
      </c>
      <c r="M12" s="239" t="str">
        <f t="shared" ca="1" si="5"/>
        <v/>
      </c>
      <c r="N12" s="239" t="str">
        <f t="shared" ca="1" si="6"/>
        <v/>
      </c>
      <c r="P12" s="61"/>
    </row>
    <row r="13" spans="2:16" s="60" customFormat="1" ht="14.5">
      <c r="B13" s="530"/>
      <c r="C13" s="63" t="str">
        <f ca="1">Cálculos!BJ7</f>
        <v/>
      </c>
      <c r="D13" s="63" t="str">
        <f ca="1">Cálculos!BK7</f>
        <v/>
      </c>
      <c r="E13" s="239" t="str">
        <f ca="1">Cálculos!BU7</f>
        <v/>
      </c>
      <c r="F13" s="48" t="str">
        <f ca="1">Cálculos!BN7</f>
        <v/>
      </c>
      <c r="G13" s="48" t="str">
        <f ca="1">IF(F13="","",F13*Cálculos!$BA$4)</f>
        <v/>
      </c>
      <c r="H13" s="65" t="str">
        <f t="shared" ca="1" si="0"/>
        <v/>
      </c>
      <c r="I13" s="65" t="str">
        <f t="shared" ca="1" si="1"/>
        <v/>
      </c>
      <c r="J13" s="242" t="str">
        <f t="shared" ca="1" si="2"/>
        <v/>
      </c>
      <c r="K13" s="242" t="str">
        <f t="shared" ca="1" si="3"/>
        <v/>
      </c>
      <c r="L13" s="242" t="str">
        <f t="shared" ca="1" si="4"/>
        <v/>
      </c>
      <c r="M13" s="239" t="str">
        <f t="shared" ca="1" si="5"/>
        <v/>
      </c>
      <c r="N13" s="239" t="str">
        <f t="shared" ca="1" si="6"/>
        <v/>
      </c>
      <c r="P13" s="61"/>
    </row>
    <row r="14" spans="2:16" s="60" customFormat="1" ht="14.5">
      <c r="B14" s="530"/>
      <c r="C14" s="63" t="str">
        <f ca="1">Cálculos!BJ8</f>
        <v/>
      </c>
      <c r="D14" s="63" t="str">
        <f ca="1">Cálculos!BK8</f>
        <v/>
      </c>
      <c r="E14" s="239" t="str">
        <f ca="1">Cálculos!BU8</f>
        <v/>
      </c>
      <c r="F14" s="48" t="str">
        <f ca="1">Cálculos!BN8</f>
        <v/>
      </c>
      <c r="G14" s="48" t="str">
        <f ca="1">IF(F14="","",F14*Cálculos!$BA$4)</f>
        <v/>
      </c>
      <c r="H14" s="65" t="str">
        <f t="shared" ca="1" si="0"/>
        <v/>
      </c>
      <c r="I14" s="65" t="str">
        <f t="shared" ca="1" si="1"/>
        <v/>
      </c>
      <c r="J14" s="242" t="str">
        <f t="shared" ca="1" si="2"/>
        <v/>
      </c>
      <c r="K14" s="242" t="str">
        <f t="shared" ca="1" si="3"/>
        <v/>
      </c>
      <c r="L14" s="242" t="str">
        <f t="shared" ca="1" si="4"/>
        <v/>
      </c>
      <c r="M14" s="239" t="str">
        <f t="shared" ca="1" si="5"/>
        <v/>
      </c>
      <c r="N14" s="239" t="str">
        <f t="shared" ca="1" si="6"/>
        <v/>
      </c>
      <c r="P14" s="61"/>
    </row>
    <row r="15" spans="2:16" s="60" customFormat="1" ht="14.5">
      <c r="B15" s="530"/>
      <c r="C15" s="63" t="str">
        <f ca="1">Cálculos!BJ9</f>
        <v/>
      </c>
      <c r="D15" s="63" t="str">
        <f ca="1">Cálculos!BK9</f>
        <v/>
      </c>
      <c r="E15" s="239" t="str">
        <f ca="1">Cálculos!BU9</f>
        <v/>
      </c>
      <c r="F15" s="48" t="str">
        <f ca="1">Cálculos!BN9</f>
        <v/>
      </c>
      <c r="G15" s="48" t="str">
        <f ca="1">IF(F15="","",F15*Cálculos!$BA$4)</f>
        <v/>
      </c>
      <c r="H15" s="65" t="str">
        <f t="shared" ca="1" si="0"/>
        <v/>
      </c>
      <c r="I15" s="65" t="str">
        <f t="shared" ca="1" si="1"/>
        <v/>
      </c>
      <c r="J15" s="242" t="str">
        <f t="shared" ca="1" si="2"/>
        <v/>
      </c>
      <c r="K15" s="242" t="str">
        <f t="shared" ca="1" si="3"/>
        <v/>
      </c>
      <c r="L15" s="242" t="str">
        <f t="shared" ca="1" si="4"/>
        <v/>
      </c>
      <c r="M15" s="239" t="str">
        <f t="shared" ca="1" si="5"/>
        <v/>
      </c>
      <c r="N15" s="239" t="str">
        <f t="shared" ca="1" si="6"/>
        <v/>
      </c>
      <c r="P15" s="61"/>
    </row>
    <row r="16" spans="2:16" s="60" customFormat="1" ht="14.5">
      <c r="B16" s="530"/>
      <c r="C16" s="63" t="str">
        <f ca="1">Cálculos!BJ10</f>
        <v/>
      </c>
      <c r="D16" s="63" t="str">
        <f ca="1">Cálculos!BK10</f>
        <v/>
      </c>
      <c r="E16" s="239" t="str">
        <f ca="1">Cálculos!BU10</f>
        <v/>
      </c>
      <c r="F16" s="48" t="str">
        <f ca="1">Cálculos!BN10</f>
        <v/>
      </c>
      <c r="G16" s="48" t="str">
        <f ca="1">IF(F16="","",F16*Cálculos!$BA$4)</f>
        <v/>
      </c>
      <c r="H16" s="65" t="str">
        <f t="shared" ca="1" si="0"/>
        <v/>
      </c>
      <c r="I16" s="65" t="str">
        <f t="shared" ca="1" si="1"/>
        <v/>
      </c>
      <c r="J16" s="242" t="str">
        <f t="shared" ca="1" si="2"/>
        <v/>
      </c>
      <c r="K16" s="242" t="str">
        <f t="shared" ca="1" si="3"/>
        <v/>
      </c>
      <c r="L16" s="242" t="str">
        <f t="shared" ca="1" si="4"/>
        <v/>
      </c>
      <c r="M16" s="239" t="str">
        <f t="shared" ca="1" si="5"/>
        <v/>
      </c>
      <c r="N16" s="239" t="str">
        <f t="shared" ca="1" si="6"/>
        <v/>
      </c>
      <c r="P16" s="61"/>
    </row>
    <row r="17" spans="2:16" s="60" customFormat="1" ht="14.5">
      <c r="B17" s="530"/>
      <c r="C17" s="63" t="str">
        <f ca="1">Cálculos!BJ11</f>
        <v/>
      </c>
      <c r="D17" s="63" t="str">
        <f ca="1">Cálculos!BK11</f>
        <v/>
      </c>
      <c r="E17" s="239" t="str">
        <f ca="1">Cálculos!BU11</f>
        <v/>
      </c>
      <c r="F17" s="48" t="str">
        <f ca="1">Cálculos!BN11</f>
        <v/>
      </c>
      <c r="G17" s="48" t="str">
        <f ca="1">IF(F17="","",F17*Cálculos!$BA$4)</f>
        <v/>
      </c>
      <c r="H17" s="65" t="str">
        <f t="shared" ca="1" si="0"/>
        <v/>
      </c>
      <c r="I17" s="65" t="str">
        <f t="shared" ca="1" si="1"/>
        <v/>
      </c>
      <c r="J17" s="242" t="str">
        <f t="shared" ca="1" si="2"/>
        <v/>
      </c>
      <c r="K17" s="242" t="str">
        <f t="shared" ca="1" si="3"/>
        <v/>
      </c>
      <c r="L17" s="242" t="str">
        <f t="shared" ca="1" si="4"/>
        <v/>
      </c>
      <c r="M17" s="239" t="str">
        <f t="shared" ca="1" si="5"/>
        <v/>
      </c>
      <c r="N17" s="239" t="str">
        <f t="shared" ca="1" si="6"/>
        <v/>
      </c>
      <c r="P17" s="61"/>
    </row>
    <row r="18" spans="2:16" s="60" customFormat="1" ht="14.5">
      <c r="B18" s="530"/>
      <c r="C18" s="63" t="str">
        <f ca="1">Cálculos!BJ12</f>
        <v/>
      </c>
      <c r="D18" s="63" t="str">
        <f ca="1">Cálculos!BK12</f>
        <v/>
      </c>
      <c r="E18" s="239" t="str">
        <f ca="1">Cálculos!BU12</f>
        <v/>
      </c>
      <c r="F18" s="48" t="str">
        <f ca="1">Cálculos!BN12</f>
        <v/>
      </c>
      <c r="G18" s="48" t="str">
        <f ca="1">IF(F18="","",F18*Cálculos!$BA$4)</f>
        <v/>
      </c>
      <c r="H18" s="65" t="str">
        <f t="shared" ca="1" si="0"/>
        <v/>
      </c>
      <c r="I18" s="65" t="str">
        <f t="shared" ca="1" si="1"/>
        <v/>
      </c>
      <c r="J18" s="242" t="str">
        <f t="shared" ca="1" si="2"/>
        <v/>
      </c>
      <c r="K18" s="242" t="str">
        <f t="shared" ca="1" si="3"/>
        <v/>
      </c>
      <c r="L18" s="242" t="str">
        <f t="shared" ca="1" si="4"/>
        <v/>
      </c>
      <c r="M18" s="239" t="str">
        <f t="shared" ca="1" si="5"/>
        <v/>
      </c>
      <c r="N18" s="239" t="str">
        <f t="shared" ca="1" si="6"/>
        <v/>
      </c>
      <c r="P18" s="61"/>
    </row>
    <row r="19" spans="2:16" s="60" customFormat="1" ht="14.5">
      <c r="B19" s="530"/>
      <c r="C19" s="63" t="str">
        <f ca="1">Cálculos!BJ13</f>
        <v/>
      </c>
      <c r="D19" s="63" t="str">
        <f ca="1">Cálculos!BK13</f>
        <v/>
      </c>
      <c r="E19" s="239" t="str">
        <f ca="1">Cálculos!BU13</f>
        <v/>
      </c>
      <c r="F19" s="48" t="str">
        <f ca="1">Cálculos!BN13</f>
        <v/>
      </c>
      <c r="G19" s="48" t="str">
        <f ca="1">IF(F19="","",F19*Cálculos!$BA$4)</f>
        <v/>
      </c>
      <c r="H19" s="65" t="str">
        <f t="shared" ca="1" si="0"/>
        <v/>
      </c>
      <c r="I19" s="65" t="str">
        <f t="shared" ca="1" si="1"/>
        <v/>
      </c>
      <c r="J19" s="242" t="str">
        <f t="shared" ca="1" si="2"/>
        <v/>
      </c>
      <c r="K19" s="242" t="str">
        <f t="shared" ca="1" si="3"/>
        <v/>
      </c>
      <c r="L19" s="242" t="str">
        <f t="shared" ca="1" si="4"/>
        <v/>
      </c>
      <c r="M19" s="239" t="str">
        <f t="shared" ca="1" si="5"/>
        <v/>
      </c>
      <c r="N19" s="239" t="str">
        <f t="shared" ca="1" si="6"/>
        <v/>
      </c>
      <c r="P19" s="61"/>
    </row>
    <row r="20" spans="2:16" s="60" customFormat="1" ht="14.5">
      <c r="B20" s="530"/>
      <c r="C20" s="63" t="str">
        <f ca="1">Cálculos!BJ14</f>
        <v/>
      </c>
      <c r="D20" s="63" t="str">
        <f ca="1">Cálculos!BK14</f>
        <v/>
      </c>
      <c r="E20" s="239" t="str">
        <f ca="1">Cálculos!BU14</f>
        <v/>
      </c>
      <c r="F20" s="48" t="str">
        <f ca="1">Cálculos!BN14</f>
        <v/>
      </c>
      <c r="G20" s="48" t="str">
        <f ca="1">IF(F20="","",F20*Cálculos!$BA$4)</f>
        <v/>
      </c>
      <c r="H20" s="65" t="str">
        <f t="shared" ca="1" si="0"/>
        <v/>
      </c>
      <c r="I20" s="65" t="str">
        <f t="shared" ca="1" si="1"/>
        <v/>
      </c>
      <c r="J20" s="242" t="str">
        <f t="shared" ca="1" si="2"/>
        <v/>
      </c>
      <c r="K20" s="242" t="str">
        <f t="shared" ca="1" si="3"/>
        <v/>
      </c>
      <c r="L20" s="242" t="str">
        <f t="shared" ca="1" si="4"/>
        <v/>
      </c>
      <c r="M20" s="239" t="str">
        <f t="shared" ca="1" si="5"/>
        <v/>
      </c>
      <c r="N20" s="239" t="str">
        <f t="shared" ca="1" si="6"/>
        <v/>
      </c>
      <c r="P20" s="61"/>
    </row>
    <row r="21" spans="2:16" s="60" customFormat="1" ht="14.5">
      <c r="B21" s="530"/>
      <c r="C21" s="63" t="str">
        <f ca="1">Cálculos!BJ15</f>
        <v/>
      </c>
      <c r="D21" s="63" t="str">
        <f ca="1">Cálculos!BK15</f>
        <v/>
      </c>
      <c r="E21" s="239" t="str">
        <f ca="1">Cálculos!BU15</f>
        <v/>
      </c>
      <c r="F21" s="48" t="str">
        <f ca="1">Cálculos!BN15</f>
        <v/>
      </c>
      <c r="G21" s="48" t="str">
        <f ca="1">IF(F21="","",F21*Cálculos!$BA$4)</f>
        <v/>
      </c>
      <c r="H21" s="65" t="str">
        <f t="shared" ca="1" si="0"/>
        <v/>
      </c>
      <c r="I21" s="65" t="str">
        <f t="shared" ca="1" si="1"/>
        <v/>
      </c>
      <c r="J21" s="242" t="str">
        <f t="shared" ca="1" si="2"/>
        <v/>
      </c>
      <c r="K21" s="242" t="str">
        <f t="shared" ca="1" si="3"/>
        <v/>
      </c>
      <c r="L21" s="242" t="str">
        <f t="shared" ca="1" si="4"/>
        <v/>
      </c>
      <c r="M21" s="239" t="str">
        <f t="shared" ca="1" si="5"/>
        <v/>
      </c>
      <c r="N21" s="239" t="str">
        <f t="shared" ca="1" si="6"/>
        <v/>
      </c>
      <c r="P21" s="61"/>
    </row>
    <row r="22" spans="2:16" s="60" customFormat="1" ht="14.5">
      <c r="B22" s="530"/>
      <c r="C22" s="63" t="str">
        <f ca="1">Cálculos!BJ16</f>
        <v/>
      </c>
      <c r="D22" s="63" t="str">
        <f ca="1">Cálculos!BK16</f>
        <v/>
      </c>
      <c r="E22" s="239" t="str">
        <f ca="1">Cálculos!BU16</f>
        <v/>
      </c>
      <c r="F22" s="48" t="str">
        <f ca="1">Cálculos!BN16</f>
        <v/>
      </c>
      <c r="G22" s="48" t="str">
        <f ca="1">IF(F22="","",F22*Cálculos!$BA$4)</f>
        <v/>
      </c>
      <c r="H22" s="65" t="str">
        <f t="shared" ca="1" si="0"/>
        <v/>
      </c>
      <c r="I22" s="65" t="str">
        <f t="shared" ca="1" si="1"/>
        <v/>
      </c>
      <c r="J22" s="242" t="str">
        <f t="shared" ca="1" si="2"/>
        <v/>
      </c>
      <c r="K22" s="242" t="str">
        <f t="shared" ca="1" si="3"/>
        <v/>
      </c>
      <c r="L22" s="242" t="str">
        <f t="shared" ca="1" si="4"/>
        <v/>
      </c>
      <c r="M22" s="239" t="str">
        <f t="shared" ca="1" si="5"/>
        <v/>
      </c>
      <c r="N22" s="239" t="str">
        <f t="shared" ca="1" si="6"/>
        <v/>
      </c>
      <c r="P22" s="61"/>
    </row>
    <row r="23" spans="2:16" ht="14.5">
      <c r="B23" s="530"/>
      <c r="C23" s="63" t="str">
        <f ca="1">Cálculos!BJ17</f>
        <v/>
      </c>
      <c r="D23" s="63" t="str">
        <f ca="1">Cálculos!BK17</f>
        <v/>
      </c>
      <c r="E23" s="239" t="str">
        <f ca="1">Cálculos!BU17</f>
        <v/>
      </c>
      <c r="F23" s="48" t="str">
        <f ca="1">Cálculos!BN17</f>
        <v/>
      </c>
      <c r="G23" s="48" t="str">
        <f ca="1">IF(F23="","",F23*Cálculos!$BA$4)</f>
        <v/>
      </c>
      <c r="H23" s="65" t="str">
        <f t="shared" ca="1" si="0"/>
        <v/>
      </c>
      <c r="I23" s="65" t="str">
        <f t="shared" ca="1" si="1"/>
        <v/>
      </c>
      <c r="J23" s="242" t="str">
        <f t="shared" ca="1" si="2"/>
        <v/>
      </c>
      <c r="K23" s="242" t="str">
        <f t="shared" ca="1" si="3"/>
        <v/>
      </c>
      <c r="L23" s="242" t="str">
        <f t="shared" ca="1" si="4"/>
        <v/>
      </c>
      <c r="M23" s="239" t="str">
        <f t="shared" ca="1" si="5"/>
        <v/>
      </c>
      <c r="N23" s="239" t="str">
        <f t="shared" ca="1" si="6"/>
        <v/>
      </c>
    </row>
    <row r="24" spans="2:16" ht="14.5">
      <c r="B24" s="530"/>
      <c r="C24" s="63" t="str">
        <f ca="1">Cálculos!BJ18</f>
        <v/>
      </c>
      <c r="D24" s="63" t="str">
        <f ca="1">Cálculos!BK18</f>
        <v/>
      </c>
      <c r="E24" s="239" t="str">
        <f ca="1">Cálculos!BU18</f>
        <v/>
      </c>
      <c r="F24" s="48" t="str">
        <f ca="1">Cálculos!BN18</f>
        <v/>
      </c>
      <c r="G24" s="48" t="str">
        <f ca="1">IF(F24="","",F24*Cálculos!$BA$4)</f>
        <v/>
      </c>
      <c r="H24" s="65" t="str">
        <f t="shared" ca="1" si="0"/>
        <v/>
      </c>
      <c r="I24" s="65" t="str">
        <f t="shared" ca="1" si="1"/>
        <v/>
      </c>
      <c r="J24" s="242" t="str">
        <f t="shared" ca="1" si="2"/>
        <v/>
      </c>
      <c r="K24" s="242" t="str">
        <f t="shared" ca="1" si="3"/>
        <v/>
      </c>
      <c r="L24" s="242" t="str">
        <f t="shared" ca="1" si="4"/>
        <v/>
      </c>
      <c r="M24" s="239" t="str">
        <f t="shared" ca="1" si="5"/>
        <v/>
      </c>
      <c r="N24" s="239" t="str">
        <f t="shared" ca="1" si="6"/>
        <v/>
      </c>
    </row>
    <row r="25" spans="2:16" ht="14.5">
      <c r="B25" s="530"/>
      <c r="C25" s="63" t="str">
        <f ca="1">Cálculos!BJ19</f>
        <v/>
      </c>
      <c r="D25" s="63" t="str">
        <f ca="1">Cálculos!BK19</f>
        <v/>
      </c>
      <c r="E25" s="239" t="str">
        <f ca="1">Cálculos!BU19</f>
        <v/>
      </c>
      <c r="F25" s="48" t="str">
        <f ca="1">Cálculos!BN19</f>
        <v/>
      </c>
      <c r="G25" s="48" t="str">
        <f ca="1">IF(F25="","",F25*Cálculos!$BA$4)</f>
        <v/>
      </c>
      <c r="H25" s="65" t="str">
        <f t="shared" ca="1" si="0"/>
        <v/>
      </c>
      <c r="I25" s="65" t="str">
        <f t="shared" ca="1" si="1"/>
        <v/>
      </c>
      <c r="J25" s="242" t="str">
        <f t="shared" ca="1" si="2"/>
        <v/>
      </c>
      <c r="K25" s="242" t="str">
        <f t="shared" ca="1" si="3"/>
        <v/>
      </c>
      <c r="L25" s="242" t="str">
        <f t="shared" ca="1" si="4"/>
        <v/>
      </c>
      <c r="M25" s="239" t="str">
        <f t="shared" ca="1" si="5"/>
        <v/>
      </c>
      <c r="N25" s="239" t="str">
        <f t="shared" ca="1" si="6"/>
        <v/>
      </c>
    </row>
    <row r="26" spans="2:16" ht="14.5">
      <c r="B26" s="530"/>
      <c r="C26" s="63" t="str">
        <f ca="1">Cálculos!BJ20</f>
        <v/>
      </c>
      <c r="D26" s="63" t="str">
        <f ca="1">Cálculos!BK20</f>
        <v/>
      </c>
      <c r="E26" s="239" t="str">
        <f ca="1">Cálculos!BU20</f>
        <v/>
      </c>
      <c r="F26" s="48" t="str">
        <f ca="1">Cálculos!BN20</f>
        <v/>
      </c>
      <c r="G26" s="48" t="str">
        <f ca="1">IF(F26="","",F26*Cálculos!$BA$4)</f>
        <v/>
      </c>
      <c r="H26" s="65" t="str">
        <f t="shared" ca="1" si="0"/>
        <v/>
      </c>
      <c r="I26" s="65" t="str">
        <f t="shared" ca="1" si="1"/>
        <v/>
      </c>
      <c r="J26" s="242" t="str">
        <f t="shared" ca="1" si="2"/>
        <v/>
      </c>
      <c r="K26" s="242" t="str">
        <f t="shared" ca="1" si="3"/>
        <v/>
      </c>
      <c r="L26" s="242" t="str">
        <f t="shared" ca="1" si="4"/>
        <v/>
      </c>
      <c r="M26" s="239" t="str">
        <f t="shared" ca="1" si="5"/>
        <v/>
      </c>
      <c r="N26" s="239" t="str">
        <f t="shared" ca="1" si="6"/>
        <v/>
      </c>
    </row>
    <row r="27" spans="2:16" ht="14.5">
      <c r="B27" s="530"/>
      <c r="C27" s="63" t="str">
        <f ca="1">Cálculos!BJ21</f>
        <v/>
      </c>
      <c r="D27" s="63" t="str">
        <f ca="1">Cálculos!BK21</f>
        <v/>
      </c>
      <c r="E27" s="239" t="str">
        <f ca="1">Cálculos!BU21</f>
        <v/>
      </c>
      <c r="F27" s="48" t="str">
        <f ca="1">Cálculos!BN21</f>
        <v/>
      </c>
      <c r="G27" s="48" t="str">
        <f ca="1">IF(F27="","",F27*Cálculos!$BA$4)</f>
        <v/>
      </c>
      <c r="H27" s="65" t="str">
        <f t="shared" ca="1" si="0"/>
        <v/>
      </c>
      <c r="I27" s="65" t="str">
        <f t="shared" ca="1" si="1"/>
        <v/>
      </c>
      <c r="J27" s="242" t="str">
        <f t="shared" ca="1" si="2"/>
        <v/>
      </c>
      <c r="K27" s="242" t="str">
        <f t="shared" ca="1" si="3"/>
        <v/>
      </c>
      <c r="L27" s="242" t="str">
        <f t="shared" ca="1" si="4"/>
        <v/>
      </c>
      <c r="M27" s="239" t="str">
        <f t="shared" ca="1" si="5"/>
        <v/>
      </c>
      <c r="N27" s="239" t="str">
        <f t="shared" ca="1" si="6"/>
        <v/>
      </c>
    </row>
    <row r="28" spans="2:16" ht="14.5">
      <c r="B28" s="530"/>
      <c r="C28" s="63" t="str">
        <f ca="1">Cálculos!BJ22</f>
        <v/>
      </c>
      <c r="D28" s="63" t="str">
        <f ca="1">Cálculos!BK22</f>
        <v/>
      </c>
      <c r="E28" s="239" t="str">
        <f ca="1">Cálculos!BU22</f>
        <v/>
      </c>
      <c r="F28" s="48" t="str">
        <f ca="1">Cálculos!BN22</f>
        <v/>
      </c>
      <c r="G28" s="48" t="str">
        <f ca="1">IF(F28="","",F28*Cálculos!$BA$4)</f>
        <v/>
      </c>
      <c r="H28" s="65" t="str">
        <f t="shared" ca="1" si="0"/>
        <v/>
      </c>
      <c r="I28" s="65" t="str">
        <f t="shared" ca="1" si="1"/>
        <v/>
      </c>
      <c r="J28" s="242" t="str">
        <f t="shared" ca="1" si="2"/>
        <v/>
      </c>
      <c r="K28" s="242" t="str">
        <f t="shared" ca="1" si="3"/>
        <v/>
      </c>
      <c r="L28" s="242" t="str">
        <f t="shared" ca="1" si="4"/>
        <v/>
      </c>
      <c r="M28" s="239" t="str">
        <f t="shared" ca="1" si="5"/>
        <v/>
      </c>
      <c r="N28" s="239" t="str">
        <f t="shared" ca="1" si="6"/>
        <v/>
      </c>
    </row>
    <row r="29" spans="2:16" ht="14.5">
      <c r="B29" s="530"/>
      <c r="C29" s="63" t="str">
        <f ca="1">Cálculos!BJ23</f>
        <v/>
      </c>
      <c r="D29" s="63" t="str">
        <f ca="1">Cálculos!BK23</f>
        <v/>
      </c>
      <c r="E29" s="239" t="str">
        <f ca="1">Cálculos!BU23</f>
        <v/>
      </c>
      <c r="F29" s="48" t="str">
        <f ca="1">Cálculos!BN23</f>
        <v/>
      </c>
      <c r="G29" s="48" t="str">
        <f ca="1">IF(F29="","",F29*Cálculos!$BA$4)</f>
        <v/>
      </c>
      <c r="H29" s="65" t="str">
        <f t="shared" ca="1" si="0"/>
        <v/>
      </c>
      <c r="I29" s="65" t="str">
        <f t="shared" ca="1" si="1"/>
        <v/>
      </c>
      <c r="J29" s="242" t="str">
        <f t="shared" ca="1" si="2"/>
        <v/>
      </c>
      <c r="K29" s="242" t="str">
        <f t="shared" ca="1" si="3"/>
        <v/>
      </c>
      <c r="L29" s="242" t="str">
        <f t="shared" ca="1" si="4"/>
        <v/>
      </c>
      <c r="M29" s="239" t="str">
        <f t="shared" ca="1" si="5"/>
        <v/>
      </c>
      <c r="N29" s="239" t="str">
        <f t="shared" ca="1" si="6"/>
        <v/>
      </c>
    </row>
    <row r="30" spans="2:16" ht="14.5">
      <c r="B30" s="530"/>
      <c r="C30" s="63" t="str">
        <f ca="1">Cálculos!BJ24</f>
        <v/>
      </c>
      <c r="D30" s="63" t="str">
        <f ca="1">Cálculos!BK24</f>
        <v/>
      </c>
      <c r="E30" s="239" t="str">
        <f ca="1">Cálculos!BU24</f>
        <v/>
      </c>
      <c r="F30" s="48" t="str">
        <f ca="1">Cálculos!BN24</f>
        <v/>
      </c>
      <c r="G30" s="48" t="str">
        <f ca="1">IF(F30="","",F30*Cálculos!$BA$4)</f>
        <v/>
      </c>
      <c r="H30" s="65" t="str">
        <f t="shared" ca="1" si="0"/>
        <v/>
      </c>
      <c r="I30" s="65" t="str">
        <f t="shared" ca="1" si="1"/>
        <v/>
      </c>
      <c r="J30" s="242" t="str">
        <f t="shared" ca="1" si="2"/>
        <v/>
      </c>
      <c r="K30" s="242" t="str">
        <f t="shared" ca="1" si="3"/>
        <v/>
      </c>
      <c r="L30" s="242" t="str">
        <f t="shared" ca="1" si="4"/>
        <v/>
      </c>
      <c r="M30" s="239" t="str">
        <f t="shared" ca="1" si="5"/>
        <v/>
      </c>
      <c r="N30" s="239" t="str">
        <f t="shared" ca="1" si="6"/>
        <v/>
      </c>
    </row>
    <row r="31" spans="2:16" ht="14.5">
      <c r="B31" s="530"/>
      <c r="C31" s="63" t="str">
        <f ca="1">Cálculos!BJ25</f>
        <v/>
      </c>
      <c r="D31" s="63" t="str">
        <f ca="1">Cálculos!BK25</f>
        <v/>
      </c>
      <c r="E31" s="239" t="str">
        <f ca="1">Cálculos!BU25</f>
        <v/>
      </c>
      <c r="F31" s="48" t="str">
        <f ca="1">Cálculos!BN25</f>
        <v/>
      </c>
      <c r="G31" s="48" t="str">
        <f ca="1">IF(F31="","",F31*Cálculos!$BA$4)</f>
        <v/>
      </c>
      <c r="H31" s="65" t="str">
        <f t="shared" ca="1" si="0"/>
        <v/>
      </c>
      <c r="I31" s="65" t="str">
        <f t="shared" ca="1" si="1"/>
        <v/>
      </c>
      <c r="J31" s="242" t="str">
        <f t="shared" ca="1" si="2"/>
        <v/>
      </c>
      <c r="K31" s="242" t="str">
        <f t="shared" ca="1" si="3"/>
        <v/>
      </c>
      <c r="L31" s="242" t="str">
        <f t="shared" ca="1" si="4"/>
        <v/>
      </c>
      <c r="M31" s="239" t="str">
        <f t="shared" ca="1" si="5"/>
        <v/>
      </c>
      <c r="N31" s="239" t="str">
        <f t="shared" ca="1" si="6"/>
        <v/>
      </c>
    </row>
    <row r="32" spans="2:16" s="69" customFormat="1" ht="14.5">
      <c r="B32" s="530"/>
      <c r="C32" s="63" t="str">
        <f ca="1">Cálculos!BJ26</f>
        <v/>
      </c>
      <c r="D32" s="63" t="str">
        <f ca="1">Cálculos!BK26</f>
        <v/>
      </c>
      <c r="E32" s="239" t="str">
        <f ca="1">Cálculos!BU26</f>
        <v/>
      </c>
      <c r="F32" s="48" t="str">
        <f ca="1">Cálculos!BN26</f>
        <v/>
      </c>
      <c r="G32" s="48" t="str">
        <f ca="1">IF(F32="","",F32*Cálculos!$BA$4)</f>
        <v/>
      </c>
      <c r="H32" s="65" t="str">
        <f t="shared" ca="1" si="0"/>
        <v/>
      </c>
      <c r="I32" s="65" t="str">
        <f t="shared" ca="1" si="1"/>
        <v/>
      </c>
      <c r="J32" s="242" t="str">
        <f t="shared" ca="1" si="2"/>
        <v/>
      </c>
      <c r="K32" s="242" t="str">
        <f t="shared" ca="1" si="3"/>
        <v/>
      </c>
      <c r="L32" s="242" t="str">
        <f t="shared" ca="1" si="4"/>
        <v/>
      </c>
      <c r="M32" s="239" t="str">
        <f t="shared" ca="1" si="5"/>
        <v/>
      </c>
      <c r="N32" s="239" t="str">
        <f t="shared" ca="1" si="6"/>
        <v/>
      </c>
      <c r="O32" s="68"/>
      <c r="P32" s="61"/>
    </row>
    <row r="33" spans="2:16" ht="14.5">
      <c r="B33" s="530"/>
      <c r="C33" s="63" t="str">
        <f ca="1">Cálculos!BJ27</f>
        <v/>
      </c>
      <c r="D33" s="63" t="str">
        <f ca="1">Cálculos!BK27</f>
        <v/>
      </c>
      <c r="E33" s="239" t="str">
        <f ca="1">Cálculos!BU27</f>
        <v/>
      </c>
      <c r="F33" s="48" t="str">
        <f ca="1">Cálculos!BN27</f>
        <v/>
      </c>
      <c r="G33" s="48" t="str">
        <f ca="1">IF(F33="","",F33*Cálculos!$BA$4)</f>
        <v/>
      </c>
      <c r="H33" s="65" t="str">
        <f t="shared" ca="1" si="0"/>
        <v/>
      </c>
      <c r="I33" s="65" t="str">
        <f t="shared" ca="1" si="1"/>
        <v/>
      </c>
      <c r="J33" s="242" t="str">
        <f t="shared" ca="1" si="2"/>
        <v/>
      </c>
      <c r="K33" s="242" t="str">
        <f t="shared" ca="1" si="3"/>
        <v/>
      </c>
      <c r="L33" s="242" t="str">
        <f t="shared" ca="1" si="4"/>
        <v/>
      </c>
      <c r="M33" s="239" t="str">
        <f t="shared" ca="1" si="5"/>
        <v/>
      </c>
      <c r="N33" s="239" t="str">
        <f t="shared" ca="1" si="6"/>
        <v/>
      </c>
      <c r="O33" s="68"/>
    </row>
    <row r="34" spans="2:16" ht="14.5">
      <c r="B34" s="530"/>
      <c r="C34" s="63" t="str">
        <f ca="1">Cálculos!BJ28</f>
        <v/>
      </c>
      <c r="D34" s="63" t="str">
        <f ca="1">Cálculos!BK28</f>
        <v/>
      </c>
      <c r="E34" s="239" t="str">
        <f ca="1">Cálculos!BU28</f>
        <v/>
      </c>
      <c r="F34" s="48" t="str">
        <f ca="1">Cálculos!BN28</f>
        <v/>
      </c>
      <c r="G34" s="48" t="str">
        <f ca="1">IF(F34="","",F34*Cálculos!$BA$4)</f>
        <v/>
      </c>
      <c r="H34" s="65" t="str">
        <f t="shared" ca="1" si="0"/>
        <v/>
      </c>
      <c r="I34" s="65" t="str">
        <f t="shared" ca="1" si="1"/>
        <v/>
      </c>
      <c r="J34" s="242" t="str">
        <f t="shared" ca="1" si="2"/>
        <v/>
      </c>
      <c r="K34" s="242" t="str">
        <f t="shared" ca="1" si="3"/>
        <v/>
      </c>
      <c r="L34" s="242" t="str">
        <f t="shared" ca="1" si="4"/>
        <v/>
      </c>
      <c r="M34" s="239" t="str">
        <f t="shared" ca="1" si="5"/>
        <v/>
      </c>
      <c r="N34" s="239" t="str">
        <f t="shared" ca="1" si="6"/>
        <v/>
      </c>
      <c r="O34" s="68"/>
    </row>
    <row r="35" spans="2:16" ht="14.5">
      <c r="B35" s="530"/>
      <c r="C35" s="63" t="str">
        <f ca="1">Cálculos!BJ29</f>
        <v/>
      </c>
      <c r="D35" s="63" t="str">
        <f ca="1">Cálculos!BK29</f>
        <v/>
      </c>
      <c r="E35" s="239" t="str">
        <f ca="1">Cálculos!BU29</f>
        <v/>
      </c>
      <c r="F35" s="48" t="str">
        <f ca="1">Cálculos!BN29</f>
        <v/>
      </c>
      <c r="G35" s="48" t="str">
        <f ca="1">IF(F35="","",F35*Cálculos!$BA$4)</f>
        <v/>
      </c>
      <c r="H35" s="65" t="str">
        <f t="shared" ca="1" si="0"/>
        <v/>
      </c>
      <c r="I35" s="65" t="str">
        <f t="shared" ca="1" si="1"/>
        <v/>
      </c>
      <c r="J35" s="242" t="str">
        <f t="shared" ca="1" si="2"/>
        <v/>
      </c>
      <c r="K35" s="242" t="str">
        <f t="shared" ca="1" si="3"/>
        <v/>
      </c>
      <c r="L35" s="242" t="str">
        <f t="shared" ca="1" si="4"/>
        <v/>
      </c>
      <c r="M35" s="239" t="str">
        <f t="shared" ca="1" si="5"/>
        <v/>
      </c>
      <c r="N35" s="239" t="str">
        <f t="shared" ca="1" si="6"/>
        <v/>
      </c>
      <c r="O35" s="68"/>
    </row>
    <row r="36" spans="2:16" ht="14.5">
      <c r="B36" s="530"/>
      <c r="C36" s="63" t="str">
        <f ca="1">Cálculos!BJ30</f>
        <v/>
      </c>
      <c r="D36" s="63" t="str">
        <f ca="1">Cálculos!BK30</f>
        <v/>
      </c>
      <c r="E36" s="239" t="str">
        <f ca="1">Cálculos!BU30</f>
        <v/>
      </c>
      <c r="F36" s="48" t="str">
        <f ca="1">Cálculos!BN30</f>
        <v/>
      </c>
      <c r="G36" s="48" t="str">
        <f ca="1">IF(F36="","",F36*Cálculos!$BA$4)</f>
        <v/>
      </c>
      <c r="H36" s="65" t="str">
        <f t="shared" ca="1" si="0"/>
        <v/>
      </c>
      <c r="I36" s="65" t="str">
        <f t="shared" ca="1" si="1"/>
        <v/>
      </c>
      <c r="J36" s="242" t="str">
        <f t="shared" ca="1" si="2"/>
        <v/>
      </c>
      <c r="K36" s="242" t="str">
        <f t="shared" ca="1" si="3"/>
        <v/>
      </c>
      <c r="L36" s="242" t="str">
        <f t="shared" ca="1" si="4"/>
        <v/>
      </c>
      <c r="M36" s="239" t="str">
        <f t="shared" ca="1" si="5"/>
        <v/>
      </c>
      <c r="N36" s="239" t="str">
        <f t="shared" ca="1" si="6"/>
        <v/>
      </c>
      <c r="O36" s="68"/>
    </row>
    <row r="37" spans="2:16" ht="14.5">
      <c r="B37" s="530"/>
      <c r="C37" s="63" t="str">
        <f ca="1">Cálculos!BJ31</f>
        <v/>
      </c>
      <c r="D37" s="63" t="str">
        <f ca="1">Cálculos!BK31</f>
        <v/>
      </c>
      <c r="E37" s="239" t="str">
        <f ca="1">Cálculos!BU31</f>
        <v/>
      </c>
      <c r="F37" s="48" t="str">
        <f ca="1">Cálculos!BN31</f>
        <v/>
      </c>
      <c r="G37" s="48" t="str">
        <f ca="1">IF(F37="","",F37*Cálculos!$BA$4)</f>
        <v/>
      </c>
      <c r="H37" s="65" t="str">
        <f t="shared" ca="1" si="0"/>
        <v/>
      </c>
      <c r="I37" s="65" t="str">
        <f t="shared" ca="1" si="1"/>
        <v/>
      </c>
      <c r="J37" s="242" t="str">
        <f t="shared" ca="1" si="2"/>
        <v/>
      </c>
      <c r="K37" s="242" t="str">
        <f t="shared" ca="1" si="3"/>
        <v/>
      </c>
      <c r="L37" s="242" t="str">
        <f t="shared" ca="1" si="4"/>
        <v/>
      </c>
      <c r="M37" s="239" t="str">
        <f t="shared" ca="1" si="5"/>
        <v/>
      </c>
      <c r="N37" s="239" t="str">
        <f t="shared" ca="1" si="6"/>
        <v/>
      </c>
      <c r="O37" s="68"/>
    </row>
    <row r="38" spans="2:16" ht="14.5">
      <c r="B38" s="530"/>
      <c r="C38" s="63" t="str">
        <f ca="1">Cálculos!BJ32</f>
        <v/>
      </c>
      <c r="D38" s="63" t="str">
        <f ca="1">Cálculos!BK32</f>
        <v/>
      </c>
      <c r="E38" s="239" t="str">
        <f ca="1">Cálculos!BU32</f>
        <v/>
      </c>
      <c r="F38" s="48" t="str">
        <f ca="1">Cálculos!BN32</f>
        <v/>
      </c>
      <c r="G38" s="48" t="str">
        <f ca="1">IF(F38="","",F38*Cálculos!$BA$4)</f>
        <v/>
      </c>
      <c r="H38" s="65" t="str">
        <f t="shared" ca="1" si="0"/>
        <v/>
      </c>
      <c r="I38" s="65" t="str">
        <f t="shared" ca="1" si="1"/>
        <v/>
      </c>
      <c r="J38" s="242" t="str">
        <f t="shared" ca="1" si="2"/>
        <v/>
      </c>
      <c r="K38" s="242" t="str">
        <f t="shared" ca="1" si="3"/>
        <v/>
      </c>
      <c r="L38" s="242" t="str">
        <f t="shared" ca="1" si="4"/>
        <v/>
      </c>
      <c r="M38" s="239" t="str">
        <f t="shared" ca="1" si="5"/>
        <v/>
      </c>
      <c r="N38" s="239" t="str">
        <f t="shared" ca="1" si="6"/>
        <v/>
      </c>
      <c r="O38" s="68"/>
    </row>
    <row r="39" spans="2:16" s="60" customFormat="1" ht="14.5">
      <c r="B39" s="530"/>
      <c r="C39" s="63" t="str">
        <f ca="1">Cálculos!BJ33</f>
        <v/>
      </c>
      <c r="D39" s="63" t="str">
        <f ca="1">Cálculos!BK33</f>
        <v/>
      </c>
      <c r="E39" s="239" t="str">
        <f ca="1">Cálculos!BU33</f>
        <v/>
      </c>
      <c r="F39" s="48" t="str">
        <f ca="1">Cálculos!BN33</f>
        <v/>
      </c>
      <c r="G39" s="48" t="str">
        <f ca="1">IF(F39="","",F39*Cálculos!$BA$4)</f>
        <v/>
      </c>
      <c r="H39" s="65" t="str">
        <f t="shared" ca="1" si="0"/>
        <v/>
      </c>
      <c r="I39" s="65" t="str">
        <f t="shared" ca="1" si="1"/>
        <v/>
      </c>
      <c r="J39" s="242" t="str">
        <f t="shared" ca="1" si="2"/>
        <v/>
      </c>
      <c r="K39" s="242" t="str">
        <f t="shared" ca="1" si="3"/>
        <v/>
      </c>
      <c r="L39" s="242" t="str">
        <f t="shared" ca="1" si="4"/>
        <v/>
      </c>
      <c r="M39" s="239" t="str">
        <f t="shared" ca="1" si="5"/>
        <v/>
      </c>
      <c r="N39" s="239" t="str">
        <f t="shared" ca="1" si="6"/>
        <v/>
      </c>
      <c r="P39" s="61"/>
    </row>
    <row r="40" spans="2:16" s="60" customFormat="1" ht="14.5">
      <c r="B40" s="530"/>
      <c r="C40" s="63" t="str">
        <f ca="1">Cálculos!BJ34</f>
        <v/>
      </c>
      <c r="D40" s="63" t="str">
        <f ca="1">Cálculos!BK34</f>
        <v/>
      </c>
      <c r="E40" s="239" t="str">
        <f ca="1">Cálculos!BU34</f>
        <v/>
      </c>
      <c r="F40" s="48" t="str">
        <f ca="1">Cálculos!BN34</f>
        <v/>
      </c>
      <c r="G40" s="48" t="str">
        <f ca="1">IF(F40="","",F40*Cálculos!$BA$4)</f>
        <v/>
      </c>
      <c r="H40" s="65" t="str">
        <f t="shared" ca="1" si="0"/>
        <v/>
      </c>
      <c r="I40" s="65" t="str">
        <f t="shared" ca="1" si="1"/>
        <v/>
      </c>
      <c r="J40" s="242" t="str">
        <f t="shared" ca="1" si="2"/>
        <v/>
      </c>
      <c r="K40" s="242" t="str">
        <f t="shared" ca="1" si="3"/>
        <v/>
      </c>
      <c r="L40" s="242" t="str">
        <f t="shared" ca="1" si="4"/>
        <v/>
      </c>
      <c r="M40" s="239" t="str">
        <f t="shared" ca="1" si="5"/>
        <v/>
      </c>
      <c r="N40" s="239" t="str">
        <f t="shared" ca="1" si="6"/>
        <v/>
      </c>
      <c r="P40" s="61"/>
    </row>
    <row r="41" spans="2:16" s="60" customFormat="1" ht="14.5">
      <c r="B41" s="530"/>
      <c r="C41" s="63" t="str">
        <f ca="1">Cálculos!BJ35</f>
        <v/>
      </c>
      <c r="D41" s="63" t="str">
        <f ca="1">Cálculos!BK35</f>
        <v/>
      </c>
      <c r="E41" s="239" t="str">
        <f ca="1">Cálculos!BU35</f>
        <v/>
      </c>
      <c r="F41" s="48" t="str">
        <f ca="1">Cálculos!BN35</f>
        <v/>
      </c>
      <c r="G41" s="48" t="str">
        <f ca="1">IF(F41="","",F41*Cálculos!$BA$4)</f>
        <v/>
      </c>
      <c r="H41" s="65" t="str">
        <f t="shared" ca="1" si="0"/>
        <v/>
      </c>
      <c r="I41" s="65" t="str">
        <f t="shared" ca="1" si="1"/>
        <v/>
      </c>
      <c r="J41" s="242" t="str">
        <f t="shared" ca="1" si="2"/>
        <v/>
      </c>
      <c r="K41" s="242" t="str">
        <f t="shared" ca="1" si="3"/>
        <v/>
      </c>
      <c r="L41" s="242" t="str">
        <f t="shared" ca="1" si="4"/>
        <v/>
      </c>
      <c r="M41" s="239" t="str">
        <f t="shared" ca="1" si="5"/>
        <v/>
      </c>
      <c r="N41" s="239" t="str">
        <f t="shared" ca="1" si="6"/>
        <v/>
      </c>
      <c r="P41" s="61"/>
    </row>
    <row r="42" spans="2:16" s="60" customFormat="1" ht="14.5">
      <c r="B42" s="530"/>
      <c r="C42" s="63" t="str">
        <f ca="1">Cálculos!BJ36</f>
        <v/>
      </c>
      <c r="D42" s="63" t="str">
        <f ca="1">Cálculos!BK36</f>
        <v/>
      </c>
      <c r="E42" s="239" t="str">
        <f ca="1">Cálculos!BU36</f>
        <v/>
      </c>
      <c r="F42" s="48" t="str">
        <f ca="1">Cálculos!BN36</f>
        <v/>
      </c>
      <c r="G42" s="48" t="str">
        <f ca="1">IF(F42="","",F42*Cálculos!$BA$4)</f>
        <v/>
      </c>
      <c r="H42" s="65" t="str">
        <f t="shared" ca="1" si="0"/>
        <v/>
      </c>
      <c r="I42" s="65" t="str">
        <f t="shared" ca="1" si="1"/>
        <v/>
      </c>
      <c r="J42" s="242" t="str">
        <f t="shared" ca="1" si="2"/>
        <v/>
      </c>
      <c r="K42" s="242" t="str">
        <f t="shared" ca="1" si="3"/>
        <v/>
      </c>
      <c r="L42" s="242" t="str">
        <f t="shared" ca="1" si="4"/>
        <v/>
      </c>
      <c r="M42" s="239" t="str">
        <f t="shared" ca="1" si="5"/>
        <v/>
      </c>
      <c r="N42" s="239" t="str">
        <f t="shared" ca="1" si="6"/>
        <v/>
      </c>
      <c r="P42" s="61"/>
    </row>
    <row r="43" spans="2:16" s="60" customFormat="1" ht="14.5">
      <c r="B43" s="530"/>
      <c r="C43" s="63" t="str">
        <f ca="1">Cálculos!BJ37</f>
        <v/>
      </c>
      <c r="D43" s="63" t="str">
        <f ca="1">Cálculos!BK37</f>
        <v/>
      </c>
      <c r="E43" s="239" t="str">
        <f ca="1">Cálculos!BU37</f>
        <v/>
      </c>
      <c r="F43" s="48" t="str">
        <f ca="1">Cálculos!BN37</f>
        <v/>
      </c>
      <c r="G43" s="48" t="str">
        <f ca="1">IF(F43="","",F43*Cálculos!$BA$4)</f>
        <v/>
      </c>
      <c r="H43" s="65" t="str">
        <f t="shared" ca="1" si="0"/>
        <v/>
      </c>
      <c r="I43" s="65" t="str">
        <f t="shared" ca="1" si="1"/>
        <v/>
      </c>
      <c r="J43" s="242" t="str">
        <f t="shared" ca="1" si="2"/>
        <v/>
      </c>
      <c r="K43" s="242" t="str">
        <f t="shared" ca="1" si="3"/>
        <v/>
      </c>
      <c r="L43" s="242" t="str">
        <f t="shared" ca="1" si="4"/>
        <v/>
      </c>
      <c r="M43" s="239" t="str">
        <f t="shared" ca="1" si="5"/>
        <v/>
      </c>
      <c r="N43" s="239" t="str">
        <f t="shared" ca="1" si="6"/>
        <v/>
      </c>
      <c r="P43" s="61"/>
    </row>
    <row r="44" spans="2:16" s="60" customFormat="1" ht="14.5">
      <c r="B44" s="530"/>
      <c r="C44" s="63" t="str">
        <f ca="1">Cálculos!BJ38</f>
        <v/>
      </c>
      <c r="D44" s="63" t="str">
        <f ca="1">Cálculos!BK38</f>
        <v/>
      </c>
      <c r="E44" s="239" t="str">
        <f ca="1">Cálculos!BU38</f>
        <v/>
      </c>
      <c r="F44" s="48" t="str">
        <f ca="1">Cálculos!BN38</f>
        <v/>
      </c>
      <c r="G44" s="48" t="str">
        <f ca="1">IF(F44="","",F44*Cálculos!$BA$4)</f>
        <v/>
      </c>
      <c r="H44" s="65" t="str">
        <f t="shared" ca="1" si="0"/>
        <v/>
      </c>
      <c r="I44" s="65" t="str">
        <f t="shared" ca="1" si="1"/>
        <v/>
      </c>
      <c r="J44" s="242" t="str">
        <f t="shared" ca="1" si="2"/>
        <v/>
      </c>
      <c r="K44" s="242" t="str">
        <f t="shared" ca="1" si="3"/>
        <v/>
      </c>
      <c r="L44" s="242" t="str">
        <f t="shared" ca="1" si="4"/>
        <v/>
      </c>
      <c r="M44" s="239" t="str">
        <f t="shared" ca="1" si="5"/>
        <v/>
      </c>
      <c r="N44" s="239" t="str">
        <f t="shared" ca="1" si="6"/>
        <v/>
      </c>
      <c r="P44" s="61"/>
    </row>
    <row r="45" spans="2:16" s="60" customFormat="1" ht="14.5">
      <c r="B45" s="530"/>
      <c r="C45" s="63" t="str">
        <f ca="1">Cálculos!BJ39</f>
        <v/>
      </c>
      <c r="D45" s="63" t="str">
        <f ca="1">Cálculos!BK39</f>
        <v/>
      </c>
      <c r="E45" s="239" t="str">
        <f ca="1">Cálculos!BU39</f>
        <v/>
      </c>
      <c r="F45" s="48" t="str">
        <f ca="1">Cálculos!BN39</f>
        <v/>
      </c>
      <c r="G45" s="48" t="str">
        <f ca="1">IF(F45="","",F45*Cálculos!$BA$4)</f>
        <v/>
      </c>
      <c r="H45" s="65" t="str">
        <f t="shared" ca="1" si="0"/>
        <v/>
      </c>
      <c r="I45" s="65" t="str">
        <f t="shared" ca="1" si="1"/>
        <v/>
      </c>
      <c r="J45" s="242" t="str">
        <f t="shared" ca="1" si="2"/>
        <v/>
      </c>
      <c r="K45" s="242" t="str">
        <f t="shared" ca="1" si="3"/>
        <v/>
      </c>
      <c r="L45" s="242" t="str">
        <f t="shared" ca="1" si="4"/>
        <v/>
      </c>
      <c r="M45" s="239" t="str">
        <f t="shared" ca="1" si="5"/>
        <v/>
      </c>
      <c r="N45" s="239" t="str">
        <f t="shared" ca="1" si="6"/>
        <v/>
      </c>
      <c r="P45" s="61"/>
    </row>
    <row r="46" spans="2:16" s="60" customFormat="1" ht="14.5">
      <c r="B46" s="530"/>
      <c r="C46" s="63" t="str">
        <f ca="1">Cálculos!BJ40</f>
        <v/>
      </c>
      <c r="D46" s="63" t="str">
        <f ca="1">Cálculos!BK40</f>
        <v/>
      </c>
      <c r="E46" s="239" t="str">
        <f ca="1">Cálculos!BU40</f>
        <v/>
      </c>
      <c r="F46" s="48" t="str">
        <f ca="1">Cálculos!BN40</f>
        <v/>
      </c>
      <c r="G46" s="48" t="str">
        <f ca="1">IF(F46="","",F46*Cálculos!$BA$4)</f>
        <v/>
      </c>
      <c r="H46" s="65" t="str">
        <f t="shared" ca="1" si="0"/>
        <v/>
      </c>
      <c r="I46" s="65" t="str">
        <f t="shared" ca="1" si="1"/>
        <v/>
      </c>
      <c r="J46" s="242" t="str">
        <f t="shared" ca="1" si="2"/>
        <v/>
      </c>
      <c r="K46" s="242" t="str">
        <f t="shared" ca="1" si="3"/>
        <v/>
      </c>
      <c r="L46" s="242" t="str">
        <f t="shared" ca="1" si="4"/>
        <v/>
      </c>
      <c r="M46" s="239" t="str">
        <f t="shared" ca="1" si="5"/>
        <v/>
      </c>
      <c r="N46" s="239" t="str">
        <f t="shared" ca="1" si="6"/>
        <v/>
      </c>
      <c r="P46" s="61"/>
    </row>
    <row r="47" spans="2:16" s="60" customFormat="1" ht="14.5">
      <c r="B47" s="530"/>
      <c r="C47" s="63" t="str">
        <f ca="1">Cálculos!BJ41</f>
        <v/>
      </c>
      <c r="D47" s="63" t="str">
        <f ca="1">Cálculos!BK41</f>
        <v/>
      </c>
      <c r="E47" s="239" t="str">
        <f ca="1">Cálculos!BU41</f>
        <v/>
      </c>
      <c r="F47" s="48" t="str">
        <f ca="1">Cálculos!BN41</f>
        <v/>
      </c>
      <c r="G47" s="48" t="str">
        <f ca="1">IF(F47="","",F47*Cálculos!$BA$4)</f>
        <v/>
      </c>
      <c r="H47" s="65" t="str">
        <f t="shared" ca="1" si="0"/>
        <v/>
      </c>
      <c r="I47" s="65" t="str">
        <f t="shared" ca="1" si="1"/>
        <v/>
      </c>
      <c r="J47" s="242" t="str">
        <f t="shared" ca="1" si="2"/>
        <v/>
      </c>
      <c r="K47" s="242" t="str">
        <f t="shared" ca="1" si="3"/>
        <v/>
      </c>
      <c r="L47" s="242" t="str">
        <f t="shared" ca="1" si="4"/>
        <v/>
      </c>
      <c r="M47" s="239" t="str">
        <f t="shared" ca="1" si="5"/>
        <v/>
      </c>
      <c r="N47" s="239" t="str">
        <f t="shared" ca="1" si="6"/>
        <v/>
      </c>
      <c r="P47" s="61"/>
    </row>
    <row r="48" spans="2:16" s="60" customFormat="1" ht="14.5">
      <c r="B48" s="530"/>
      <c r="C48" s="63" t="str">
        <f ca="1">Cálculos!BJ42</f>
        <v/>
      </c>
      <c r="D48" s="63" t="str">
        <f ca="1">Cálculos!BK42</f>
        <v/>
      </c>
      <c r="E48" s="239" t="str">
        <f ca="1">Cálculos!BU42</f>
        <v/>
      </c>
      <c r="F48" s="48" t="str">
        <f ca="1">Cálculos!BN42</f>
        <v/>
      </c>
      <c r="G48" s="48" t="str">
        <f ca="1">IF(F48="","",F48*Cálculos!$BA$4)</f>
        <v/>
      </c>
      <c r="H48" s="65" t="str">
        <f t="shared" ca="1" si="0"/>
        <v/>
      </c>
      <c r="I48" s="65" t="str">
        <f t="shared" ca="1" si="1"/>
        <v/>
      </c>
      <c r="J48" s="242" t="str">
        <f t="shared" ca="1" si="2"/>
        <v/>
      </c>
      <c r="K48" s="242" t="str">
        <f t="shared" ca="1" si="3"/>
        <v/>
      </c>
      <c r="L48" s="242" t="str">
        <f t="shared" ca="1" si="4"/>
        <v/>
      </c>
      <c r="M48" s="239" t="str">
        <f t="shared" ca="1" si="5"/>
        <v/>
      </c>
      <c r="N48" s="239" t="str">
        <f t="shared" ca="1" si="6"/>
        <v/>
      </c>
      <c r="P48" s="61"/>
    </row>
    <row r="49" spans="2:16" s="60" customFormat="1" ht="14.5">
      <c r="B49" s="530"/>
      <c r="C49" s="63" t="str">
        <f ca="1">Cálculos!BJ43</f>
        <v/>
      </c>
      <c r="D49" s="63" t="str">
        <f ca="1">Cálculos!BK43</f>
        <v/>
      </c>
      <c r="E49" s="239" t="str">
        <f ca="1">Cálculos!BU43</f>
        <v/>
      </c>
      <c r="F49" s="48" t="str">
        <f ca="1">Cálculos!BN43</f>
        <v/>
      </c>
      <c r="G49" s="48" t="str">
        <f ca="1">IF(F49="","",F49*Cálculos!$BA$4)</f>
        <v/>
      </c>
      <c r="H49" s="65" t="str">
        <f t="shared" ca="1" si="0"/>
        <v/>
      </c>
      <c r="I49" s="65" t="str">
        <f t="shared" ca="1" si="1"/>
        <v/>
      </c>
      <c r="J49" s="242" t="str">
        <f t="shared" ca="1" si="2"/>
        <v/>
      </c>
      <c r="K49" s="242" t="str">
        <f t="shared" ca="1" si="3"/>
        <v/>
      </c>
      <c r="L49" s="242" t="str">
        <f t="shared" ca="1" si="4"/>
        <v/>
      </c>
      <c r="M49" s="239" t="str">
        <f t="shared" ca="1" si="5"/>
        <v/>
      </c>
      <c r="N49" s="239" t="str">
        <f t="shared" ca="1" si="6"/>
        <v/>
      </c>
      <c r="P49" s="61"/>
    </row>
    <row r="50" spans="2:16" s="60" customFormat="1" ht="14.5">
      <c r="B50" s="530"/>
      <c r="C50" s="63" t="str">
        <f ca="1">Cálculos!BJ44</f>
        <v/>
      </c>
      <c r="D50" s="63" t="str">
        <f ca="1">Cálculos!BK44</f>
        <v/>
      </c>
      <c r="E50" s="239" t="str">
        <f ca="1">Cálculos!BU44</f>
        <v/>
      </c>
      <c r="F50" s="48" t="str">
        <f ca="1">Cálculos!BN44</f>
        <v/>
      </c>
      <c r="G50" s="48" t="str">
        <f ca="1">IF(F50="","",F50*Cálculos!$BA$4)</f>
        <v/>
      </c>
      <c r="H50" s="65" t="str">
        <f t="shared" ca="1" si="0"/>
        <v/>
      </c>
      <c r="I50" s="65" t="str">
        <f t="shared" ca="1" si="1"/>
        <v/>
      </c>
      <c r="J50" s="242" t="str">
        <f t="shared" ca="1" si="2"/>
        <v/>
      </c>
      <c r="K50" s="242" t="str">
        <f t="shared" ca="1" si="3"/>
        <v/>
      </c>
      <c r="L50" s="242" t="str">
        <f t="shared" ca="1" si="4"/>
        <v/>
      </c>
      <c r="M50" s="239" t="str">
        <f t="shared" ca="1" si="5"/>
        <v/>
      </c>
      <c r="N50" s="239" t="str">
        <f t="shared" ca="1" si="6"/>
        <v/>
      </c>
      <c r="P50" s="61"/>
    </row>
    <row r="51" spans="2:16" s="60" customFormat="1" ht="14.5">
      <c r="B51" s="530"/>
      <c r="C51" s="63" t="str">
        <f ca="1">Cálculos!BJ45</f>
        <v/>
      </c>
      <c r="D51" s="63" t="str">
        <f ca="1">Cálculos!BK45</f>
        <v/>
      </c>
      <c r="E51" s="239" t="str">
        <f ca="1">Cálculos!BU45</f>
        <v/>
      </c>
      <c r="F51" s="48" t="str">
        <f ca="1">Cálculos!BN45</f>
        <v/>
      </c>
      <c r="G51" s="48" t="str">
        <f ca="1">IF(F51="","",F51*Cálculos!$BA$4)</f>
        <v/>
      </c>
      <c r="H51" s="65" t="str">
        <f t="shared" ca="1" si="0"/>
        <v/>
      </c>
      <c r="I51" s="65" t="str">
        <f t="shared" ca="1" si="1"/>
        <v/>
      </c>
      <c r="J51" s="242" t="str">
        <f t="shared" ca="1" si="2"/>
        <v/>
      </c>
      <c r="K51" s="242" t="str">
        <f t="shared" ca="1" si="3"/>
        <v/>
      </c>
      <c r="L51" s="242" t="str">
        <f t="shared" ca="1" si="4"/>
        <v/>
      </c>
      <c r="M51" s="239" t="str">
        <f t="shared" ca="1" si="5"/>
        <v/>
      </c>
      <c r="N51" s="239" t="str">
        <f t="shared" ca="1" si="6"/>
        <v/>
      </c>
      <c r="P51" s="61"/>
    </row>
    <row r="52" spans="2:16" s="60" customFormat="1" ht="14.5">
      <c r="B52" s="530"/>
      <c r="C52" s="63" t="str">
        <f ca="1">Cálculos!BJ46</f>
        <v/>
      </c>
      <c r="D52" s="63" t="str">
        <f ca="1">Cálculos!BK46</f>
        <v/>
      </c>
      <c r="E52" s="239" t="str">
        <f ca="1">Cálculos!BU46</f>
        <v/>
      </c>
      <c r="F52" s="48" t="str">
        <f ca="1">Cálculos!BN46</f>
        <v/>
      </c>
      <c r="G52" s="48" t="str">
        <f ca="1">IF(F52="","",F52*Cálculos!$BA$4)</f>
        <v/>
      </c>
      <c r="H52" s="65" t="str">
        <f t="shared" ca="1" si="0"/>
        <v/>
      </c>
      <c r="I52" s="65" t="str">
        <f t="shared" ca="1" si="1"/>
        <v/>
      </c>
      <c r="J52" s="242" t="str">
        <f t="shared" ca="1" si="2"/>
        <v/>
      </c>
      <c r="K52" s="242" t="str">
        <f t="shared" ca="1" si="3"/>
        <v/>
      </c>
      <c r="L52" s="242" t="str">
        <f t="shared" ca="1" si="4"/>
        <v/>
      </c>
      <c r="M52" s="239" t="str">
        <f t="shared" ca="1" si="5"/>
        <v/>
      </c>
      <c r="N52" s="239" t="str">
        <f t="shared" ca="1" si="6"/>
        <v/>
      </c>
      <c r="P52" s="61"/>
    </row>
    <row r="53" spans="2:16" s="60" customFormat="1" ht="14.5">
      <c r="B53" s="530"/>
      <c r="C53" s="63" t="str">
        <f ca="1">Cálculos!BJ47</f>
        <v/>
      </c>
      <c r="D53" s="63" t="str">
        <f ca="1">Cálculos!BK47</f>
        <v/>
      </c>
      <c r="E53" s="239" t="str">
        <f ca="1">Cálculos!BU47</f>
        <v/>
      </c>
      <c r="F53" s="48" t="str">
        <f ca="1">Cálculos!BN47</f>
        <v/>
      </c>
      <c r="G53" s="48" t="str">
        <f ca="1">IF(F53="","",F53*Cálculos!$BA$4)</f>
        <v/>
      </c>
      <c r="H53" s="65" t="str">
        <f t="shared" ca="1" si="0"/>
        <v/>
      </c>
      <c r="I53" s="65" t="str">
        <f t="shared" ca="1" si="1"/>
        <v/>
      </c>
      <c r="J53" s="242" t="str">
        <f t="shared" ca="1" si="2"/>
        <v/>
      </c>
      <c r="K53" s="242" t="str">
        <f t="shared" ca="1" si="3"/>
        <v/>
      </c>
      <c r="L53" s="242" t="str">
        <f t="shared" ca="1" si="4"/>
        <v/>
      </c>
      <c r="M53" s="239" t="str">
        <f t="shared" ca="1" si="5"/>
        <v/>
      </c>
      <c r="N53" s="239" t="str">
        <f t="shared" ca="1" si="6"/>
        <v/>
      </c>
      <c r="P53" s="61"/>
    </row>
    <row r="54" spans="2:16" s="60" customFormat="1" ht="14.5">
      <c r="B54" s="530"/>
      <c r="C54" s="63" t="str">
        <f ca="1">Cálculos!BJ48</f>
        <v/>
      </c>
      <c r="D54" s="63" t="str">
        <f ca="1">Cálculos!BK48</f>
        <v/>
      </c>
      <c r="E54" s="239" t="str">
        <f ca="1">Cálculos!BU48</f>
        <v/>
      </c>
      <c r="F54" s="48" t="str">
        <f ca="1">Cálculos!BN48</f>
        <v/>
      </c>
      <c r="G54" s="48" t="str">
        <f ca="1">IF(F54="","",F54*Cálculos!$BA$4)</f>
        <v/>
      </c>
      <c r="H54" s="65" t="str">
        <f t="shared" ca="1" si="0"/>
        <v/>
      </c>
      <c r="I54" s="65" t="str">
        <f t="shared" ca="1" si="1"/>
        <v/>
      </c>
      <c r="J54" s="242" t="str">
        <f t="shared" ca="1" si="2"/>
        <v/>
      </c>
      <c r="K54" s="242" t="str">
        <f t="shared" ca="1" si="3"/>
        <v/>
      </c>
      <c r="L54" s="242" t="str">
        <f t="shared" ca="1" si="4"/>
        <v/>
      </c>
      <c r="M54" s="239" t="str">
        <f t="shared" ca="1" si="5"/>
        <v/>
      </c>
      <c r="N54" s="239" t="str">
        <f t="shared" ca="1" si="6"/>
        <v/>
      </c>
      <c r="P54" s="61"/>
    </row>
    <row r="55" spans="2:16" s="60" customFormat="1" ht="14.5">
      <c r="B55" s="530"/>
      <c r="C55" s="63" t="str">
        <f ca="1">Cálculos!BJ49</f>
        <v/>
      </c>
      <c r="D55" s="63" t="str">
        <f ca="1">Cálculos!BK49</f>
        <v/>
      </c>
      <c r="E55" s="239" t="str">
        <f ca="1">Cálculos!BU49</f>
        <v/>
      </c>
      <c r="F55" s="48" t="str">
        <f ca="1">Cálculos!BN49</f>
        <v/>
      </c>
      <c r="G55" s="48" t="str">
        <f ca="1">IF(F55="","",F55*Cálculos!$BA$4)</f>
        <v/>
      </c>
      <c r="H55" s="65" t="str">
        <f t="shared" ca="1" si="0"/>
        <v/>
      </c>
      <c r="I55" s="65" t="str">
        <f t="shared" ca="1" si="1"/>
        <v/>
      </c>
      <c r="J55" s="242" t="str">
        <f t="shared" ca="1" si="2"/>
        <v/>
      </c>
      <c r="K55" s="242" t="str">
        <f t="shared" ca="1" si="3"/>
        <v/>
      </c>
      <c r="L55" s="242" t="str">
        <f t="shared" ca="1" si="4"/>
        <v/>
      </c>
      <c r="M55" s="239" t="str">
        <f t="shared" ca="1" si="5"/>
        <v/>
      </c>
      <c r="N55" s="239" t="str">
        <f t="shared" ca="1" si="6"/>
        <v/>
      </c>
      <c r="P55" s="61"/>
    </row>
    <row r="56" spans="2:16" s="60" customFormat="1" ht="14.5">
      <c r="B56" s="530"/>
      <c r="C56" s="63" t="str">
        <f ca="1">Cálculos!BJ50</f>
        <v/>
      </c>
      <c r="D56" s="63" t="str">
        <f ca="1">Cálculos!BK50</f>
        <v/>
      </c>
      <c r="E56" s="239" t="str">
        <f ca="1">Cálculos!BU50</f>
        <v/>
      </c>
      <c r="F56" s="48" t="str">
        <f ca="1">Cálculos!BN50</f>
        <v/>
      </c>
      <c r="G56" s="48" t="str">
        <f ca="1">IF(F56="","",F56*Cálculos!$BA$4)</f>
        <v/>
      </c>
      <c r="H56" s="65" t="str">
        <f t="shared" ca="1" si="0"/>
        <v/>
      </c>
      <c r="I56" s="65" t="str">
        <f t="shared" ca="1" si="1"/>
        <v/>
      </c>
      <c r="J56" s="242" t="str">
        <f t="shared" ca="1" si="2"/>
        <v/>
      </c>
      <c r="K56" s="242" t="str">
        <f t="shared" ca="1" si="3"/>
        <v/>
      </c>
      <c r="L56" s="242" t="str">
        <f t="shared" ca="1" si="4"/>
        <v/>
      </c>
      <c r="M56" s="239" t="str">
        <f t="shared" ca="1" si="5"/>
        <v/>
      </c>
      <c r="N56" s="239" t="str">
        <f t="shared" ca="1" si="6"/>
        <v/>
      </c>
      <c r="P56" s="61"/>
    </row>
    <row r="57" spans="2:16" s="60" customFormat="1" ht="14.5">
      <c r="B57" s="530"/>
      <c r="C57" s="63" t="str">
        <f ca="1">Cálculos!BJ51</f>
        <v/>
      </c>
      <c r="D57" s="63" t="str">
        <f ca="1">Cálculos!BK51</f>
        <v/>
      </c>
      <c r="E57" s="239" t="str">
        <f ca="1">Cálculos!BU51</f>
        <v/>
      </c>
      <c r="F57" s="48" t="str">
        <f ca="1">Cálculos!BN51</f>
        <v/>
      </c>
      <c r="G57" s="48" t="str">
        <f ca="1">IF(F57="","",F57*Cálculos!$BA$4)</f>
        <v/>
      </c>
      <c r="H57" s="65" t="str">
        <f t="shared" ca="1" si="0"/>
        <v/>
      </c>
      <c r="I57" s="65" t="str">
        <f t="shared" ca="1" si="1"/>
        <v/>
      </c>
      <c r="J57" s="242" t="str">
        <f t="shared" ca="1" si="2"/>
        <v/>
      </c>
      <c r="K57" s="242" t="str">
        <f t="shared" ca="1" si="3"/>
        <v/>
      </c>
      <c r="L57" s="242" t="str">
        <f t="shared" ca="1" si="4"/>
        <v/>
      </c>
      <c r="M57" s="239" t="str">
        <f t="shared" ca="1" si="5"/>
        <v/>
      </c>
      <c r="N57" s="239" t="str">
        <f t="shared" ca="1" si="6"/>
        <v/>
      </c>
      <c r="P57" s="61"/>
    </row>
    <row r="58" spans="2:16" s="60" customFormat="1" ht="14.5">
      <c r="B58" s="530"/>
      <c r="C58" s="63" t="str">
        <f ca="1">Cálculos!BJ52</f>
        <v/>
      </c>
      <c r="D58" s="63" t="str">
        <f ca="1">Cálculos!BK52</f>
        <v/>
      </c>
      <c r="E58" s="239" t="str">
        <f ca="1">Cálculos!BU52</f>
        <v/>
      </c>
      <c r="F58" s="48" t="str">
        <f ca="1">Cálculos!BN52</f>
        <v/>
      </c>
      <c r="G58" s="48" t="str">
        <f ca="1">IF(F58="","",F58*Cálculos!$BA$4)</f>
        <v/>
      </c>
      <c r="H58" s="65" t="str">
        <f t="shared" ca="1" si="0"/>
        <v/>
      </c>
      <c r="I58" s="65" t="str">
        <f t="shared" ca="1" si="1"/>
        <v/>
      </c>
      <c r="J58" s="242" t="str">
        <f t="shared" ca="1" si="2"/>
        <v/>
      </c>
      <c r="K58" s="242" t="str">
        <f t="shared" ca="1" si="3"/>
        <v/>
      </c>
      <c r="L58" s="242" t="str">
        <f t="shared" ca="1" si="4"/>
        <v/>
      </c>
      <c r="M58" s="239" t="str">
        <f t="shared" ca="1" si="5"/>
        <v/>
      </c>
      <c r="N58" s="239" t="str">
        <f t="shared" ca="1" si="6"/>
        <v/>
      </c>
      <c r="P58" s="61"/>
    </row>
    <row r="59" spans="2:16" s="60" customFormat="1" ht="14.5">
      <c r="B59" s="530"/>
      <c r="C59" s="63" t="str">
        <f ca="1">Cálculos!BJ53</f>
        <v/>
      </c>
      <c r="D59" s="63" t="str">
        <f ca="1">Cálculos!BK53</f>
        <v/>
      </c>
      <c r="E59" s="239" t="str">
        <f ca="1">Cálculos!BU53</f>
        <v/>
      </c>
      <c r="F59" s="48" t="str">
        <f ca="1">Cálculos!BN53</f>
        <v/>
      </c>
      <c r="G59" s="48" t="str">
        <f ca="1">IF(F59="","",F59*Cálculos!$BA$4)</f>
        <v/>
      </c>
      <c r="H59" s="65" t="str">
        <f t="shared" ca="1" si="0"/>
        <v/>
      </c>
      <c r="I59" s="65" t="str">
        <f t="shared" ca="1" si="1"/>
        <v/>
      </c>
      <c r="J59" s="242" t="str">
        <f t="shared" ca="1" si="2"/>
        <v/>
      </c>
      <c r="K59" s="242" t="str">
        <f t="shared" ca="1" si="3"/>
        <v/>
      </c>
      <c r="L59" s="242" t="str">
        <f t="shared" ca="1" si="4"/>
        <v/>
      </c>
      <c r="M59" s="239" t="str">
        <f t="shared" ca="1" si="5"/>
        <v/>
      </c>
      <c r="N59" s="239" t="str">
        <f t="shared" ca="1" si="6"/>
        <v/>
      </c>
      <c r="P59" s="61"/>
    </row>
    <row r="60" spans="2:16" s="60" customFormat="1" ht="14.5">
      <c r="B60" s="530"/>
      <c r="C60" s="63" t="str">
        <f ca="1">Cálculos!BJ54</f>
        <v/>
      </c>
      <c r="D60" s="63" t="str">
        <f ca="1">Cálculos!BK54</f>
        <v/>
      </c>
      <c r="E60" s="239" t="str">
        <f ca="1">Cálculos!BU54</f>
        <v/>
      </c>
      <c r="F60" s="48" t="str">
        <f ca="1">Cálculos!BN54</f>
        <v/>
      </c>
      <c r="G60" s="48" t="str">
        <f ca="1">IF(F60="","",F60*Cálculos!$BA$4)</f>
        <v/>
      </c>
      <c r="H60" s="65" t="str">
        <f t="shared" ca="1" si="0"/>
        <v/>
      </c>
      <c r="I60" s="65" t="str">
        <f t="shared" ca="1" si="1"/>
        <v/>
      </c>
      <c r="J60" s="242" t="str">
        <f t="shared" ca="1" si="2"/>
        <v/>
      </c>
      <c r="K60" s="242" t="str">
        <f t="shared" ca="1" si="3"/>
        <v/>
      </c>
      <c r="L60" s="242" t="str">
        <f t="shared" ca="1" si="4"/>
        <v/>
      </c>
      <c r="M60" s="239" t="str">
        <f t="shared" ca="1" si="5"/>
        <v/>
      </c>
      <c r="N60" s="239" t="str">
        <f t="shared" ca="1" si="6"/>
        <v/>
      </c>
      <c r="P60" s="61"/>
    </row>
    <row r="61" spans="2:16" s="60" customFormat="1" ht="14.5">
      <c r="B61" s="530"/>
      <c r="C61" s="63" t="str">
        <f ca="1">Cálculos!BJ55</f>
        <v/>
      </c>
      <c r="D61" s="63" t="str">
        <f ca="1">Cálculos!BK55</f>
        <v/>
      </c>
      <c r="E61" s="239" t="str">
        <f ca="1">Cálculos!BU55</f>
        <v/>
      </c>
      <c r="F61" s="48" t="str">
        <f ca="1">Cálculos!BN55</f>
        <v/>
      </c>
      <c r="G61" s="48" t="str">
        <f ca="1">IF(F61="","",F61*Cálculos!$BA$4)</f>
        <v/>
      </c>
      <c r="H61" s="65" t="str">
        <f t="shared" ca="1" si="0"/>
        <v/>
      </c>
      <c r="I61" s="65" t="str">
        <f t="shared" ca="1" si="1"/>
        <v/>
      </c>
      <c r="J61" s="242" t="str">
        <f t="shared" ca="1" si="2"/>
        <v/>
      </c>
      <c r="K61" s="242" t="str">
        <f t="shared" ca="1" si="3"/>
        <v/>
      </c>
      <c r="L61" s="242" t="str">
        <f t="shared" ca="1" si="4"/>
        <v/>
      </c>
      <c r="M61" s="239" t="str">
        <f t="shared" ca="1" si="5"/>
        <v/>
      </c>
      <c r="N61" s="239" t="str">
        <f t="shared" ca="1" si="6"/>
        <v/>
      </c>
      <c r="P61" s="61"/>
    </row>
    <row r="62" spans="2:16" s="60" customFormat="1" ht="14.5">
      <c r="B62" s="530"/>
      <c r="C62" s="63" t="str">
        <f ca="1">Cálculos!BJ56</f>
        <v/>
      </c>
      <c r="D62" s="63" t="str">
        <f ca="1">Cálculos!BK56</f>
        <v/>
      </c>
      <c r="E62" s="239" t="str">
        <f ca="1">Cálculos!BU56</f>
        <v/>
      </c>
      <c r="F62" s="48" t="str">
        <f ca="1">Cálculos!BN56</f>
        <v/>
      </c>
      <c r="G62" s="48" t="str">
        <f ca="1">IF(F62="","",F62*Cálculos!$BA$4)</f>
        <v/>
      </c>
      <c r="H62" s="65" t="str">
        <f t="shared" ca="1" si="0"/>
        <v/>
      </c>
      <c r="I62" s="65" t="str">
        <f t="shared" ca="1" si="1"/>
        <v/>
      </c>
      <c r="J62" s="242" t="str">
        <f t="shared" ca="1" si="2"/>
        <v/>
      </c>
      <c r="K62" s="242" t="str">
        <f t="shared" ca="1" si="3"/>
        <v/>
      </c>
      <c r="L62" s="242" t="str">
        <f t="shared" ca="1" si="4"/>
        <v/>
      </c>
      <c r="M62" s="239" t="str">
        <f t="shared" ca="1" si="5"/>
        <v/>
      </c>
      <c r="N62" s="239" t="str">
        <f t="shared" ca="1" si="6"/>
        <v/>
      </c>
      <c r="P62" s="61"/>
    </row>
    <row r="63" spans="2:16" s="60" customFormat="1" ht="14.5">
      <c r="B63" s="530"/>
      <c r="C63" s="63" t="str">
        <f ca="1">Cálculos!BJ57</f>
        <v/>
      </c>
      <c r="D63" s="63" t="str">
        <f ca="1">Cálculos!BK57</f>
        <v/>
      </c>
      <c r="E63" s="239" t="str">
        <f ca="1">Cálculos!BU57</f>
        <v/>
      </c>
      <c r="F63" s="48" t="str">
        <f ca="1">Cálculos!BN57</f>
        <v/>
      </c>
      <c r="G63" s="48" t="str">
        <f ca="1">IF(F63="","",F63*Cálculos!$BA$4)</f>
        <v/>
      </c>
      <c r="H63" s="65" t="str">
        <f t="shared" ca="1" si="0"/>
        <v/>
      </c>
      <c r="I63" s="65" t="str">
        <f t="shared" ca="1" si="1"/>
        <v/>
      </c>
      <c r="J63" s="242" t="str">
        <f t="shared" ca="1" si="2"/>
        <v/>
      </c>
      <c r="K63" s="242" t="str">
        <f t="shared" ca="1" si="3"/>
        <v/>
      </c>
      <c r="L63" s="242" t="str">
        <f t="shared" ca="1" si="4"/>
        <v/>
      </c>
      <c r="M63" s="239" t="str">
        <f t="shared" ca="1" si="5"/>
        <v/>
      </c>
      <c r="N63" s="239" t="str">
        <f t="shared" ca="1" si="6"/>
        <v/>
      </c>
      <c r="P63" s="61"/>
    </row>
    <row r="64" spans="2:16" s="60" customFormat="1" ht="14.5">
      <c r="B64" s="530"/>
      <c r="C64" s="63" t="str">
        <f ca="1">Cálculos!BJ58</f>
        <v/>
      </c>
      <c r="D64" s="63" t="str">
        <f ca="1">Cálculos!BK58</f>
        <v/>
      </c>
      <c r="E64" s="239" t="str">
        <f ca="1">Cálculos!BU58</f>
        <v/>
      </c>
      <c r="F64" s="48" t="str">
        <f ca="1">Cálculos!BN58</f>
        <v/>
      </c>
      <c r="G64" s="48" t="str">
        <f ca="1">IF(F64="","",F64*Cálculos!$BA$4)</f>
        <v/>
      </c>
      <c r="H64" s="65" t="str">
        <f t="shared" ca="1" si="0"/>
        <v/>
      </c>
      <c r="I64" s="65" t="str">
        <f t="shared" ca="1" si="1"/>
        <v/>
      </c>
      <c r="J64" s="242" t="str">
        <f t="shared" ca="1" si="2"/>
        <v/>
      </c>
      <c r="K64" s="242" t="str">
        <f t="shared" ca="1" si="3"/>
        <v/>
      </c>
      <c r="L64" s="242" t="str">
        <f t="shared" ca="1" si="4"/>
        <v/>
      </c>
      <c r="M64" s="239" t="str">
        <f t="shared" ca="1" si="5"/>
        <v/>
      </c>
      <c r="N64" s="239" t="str">
        <f t="shared" ca="1" si="6"/>
        <v/>
      </c>
      <c r="P64" s="61"/>
    </row>
    <row r="65" spans="2:16" s="60" customFormat="1" ht="14.5">
      <c r="B65" s="530"/>
      <c r="C65" s="63" t="str">
        <f ca="1">Cálculos!BJ59</f>
        <v/>
      </c>
      <c r="D65" s="63" t="str">
        <f ca="1">Cálculos!BK59</f>
        <v/>
      </c>
      <c r="E65" s="239" t="str">
        <f ca="1">Cálculos!BU59</f>
        <v/>
      </c>
      <c r="F65" s="48" t="str">
        <f ca="1">Cálculos!BN59</f>
        <v/>
      </c>
      <c r="G65" s="48" t="str">
        <f ca="1">IF(F65="","",F65*Cálculos!$BA$4)</f>
        <v/>
      </c>
      <c r="H65" s="65" t="str">
        <f t="shared" ca="1" si="0"/>
        <v/>
      </c>
      <c r="I65" s="65" t="str">
        <f t="shared" ca="1" si="1"/>
        <v/>
      </c>
      <c r="J65" s="242" t="str">
        <f t="shared" ca="1" si="2"/>
        <v/>
      </c>
      <c r="K65" s="242" t="str">
        <f t="shared" ca="1" si="3"/>
        <v/>
      </c>
      <c r="L65" s="242" t="str">
        <f t="shared" ca="1" si="4"/>
        <v/>
      </c>
      <c r="M65" s="239" t="str">
        <f t="shared" ca="1" si="5"/>
        <v/>
      </c>
      <c r="N65" s="239" t="str">
        <f t="shared" ca="1" si="6"/>
        <v/>
      </c>
      <c r="P65" s="61"/>
    </row>
    <row r="66" spans="2:16" s="60" customFormat="1" ht="14.5">
      <c r="B66" s="530"/>
      <c r="C66" s="63" t="str">
        <f ca="1">Cálculos!BJ60</f>
        <v/>
      </c>
      <c r="D66" s="63" t="str">
        <f ca="1">Cálculos!BK60</f>
        <v/>
      </c>
      <c r="E66" s="239" t="str">
        <f ca="1">Cálculos!BU60</f>
        <v/>
      </c>
      <c r="F66" s="48" t="str">
        <f ca="1">Cálculos!BN60</f>
        <v/>
      </c>
      <c r="G66" s="48" t="str">
        <f ca="1">IF(F66="","",F66*Cálculos!$BA$4)</f>
        <v/>
      </c>
      <c r="H66" s="65" t="str">
        <f t="shared" ca="1" si="0"/>
        <v/>
      </c>
      <c r="I66" s="65" t="str">
        <f t="shared" ca="1" si="1"/>
        <v/>
      </c>
      <c r="J66" s="242" t="str">
        <f t="shared" ca="1" si="2"/>
        <v/>
      </c>
      <c r="K66" s="242" t="str">
        <f t="shared" ca="1" si="3"/>
        <v/>
      </c>
      <c r="L66" s="242" t="str">
        <f t="shared" ca="1" si="4"/>
        <v/>
      </c>
      <c r="M66" s="239" t="str">
        <f t="shared" ca="1" si="5"/>
        <v/>
      </c>
      <c r="N66" s="239" t="str">
        <f t="shared" ca="1" si="6"/>
        <v/>
      </c>
      <c r="P66" s="61"/>
    </row>
    <row r="67" spans="2:16" s="60" customFormat="1" ht="14.5">
      <c r="B67" s="531"/>
      <c r="C67" s="63" t="str">
        <f ca="1">Cálculos!BJ61</f>
        <v/>
      </c>
      <c r="D67" s="63" t="str">
        <f ca="1">Cálculos!BK61</f>
        <v/>
      </c>
      <c r="E67" s="239" t="str">
        <f ca="1">Cálculos!BU61</f>
        <v/>
      </c>
      <c r="F67" s="48" t="str">
        <f ca="1">Cálculos!BN61</f>
        <v/>
      </c>
      <c r="G67" s="48" t="str">
        <f ca="1">IF(F67="","",F67*Cálculos!$BA$4)</f>
        <v/>
      </c>
      <c r="H67" s="65" t="str">
        <f t="shared" ca="1" si="0"/>
        <v/>
      </c>
      <c r="I67" s="65" t="str">
        <f t="shared" ca="1" si="1"/>
        <v/>
      </c>
      <c r="J67" s="242" t="str">
        <f t="shared" ca="1" si="2"/>
        <v/>
      </c>
      <c r="K67" s="242" t="str">
        <f t="shared" ca="1" si="3"/>
        <v/>
      </c>
      <c r="L67" s="242" t="str">
        <f t="shared" ca="1" si="4"/>
        <v/>
      </c>
      <c r="M67" s="239" t="str">
        <f t="shared" ca="1" si="5"/>
        <v/>
      </c>
      <c r="N67" s="239" t="str">
        <f t="shared" ca="1" si="6"/>
        <v/>
      </c>
      <c r="P67" s="61"/>
    </row>
    <row r="68" spans="2:16" s="21" customFormat="1" ht="18.75" customHeight="1">
      <c r="E68" s="233"/>
      <c r="I68" s="57"/>
      <c r="J68" s="233"/>
      <c r="K68" s="233"/>
      <c r="L68" s="233"/>
      <c r="M68" s="233"/>
      <c r="N68" s="233"/>
    </row>
    <row r="69" spans="2:16" s="21" customFormat="1" ht="18.75" customHeight="1">
      <c r="E69" s="233"/>
      <c r="H69" s="57"/>
      <c r="I69" s="57"/>
      <c r="J69" s="233"/>
      <c r="K69" s="233"/>
      <c r="L69" s="233"/>
      <c r="M69" s="233"/>
      <c r="N69" s="233"/>
    </row>
    <row r="70" spans="2:16" s="21" customFormat="1" ht="22.5" customHeight="1">
      <c r="B70" s="523" t="s">
        <v>537</v>
      </c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</row>
    <row r="71" spans="2:16" s="21" customFormat="1" ht="16.5" customHeight="1">
      <c r="E71" s="233"/>
      <c r="H71" s="57"/>
      <c r="I71" s="57"/>
      <c r="J71" s="233"/>
      <c r="K71" s="233"/>
      <c r="L71" s="233"/>
      <c r="M71" s="233"/>
      <c r="N71" s="233"/>
    </row>
    <row r="72" spans="2:16" s="21" customFormat="1" ht="16" customHeight="1">
      <c r="B72" s="24" t="s">
        <v>104</v>
      </c>
      <c r="C72" s="522">
        <f>'Formulario B-"Alta de Proyecto"'!$B$5</f>
        <v>0</v>
      </c>
      <c r="D72" s="522"/>
      <c r="E72" s="522"/>
      <c r="F72" s="522"/>
      <c r="G72" s="522"/>
      <c r="H72" s="522"/>
      <c r="I72" s="522"/>
      <c r="J72" s="241"/>
      <c r="K72" s="233"/>
      <c r="L72" s="233"/>
      <c r="M72" s="233"/>
      <c r="N72" s="233"/>
    </row>
    <row r="73" spans="2:16" s="21" customFormat="1" ht="17.25" customHeight="1">
      <c r="E73" s="233"/>
      <c r="J73" s="233"/>
      <c r="K73" s="233"/>
      <c r="L73" s="233"/>
      <c r="M73" s="233"/>
      <c r="N73" s="233"/>
    </row>
    <row r="74" spans="2:16" s="21" customFormat="1" ht="27" customHeight="1">
      <c r="B74" s="524" t="s">
        <v>107</v>
      </c>
      <c r="C74" s="525"/>
      <c r="D74" s="59">
        <f ca="1">SUMIF($N$10:$N$135,"&gt;=0")</f>
        <v>0</v>
      </c>
      <c r="E74" s="233"/>
      <c r="F74" s="58"/>
      <c r="G74" s="58"/>
      <c r="H74" s="58"/>
      <c r="I74" s="58"/>
      <c r="J74" s="238"/>
      <c r="K74" s="233"/>
      <c r="L74" s="233"/>
      <c r="M74" s="238"/>
      <c r="N74" s="233"/>
    </row>
    <row r="75" spans="2:16" s="21" customFormat="1" ht="15.5">
      <c r="C75" s="58"/>
      <c r="D75" s="58"/>
      <c r="E75" s="238"/>
      <c r="F75" s="58"/>
      <c r="G75" s="58"/>
      <c r="H75" s="58"/>
      <c r="I75" s="58"/>
      <c r="J75" s="238"/>
      <c r="K75" s="238"/>
      <c r="L75" s="238"/>
      <c r="M75" s="238"/>
      <c r="N75" s="233"/>
    </row>
    <row r="76" spans="2:16" s="60" customFormat="1" ht="48" customHeight="1">
      <c r="B76" s="526"/>
      <c r="C76" s="526"/>
      <c r="D76" s="526"/>
      <c r="E76" s="526"/>
      <c r="F76" s="526" t="s">
        <v>108</v>
      </c>
      <c r="G76" s="526"/>
      <c r="H76" s="527" t="s">
        <v>109</v>
      </c>
      <c r="I76" s="527"/>
      <c r="J76" s="528" t="s">
        <v>146</v>
      </c>
      <c r="K76" s="528"/>
      <c r="L76" s="243"/>
      <c r="M76" s="243"/>
      <c r="N76" s="243"/>
      <c r="P76" s="61"/>
    </row>
    <row r="77" spans="2:16" s="60" customFormat="1" ht="95.25" customHeight="1">
      <c r="B77" s="462" t="s">
        <v>355</v>
      </c>
      <c r="C77" s="459" t="s">
        <v>82</v>
      </c>
      <c r="D77" s="459" t="s">
        <v>83</v>
      </c>
      <c r="E77" s="463" t="s">
        <v>436</v>
      </c>
      <c r="F77" s="462" t="s">
        <v>111</v>
      </c>
      <c r="G77" s="462" t="str">
        <f ca="1">"Años de Amortización por aplicación del Beneficio (Reducción vida útil al "&amp;Cálculos!$BA$4*100&amp;"%) = H"</f>
        <v>Años de Amortización por aplicación del Beneficio (Reducción vida útil al 80%) = H</v>
      </c>
      <c r="H77" s="462" t="s">
        <v>113</v>
      </c>
      <c r="I77" s="462" t="s">
        <v>112</v>
      </c>
      <c r="J77" s="463" t="s">
        <v>141</v>
      </c>
      <c r="K77" s="463" t="s">
        <v>142</v>
      </c>
      <c r="L77" s="463" t="s">
        <v>143</v>
      </c>
      <c r="M77" s="463" t="s">
        <v>114</v>
      </c>
      <c r="N77" s="463" t="s">
        <v>115</v>
      </c>
      <c r="P77" s="61"/>
    </row>
    <row r="78" spans="2:16" s="60" customFormat="1" ht="14.5">
      <c r="B78" s="529">
        <f ca="1">Cálculos!$AZ$4</f>
        <v>46022</v>
      </c>
      <c r="C78" s="63" t="str">
        <f ca="1">Cálculos!BJ62</f>
        <v/>
      </c>
      <c r="D78" s="63" t="str">
        <f ca="1">Cálculos!BK62</f>
        <v/>
      </c>
      <c r="E78" s="63" t="str">
        <f ca="1">Cálculos!BU62</f>
        <v/>
      </c>
      <c r="F78" s="63" t="str">
        <f ca="1">Cálculos!BN62</f>
        <v/>
      </c>
      <c r="G78" s="63" t="str">
        <f ca="1">IF(F78="","",F78*Cálculos!$BA$4)</f>
        <v/>
      </c>
      <c r="H78" s="63" t="str">
        <f t="shared" ref="H78:I80" ca="1" si="7">IF(OR(F78="",F78=0),"",1/F78)</f>
        <v/>
      </c>
      <c r="I78" s="63" t="str">
        <f t="shared" ca="1" si="7"/>
        <v/>
      </c>
      <c r="J78" s="63" t="str">
        <f t="shared" ref="J78:K80" ca="1" si="8">IF(OR($E78="",H78=""),"",$E78*H78)</f>
        <v/>
      </c>
      <c r="K78" s="63" t="str">
        <f t="shared" ca="1" si="8"/>
        <v/>
      </c>
      <c r="L78" s="63" t="str">
        <f ca="1">IF(OR(J78="",K78=""),"",K78-J78)</f>
        <v/>
      </c>
      <c r="M78" s="63" t="str">
        <f ca="1">IF(L78="","",L78*0.35)</f>
        <v/>
      </c>
      <c r="N78" s="63" t="str">
        <f ca="1">IF(OR(M78="",G78=""),"",M78*G78)</f>
        <v/>
      </c>
      <c r="P78" s="61"/>
    </row>
    <row r="79" spans="2:16" s="60" customFormat="1" ht="14.5">
      <c r="B79" s="530"/>
      <c r="C79" s="63" t="str">
        <f ca="1">Cálculos!BJ63</f>
        <v/>
      </c>
      <c r="D79" s="63" t="str">
        <f ca="1">Cálculos!BK63</f>
        <v/>
      </c>
      <c r="E79" s="63" t="str">
        <f ca="1">Cálculos!BU63</f>
        <v/>
      </c>
      <c r="F79" s="63" t="str">
        <f ca="1">Cálculos!BN63</f>
        <v/>
      </c>
      <c r="G79" s="63" t="str">
        <f ca="1">IF(F79="","",F79*Cálculos!$BA$4)</f>
        <v/>
      </c>
      <c r="H79" s="63" t="str">
        <f t="shared" ca="1" si="7"/>
        <v/>
      </c>
      <c r="I79" s="63" t="str">
        <f t="shared" ca="1" si="7"/>
        <v/>
      </c>
      <c r="J79" s="63" t="str">
        <f t="shared" ca="1" si="8"/>
        <v/>
      </c>
      <c r="K79" s="63" t="str">
        <f t="shared" ca="1" si="8"/>
        <v/>
      </c>
      <c r="L79" s="63" t="str">
        <f ca="1">IF(OR(J79="",K79=""),"",K79-J79)</f>
        <v/>
      </c>
      <c r="M79" s="63" t="str">
        <f ca="1">IF(L79="","",L79*0.35)</f>
        <v/>
      </c>
      <c r="N79" s="63" t="str">
        <f ca="1">IF(OR(M79="",G79=""),"",M79*G79)</f>
        <v/>
      </c>
      <c r="P79" s="61"/>
    </row>
    <row r="80" spans="2:16" s="60" customFormat="1" ht="14.5">
      <c r="B80" s="530"/>
      <c r="C80" s="63" t="str">
        <f ca="1">Cálculos!BJ64</f>
        <v/>
      </c>
      <c r="D80" s="63" t="str">
        <f ca="1">Cálculos!BK64</f>
        <v/>
      </c>
      <c r="E80" s="63" t="str">
        <f ca="1">Cálculos!BU64</f>
        <v/>
      </c>
      <c r="F80" s="63" t="str">
        <f ca="1">Cálculos!BN64</f>
        <v/>
      </c>
      <c r="G80" s="63" t="str">
        <f ca="1">IF(F80="","",F80*Cálculos!$BA$4)</f>
        <v/>
      </c>
      <c r="H80" s="63" t="str">
        <f t="shared" ca="1" si="7"/>
        <v/>
      </c>
      <c r="I80" s="63" t="str">
        <f t="shared" ca="1" si="7"/>
        <v/>
      </c>
      <c r="J80" s="63" t="str">
        <f t="shared" ca="1" si="8"/>
        <v/>
      </c>
      <c r="K80" s="63" t="str">
        <f t="shared" ca="1" si="8"/>
        <v/>
      </c>
      <c r="L80" s="63" t="str">
        <f ca="1">IF(OR(J80="",K80=""),"",K80-J80)</f>
        <v/>
      </c>
      <c r="M80" s="63" t="str">
        <f ca="1">IF(L80="","",L80*0.35)</f>
        <v/>
      </c>
      <c r="N80" s="63" t="str">
        <f ca="1">IF(OR(M80="",G80=""),"",M80*G80)</f>
        <v/>
      </c>
      <c r="P80" s="61"/>
    </row>
    <row r="81" spans="2:16" s="60" customFormat="1" ht="14.5">
      <c r="B81" s="530"/>
      <c r="C81" s="63" t="str">
        <f ca="1">Cálculos!BJ65</f>
        <v/>
      </c>
      <c r="D81" s="63" t="str">
        <f ca="1">Cálculos!BK65</f>
        <v/>
      </c>
      <c r="E81" s="63" t="str">
        <f ca="1">Cálculos!BU65</f>
        <v/>
      </c>
      <c r="F81" s="63" t="str">
        <f ca="1">Cálculos!BN65</f>
        <v/>
      </c>
      <c r="G81" s="63" t="str">
        <f ca="1">IF(F81="","",F81*Cálculos!$BA$4)</f>
        <v/>
      </c>
      <c r="H81" s="63" t="str">
        <f t="shared" ref="H81:H135" ca="1" si="9">IF(OR(F81="",F81=0),"",1/F81)</f>
        <v/>
      </c>
      <c r="I81" s="63" t="str">
        <f t="shared" ref="I81:I135" ca="1" si="10">IF(OR(G81="",G81=0),"",1/G81)</f>
        <v/>
      </c>
      <c r="J81" s="63" t="str">
        <f t="shared" ref="J81:J135" ca="1" si="11">IF(OR($E81="",H81=""),"",$E81*H81)</f>
        <v/>
      </c>
      <c r="K81" s="63" t="str">
        <f t="shared" ref="K81:K135" ca="1" si="12">IF(OR($E81="",I81=""),"",$E81*I81)</f>
        <v/>
      </c>
      <c r="L81" s="63" t="str">
        <f t="shared" ref="L81:L135" ca="1" si="13">IF(OR(J81="",K81=""),"",K81-J81)</f>
        <v/>
      </c>
      <c r="M81" s="63" t="str">
        <f t="shared" ref="M81:M135" ca="1" si="14">IF(L81="","",L81*0.35)</f>
        <v/>
      </c>
      <c r="N81" s="63" t="str">
        <f t="shared" ref="N81:N135" ca="1" si="15">IF(OR(M81="",G81=""),"",M81*G81)</f>
        <v/>
      </c>
      <c r="P81" s="61"/>
    </row>
    <row r="82" spans="2:16" s="60" customFormat="1" ht="14.5">
      <c r="B82" s="530"/>
      <c r="C82" s="63" t="str">
        <f ca="1">Cálculos!BJ66</f>
        <v/>
      </c>
      <c r="D82" s="63" t="str">
        <f ca="1">Cálculos!BK66</f>
        <v/>
      </c>
      <c r="E82" s="63" t="str">
        <f ca="1">Cálculos!BU66</f>
        <v/>
      </c>
      <c r="F82" s="63" t="str">
        <f ca="1">Cálculos!BN66</f>
        <v/>
      </c>
      <c r="G82" s="63" t="str">
        <f ca="1">IF(F82="","",F82*Cálculos!$BA$4)</f>
        <v/>
      </c>
      <c r="H82" s="63" t="str">
        <f t="shared" ca="1" si="9"/>
        <v/>
      </c>
      <c r="I82" s="63" t="str">
        <f t="shared" ca="1" si="10"/>
        <v/>
      </c>
      <c r="J82" s="63" t="str">
        <f t="shared" ca="1" si="11"/>
        <v/>
      </c>
      <c r="K82" s="63" t="str">
        <f t="shared" ca="1" si="12"/>
        <v/>
      </c>
      <c r="L82" s="63" t="str">
        <f t="shared" ca="1" si="13"/>
        <v/>
      </c>
      <c r="M82" s="63" t="str">
        <f t="shared" ca="1" si="14"/>
        <v/>
      </c>
      <c r="N82" s="63" t="str">
        <f t="shared" ca="1" si="15"/>
        <v/>
      </c>
      <c r="P82" s="61"/>
    </row>
    <row r="83" spans="2:16" s="60" customFormat="1" ht="14.5">
      <c r="B83" s="530"/>
      <c r="C83" s="63" t="str">
        <f ca="1">Cálculos!BJ67</f>
        <v/>
      </c>
      <c r="D83" s="63" t="str">
        <f ca="1">Cálculos!BK67</f>
        <v/>
      </c>
      <c r="E83" s="63" t="str">
        <f ca="1">Cálculos!BU67</f>
        <v/>
      </c>
      <c r="F83" s="63" t="str">
        <f ca="1">Cálculos!BN67</f>
        <v/>
      </c>
      <c r="G83" s="63" t="str">
        <f ca="1">IF(F83="","",F83*Cálculos!$BA$4)</f>
        <v/>
      </c>
      <c r="H83" s="63" t="str">
        <f t="shared" ca="1" si="9"/>
        <v/>
      </c>
      <c r="I83" s="63" t="str">
        <f t="shared" ca="1" si="10"/>
        <v/>
      </c>
      <c r="J83" s="63" t="str">
        <f t="shared" ca="1" si="11"/>
        <v/>
      </c>
      <c r="K83" s="63" t="str">
        <f t="shared" ca="1" si="12"/>
        <v/>
      </c>
      <c r="L83" s="63" t="str">
        <f t="shared" ca="1" si="13"/>
        <v/>
      </c>
      <c r="M83" s="63" t="str">
        <f t="shared" ca="1" si="14"/>
        <v/>
      </c>
      <c r="N83" s="63" t="str">
        <f t="shared" ca="1" si="15"/>
        <v/>
      </c>
      <c r="P83" s="61"/>
    </row>
    <row r="84" spans="2:16" s="60" customFormat="1" ht="14.5">
      <c r="B84" s="530"/>
      <c r="C84" s="63" t="str">
        <f ca="1">Cálculos!BJ68</f>
        <v/>
      </c>
      <c r="D84" s="63" t="str">
        <f ca="1">Cálculos!BK68</f>
        <v/>
      </c>
      <c r="E84" s="63" t="str">
        <f ca="1">Cálculos!BU68</f>
        <v/>
      </c>
      <c r="F84" s="63" t="str">
        <f ca="1">Cálculos!BN68</f>
        <v/>
      </c>
      <c r="G84" s="63" t="str">
        <f ca="1">IF(F84="","",F84*Cálculos!$BA$4)</f>
        <v/>
      </c>
      <c r="H84" s="63" t="str">
        <f t="shared" ca="1" si="9"/>
        <v/>
      </c>
      <c r="I84" s="63" t="str">
        <f t="shared" ca="1" si="10"/>
        <v/>
      </c>
      <c r="J84" s="63" t="str">
        <f t="shared" ca="1" si="11"/>
        <v/>
      </c>
      <c r="K84" s="63" t="str">
        <f t="shared" ca="1" si="12"/>
        <v/>
      </c>
      <c r="L84" s="63" t="str">
        <f t="shared" ca="1" si="13"/>
        <v/>
      </c>
      <c r="M84" s="63" t="str">
        <f t="shared" ca="1" si="14"/>
        <v/>
      </c>
      <c r="N84" s="63" t="str">
        <f t="shared" ca="1" si="15"/>
        <v/>
      </c>
      <c r="P84" s="61"/>
    </row>
    <row r="85" spans="2:16" s="60" customFormat="1" ht="14.5">
      <c r="B85" s="530"/>
      <c r="C85" s="63" t="str">
        <f ca="1">Cálculos!BJ69</f>
        <v/>
      </c>
      <c r="D85" s="63" t="str">
        <f ca="1">Cálculos!BK69</f>
        <v/>
      </c>
      <c r="E85" s="63" t="str">
        <f ca="1">Cálculos!BU69</f>
        <v/>
      </c>
      <c r="F85" s="63" t="str">
        <f ca="1">Cálculos!BN69</f>
        <v/>
      </c>
      <c r="G85" s="63" t="str">
        <f ca="1">IF(F85="","",F85*Cálculos!$BA$4)</f>
        <v/>
      </c>
      <c r="H85" s="63" t="str">
        <f t="shared" ca="1" si="9"/>
        <v/>
      </c>
      <c r="I85" s="63" t="str">
        <f t="shared" ca="1" si="10"/>
        <v/>
      </c>
      <c r="J85" s="63" t="str">
        <f t="shared" ca="1" si="11"/>
        <v/>
      </c>
      <c r="K85" s="63" t="str">
        <f t="shared" ca="1" si="12"/>
        <v/>
      </c>
      <c r="L85" s="63" t="str">
        <f t="shared" ca="1" si="13"/>
        <v/>
      </c>
      <c r="M85" s="63" t="str">
        <f t="shared" ca="1" si="14"/>
        <v/>
      </c>
      <c r="N85" s="63" t="str">
        <f t="shared" ca="1" si="15"/>
        <v/>
      </c>
      <c r="P85" s="61"/>
    </row>
    <row r="86" spans="2:16" s="60" customFormat="1" ht="14.5">
      <c r="B86" s="530"/>
      <c r="C86" s="63" t="str">
        <f ca="1">Cálculos!BJ70</f>
        <v/>
      </c>
      <c r="D86" s="63" t="str">
        <f ca="1">Cálculos!BK70</f>
        <v/>
      </c>
      <c r="E86" s="63" t="str">
        <f ca="1">Cálculos!BU70</f>
        <v/>
      </c>
      <c r="F86" s="63" t="str">
        <f ca="1">Cálculos!BN70</f>
        <v/>
      </c>
      <c r="G86" s="63" t="str">
        <f ca="1">IF(F86="","",F86*Cálculos!$BA$4)</f>
        <v/>
      </c>
      <c r="H86" s="63" t="str">
        <f t="shared" ca="1" si="9"/>
        <v/>
      </c>
      <c r="I86" s="63" t="str">
        <f t="shared" ca="1" si="10"/>
        <v/>
      </c>
      <c r="J86" s="63" t="str">
        <f t="shared" ca="1" si="11"/>
        <v/>
      </c>
      <c r="K86" s="63" t="str">
        <f t="shared" ca="1" si="12"/>
        <v/>
      </c>
      <c r="L86" s="63" t="str">
        <f t="shared" ca="1" si="13"/>
        <v/>
      </c>
      <c r="M86" s="63" t="str">
        <f t="shared" ca="1" si="14"/>
        <v/>
      </c>
      <c r="N86" s="63" t="str">
        <f t="shared" ca="1" si="15"/>
        <v/>
      </c>
      <c r="P86" s="61"/>
    </row>
    <row r="87" spans="2:16" s="60" customFormat="1" ht="14.5">
      <c r="B87" s="530"/>
      <c r="C87" s="63" t="str">
        <f ca="1">Cálculos!BJ71</f>
        <v/>
      </c>
      <c r="D87" s="63" t="str">
        <f ca="1">Cálculos!BK71</f>
        <v/>
      </c>
      <c r="E87" s="63" t="str">
        <f ca="1">Cálculos!BU71</f>
        <v/>
      </c>
      <c r="F87" s="63" t="str">
        <f ca="1">Cálculos!BN71</f>
        <v/>
      </c>
      <c r="G87" s="63" t="str">
        <f ca="1">IF(F87="","",F87*Cálculos!$BA$4)</f>
        <v/>
      </c>
      <c r="H87" s="63" t="str">
        <f t="shared" ca="1" si="9"/>
        <v/>
      </c>
      <c r="I87" s="63" t="str">
        <f t="shared" ca="1" si="10"/>
        <v/>
      </c>
      <c r="J87" s="63" t="str">
        <f t="shared" ca="1" si="11"/>
        <v/>
      </c>
      <c r="K87" s="63" t="str">
        <f t="shared" ca="1" si="12"/>
        <v/>
      </c>
      <c r="L87" s="63" t="str">
        <f t="shared" ca="1" si="13"/>
        <v/>
      </c>
      <c r="M87" s="63" t="str">
        <f t="shared" ca="1" si="14"/>
        <v/>
      </c>
      <c r="N87" s="63" t="str">
        <f t="shared" ca="1" si="15"/>
        <v/>
      </c>
      <c r="P87" s="61"/>
    </row>
    <row r="88" spans="2:16" s="60" customFormat="1" ht="14.5">
      <c r="B88" s="530"/>
      <c r="C88" s="63" t="str">
        <f ca="1">Cálculos!BJ72</f>
        <v/>
      </c>
      <c r="D88" s="63" t="str">
        <f ca="1">Cálculos!BK72</f>
        <v/>
      </c>
      <c r="E88" s="63" t="str">
        <f ca="1">Cálculos!BU72</f>
        <v/>
      </c>
      <c r="F88" s="63" t="str">
        <f ca="1">Cálculos!BN72</f>
        <v/>
      </c>
      <c r="G88" s="63" t="str">
        <f ca="1">IF(F88="","",F88*Cálculos!$BA$4)</f>
        <v/>
      </c>
      <c r="H88" s="63" t="str">
        <f t="shared" ca="1" si="9"/>
        <v/>
      </c>
      <c r="I88" s="63" t="str">
        <f t="shared" ca="1" si="10"/>
        <v/>
      </c>
      <c r="J88" s="63" t="str">
        <f t="shared" ca="1" si="11"/>
        <v/>
      </c>
      <c r="K88" s="63" t="str">
        <f t="shared" ca="1" si="12"/>
        <v/>
      </c>
      <c r="L88" s="63" t="str">
        <f t="shared" ca="1" si="13"/>
        <v/>
      </c>
      <c r="M88" s="63" t="str">
        <f t="shared" ca="1" si="14"/>
        <v/>
      </c>
      <c r="N88" s="63" t="str">
        <f t="shared" ca="1" si="15"/>
        <v/>
      </c>
      <c r="P88" s="61"/>
    </row>
    <row r="89" spans="2:16" s="60" customFormat="1" ht="14.5">
      <c r="B89" s="530"/>
      <c r="C89" s="63" t="str">
        <f ca="1">Cálculos!BJ73</f>
        <v/>
      </c>
      <c r="D89" s="63" t="str">
        <f ca="1">Cálculos!BK73</f>
        <v/>
      </c>
      <c r="E89" s="63" t="str">
        <f ca="1">Cálculos!BU73</f>
        <v/>
      </c>
      <c r="F89" s="63" t="str">
        <f ca="1">Cálculos!BN73</f>
        <v/>
      </c>
      <c r="G89" s="63" t="str">
        <f ca="1">IF(F89="","",F89*Cálculos!$BA$4)</f>
        <v/>
      </c>
      <c r="H89" s="63" t="str">
        <f t="shared" ca="1" si="9"/>
        <v/>
      </c>
      <c r="I89" s="63" t="str">
        <f t="shared" ca="1" si="10"/>
        <v/>
      </c>
      <c r="J89" s="63" t="str">
        <f t="shared" ca="1" si="11"/>
        <v/>
      </c>
      <c r="K89" s="63" t="str">
        <f t="shared" ca="1" si="12"/>
        <v/>
      </c>
      <c r="L89" s="63" t="str">
        <f t="shared" ca="1" si="13"/>
        <v/>
      </c>
      <c r="M89" s="63" t="str">
        <f t="shared" ca="1" si="14"/>
        <v/>
      </c>
      <c r="N89" s="63" t="str">
        <f t="shared" ca="1" si="15"/>
        <v/>
      </c>
      <c r="P89" s="61"/>
    </row>
    <row r="90" spans="2:16" s="60" customFormat="1" ht="14.5">
      <c r="B90" s="530"/>
      <c r="C90" s="63" t="str">
        <f ca="1">Cálculos!BJ74</f>
        <v/>
      </c>
      <c r="D90" s="63" t="str">
        <f ca="1">Cálculos!BK74</f>
        <v/>
      </c>
      <c r="E90" s="63" t="str">
        <f ca="1">Cálculos!BU74</f>
        <v/>
      </c>
      <c r="F90" s="63" t="str">
        <f ca="1">Cálculos!BN74</f>
        <v/>
      </c>
      <c r="G90" s="63" t="str">
        <f ca="1">IF(F90="","",F90*Cálculos!$BA$4)</f>
        <v/>
      </c>
      <c r="H90" s="63" t="str">
        <f t="shared" ca="1" si="9"/>
        <v/>
      </c>
      <c r="I90" s="63" t="str">
        <f t="shared" ca="1" si="10"/>
        <v/>
      </c>
      <c r="J90" s="63" t="str">
        <f t="shared" ca="1" si="11"/>
        <v/>
      </c>
      <c r="K90" s="63" t="str">
        <f t="shared" ca="1" si="12"/>
        <v/>
      </c>
      <c r="L90" s="63" t="str">
        <f t="shared" ca="1" si="13"/>
        <v/>
      </c>
      <c r="M90" s="63" t="str">
        <f t="shared" ca="1" si="14"/>
        <v/>
      </c>
      <c r="N90" s="63" t="str">
        <f t="shared" ca="1" si="15"/>
        <v/>
      </c>
      <c r="P90" s="61"/>
    </row>
    <row r="91" spans="2:16" s="60" customFormat="1" ht="14.5">
      <c r="B91" s="530"/>
      <c r="C91" s="63" t="str">
        <f ca="1">Cálculos!BJ75</f>
        <v/>
      </c>
      <c r="D91" s="63" t="str">
        <f ca="1">Cálculos!BK75</f>
        <v/>
      </c>
      <c r="E91" s="63" t="str">
        <f ca="1">Cálculos!BU75</f>
        <v/>
      </c>
      <c r="F91" s="63" t="str">
        <f ca="1">Cálculos!BN75</f>
        <v/>
      </c>
      <c r="G91" s="63" t="str">
        <f ca="1">IF(F91="","",F91*Cálculos!$BA$4)</f>
        <v/>
      </c>
      <c r="H91" s="63" t="str">
        <f t="shared" ca="1" si="9"/>
        <v/>
      </c>
      <c r="I91" s="63" t="str">
        <f t="shared" ca="1" si="10"/>
        <v/>
      </c>
      <c r="J91" s="63" t="str">
        <f t="shared" ca="1" si="11"/>
        <v/>
      </c>
      <c r="K91" s="63" t="str">
        <f t="shared" ca="1" si="12"/>
        <v/>
      </c>
      <c r="L91" s="63" t="str">
        <f t="shared" ca="1" si="13"/>
        <v/>
      </c>
      <c r="M91" s="63" t="str">
        <f t="shared" ca="1" si="14"/>
        <v/>
      </c>
      <c r="N91" s="63" t="str">
        <f t="shared" ca="1" si="15"/>
        <v/>
      </c>
      <c r="P91" s="61"/>
    </row>
    <row r="92" spans="2:16" s="60" customFormat="1" ht="14.5">
      <c r="B92" s="530"/>
      <c r="C92" s="63" t="str">
        <f ca="1">Cálculos!BJ76</f>
        <v/>
      </c>
      <c r="D92" s="63" t="str">
        <f ca="1">Cálculos!BK76</f>
        <v/>
      </c>
      <c r="E92" s="63" t="str">
        <f ca="1">Cálculos!BU76</f>
        <v/>
      </c>
      <c r="F92" s="63" t="str">
        <f ca="1">Cálculos!BN76</f>
        <v/>
      </c>
      <c r="G92" s="63" t="str">
        <f ca="1">IF(F92="","",F92*Cálculos!$BA$4)</f>
        <v/>
      </c>
      <c r="H92" s="63" t="str">
        <f t="shared" ca="1" si="9"/>
        <v/>
      </c>
      <c r="I92" s="63" t="str">
        <f t="shared" ca="1" si="10"/>
        <v/>
      </c>
      <c r="J92" s="63" t="str">
        <f t="shared" ca="1" si="11"/>
        <v/>
      </c>
      <c r="K92" s="63" t="str">
        <f t="shared" ca="1" si="12"/>
        <v/>
      </c>
      <c r="L92" s="63" t="str">
        <f t="shared" ca="1" si="13"/>
        <v/>
      </c>
      <c r="M92" s="63" t="str">
        <f t="shared" ca="1" si="14"/>
        <v/>
      </c>
      <c r="N92" s="63" t="str">
        <f t="shared" ca="1" si="15"/>
        <v/>
      </c>
      <c r="P92" s="61"/>
    </row>
    <row r="93" spans="2:16" s="60" customFormat="1" ht="14.5">
      <c r="B93" s="530"/>
      <c r="C93" s="63" t="str">
        <f ca="1">Cálculos!BJ77</f>
        <v/>
      </c>
      <c r="D93" s="63" t="str">
        <f ca="1">Cálculos!BK77</f>
        <v/>
      </c>
      <c r="E93" s="63" t="str">
        <f ca="1">Cálculos!BU77</f>
        <v/>
      </c>
      <c r="F93" s="63" t="str">
        <f ca="1">Cálculos!BN77</f>
        <v/>
      </c>
      <c r="G93" s="63" t="str">
        <f ca="1">IF(F93="","",F93*Cálculos!$BA$4)</f>
        <v/>
      </c>
      <c r="H93" s="63" t="str">
        <f t="shared" ca="1" si="9"/>
        <v/>
      </c>
      <c r="I93" s="63" t="str">
        <f t="shared" ca="1" si="10"/>
        <v/>
      </c>
      <c r="J93" s="63" t="str">
        <f t="shared" ca="1" si="11"/>
        <v/>
      </c>
      <c r="K93" s="63" t="str">
        <f t="shared" ca="1" si="12"/>
        <v/>
      </c>
      <c r="L93" s="63" t="str">
        <f t="shared" ca="1" si="13"/>
        <v/>
      </c>
      <c r="M93" s="63" t="str">
        <f t="shared" ca="1" si="14"/>
        <v/>
      </c>
      <c r="N93" s="63" t="str">
        <f t="shared" ca="1" si="15"/>
        <v/>
      </c>
      <c r="P93" s="61"/>
    </row>
    <row r="94" spans="2:16" s="60" customFormat="1" ht="14.5">
      <c r="B94" s="530"/>
      <c r="C94" s="63" t="str">
        <f ca="1">Cálculos!BJ78</f>
        <v/>
      </c>
      <c r="D94" s="63" t="str">
        <f ca="1">Cálculos!BK78</f>
        <v/>
      </c>
      <c r="E94" s="63" t="str">
        <f ca="1">Cálculos!BU78</f>
        <v/>
      </c>
      <c r="F94" s="63" t="str">
        <f ca="1">Cálculos!BN78</f>
        <v/>
      </c>
      <c r="G94" s="63" t="str">
        <f ca="1">IF(F94="","",F94*Cálculos!$BA$4)</f>
        <v/>
      </c>
      <c r="H94" s="63" t="str">
        <f t="shared" ca="1" si="9"/>
        <v/>
      </c>
      <c r="I94" s="63" t="str">
        <f t="shared" ca="1" si="10"/>
        <v/>
      </c>
      <c r="J94" s="63" t="str">
        <f t="shared" ca="1" si="11"/>
        <v/>
      </c>
      <c r="K94" s="63" t="str">
        <f t="shared" ca="1" si="12"/>
        <v/>
      </c>
      <c r="L94" s="63" t="str">
        <f t="shared" ca="1" si="13"/>
        <v/>
      </c>
      <c r="M94" s="63" t="str">
        <f t="shared" ca="1" si="14"/>
        <v/>
      </c>
      <c r="N94" s="63" t="str">
        <f t="shared" ca="1" si="15"/>
        <v/>
      </c>
      <c r="P94" s="61"/>
    </row>
    <row r="95" spans="2:16" s="60" customFormat="1" ht="14.5">
      <c r="B95" s="530"/>
      <c r="C95" s="63" t="str">
        <f ca="1">Cálculos!BJ79</f>
        <v/>
      </c>
      <c r="D95" s="63" t="str">
        <f ca="1">Cálculos!BK79</f>
        <v/>
      </c>
      <c r="E95" s="63" t="str">
        <f ca="1">Cálculos!BU79</f>
        <v/>
      </c>
      <c r="F95" s="63" t="str">
        <f ca="1">Cálculos!BN79</f>
        <v/>
      </c>
      <c r="G95" s="63" t="str">
        <f ca="1">IF(F95="","",F95*Cálculos!$BA$4)</f>
        <v/>
      </c>
      <c r="H95" s="63" t="str">
        <f t="shared" ca="1" si="9"/>
        <v/>
      </c>
      <c r="I95" s="63" t="str">
        <f t="shared" ca="1" si="10"/>
        <v/>
      </c>
      <c r="J95" s="63" t="str">
        <f t="shared" ca="1" si="11"/>
        <v/>
      </c>
      <c r="K95" s="63" t="str">
        <f t="shared" ca="1" si="12"/>
        <v/>
      </c>
      <c r="L95" s="63" t="str">
        <f t="shared" ca="1" si="13"/>
        <v/>
      </c>
      <c r="M95" s="63" t="str">
        <f t="shared" ca="1" si="14"/>
        <v/>
      </c>
      <c r="N95" s="63" t="str">
        <f t="shared" ca="1" si="15"/>
        <v/>
      </c>
      <c r="P95" s="61"/>
    </row>
    <row r="96" spans="2:16" s="60" customFormat="1" ht="14.5">
      <c r="B96" s="530"/>
      <c r="C96" s="63" t="str">
        <f ca="1">Cálculos!BJ80</f>
        <v/>
      </c>
      <c r="D96" s="63" t="str">
        <f ca="1">Cálculos!BK80</f>
        <v/>
      </c>
      <c r="E96" s="63" t="str">
        <f ca="1">Cálculos!BU80</f>
        <v/>
      </c>
      <c r="F96" s="63" t="str">
        <f ca="1">Cálculos!BN80</f>
        <v/>
      </c>
      <c r="G96" s="63" t="str">
        <f ca="1">IF(F96="","",F96*Cálculos!$BA$4)</f>
        <v/>
      </c>
      <c r="H96" s="63" t="str">
        <f t="shared" ca="1" si="9"/>
        <v/>
      </c>
      <c r="I96" s="63" t="str">
        <f t="shared" ca="1" si="10"/>
        <v/>
      </c>
      <c r="J96" s="63" t="str">
        <f t="shared" ca="1" si="11"/>
        <v/>
      </c>
      <c r="K96" s="63" t="str">
        <f t="shared" ca="1" si="12"/>
        <v/>
      </c>
      <c r="L96" s="63" t="str">
        <f t="shared" ca="1" si="13"/>
        <v/>
      </c>
      <c r="M96" s="63" t="str">
        <f t="shared" ca="1" si="14"/>
        <v/>
      </c>
      <c r="N96" s="63" t="str">
        <f t="shared" ca="1" si="15"/>
        <v/>
      </c>
      <c r="P96" s="61"/>
    </row>
    <row r="97" spans="2:16" s="60" customFormat="1" ht="14.5">
      <c r="B97" s="530"/>
      <c r="C97" s="63" t="str">
        <f ca="1">Cálculos!BJ81</f>
        <v/>
      </c>
      <c r="D97" s="63" t="str">
        <f ca="1">Cálculos!BK81</f>
        <v/>
      </c>
      <c r="E97" s="63" t="str">
        <f ca="1">Cálculos!BU81</f>
        <v/>
      </c>
      <c r="F97" s="63" t="str">
        <f ca="1">Cálculos!BN81</f>
        <v/>
      </c>
      <c r="G97" s="63" t="str">
        <f ca="1">IF(F97="","",F97*Cálculos!$BA$4)</f>
        <v/>
      </c>
      <c r="H97" s="63" t="str">
        <f t="shared" ca="1" si="9"/>
        <v/>
      </c>
      <c r="I97" s="63" t="str">
        <f t="shared" ca="1" si="10"/>
        <v/>
      </c>
      <c r="J97" s="63" t="str">
        <f t="shared" ca="1" si="11"/>
        <v/>
      </c>
      <c r="K97" s="63" t="str">
        <f t="shared" ca="1" si="12"/>
        <v/>
      </c>
      <c r="L97" s="63" t="str">
        <f t="shared" ca="1" si="13"/>
        <v/>
      </c>
      <c r="M97" s="63" t="str">
        <f t="shared" ca="1" si="14"/>
        <v/>
      </c>
      <c r="N97" s="63" t="str">
        <f t="shared" ca="1" si="15"/>
        <v/>
      </c>
      <c r="P97" s="61"/>
    </row>
    <row r="98" spans="2:16" s="60" customFormat="1" ht="14.5">
      <c r="B98" s="530"/>
      <c r="C98" s="63" t="str">
        <f ca="1">Cálculos!BJ82</f>
        <v/>
      </c>
      <c r="D98" s="63" t="str">
        <f ca="1">Cálculos!BK82</f>
        <v/>
      </c>
      <c r="E98" s="63" t="str">
        <f ca="1">Cálculos!BU82</f>
        <v/>
      </c>
      <c r="F98" s="63" t="str">
        <f ca="1">Cálculos!BN82</f>
        <v/>
      </c>
      <c r="G98" s="63" t="str">
        <f ca="1">IF(F98="","",F98*Cálculos!$BA$4)</f>
        <v/>
      </c>
      <c r="H98" s="63" t="str">
        <f t="shared" ca="1" si="9"/>
        <v/>
      </c>
      <c r="I98" s="63" t="str">
        <f t="shared" ca="1" si="10"/>
        <v/>
      </c>
      <c r="J98" s="63" t="str">
        <f t="shared" ca="1" si="11"/>
        <v/>
      </c>
      <c r="K98" s="63" t="str">
        <f t="shared" ca="1" si="12"/>
        <v/>
      </c>
      <c r="L98" s="63" t="str">
        <f t="shared" ca="1" si="13"/>
        <v/>
      </c>
      <c r="M98" s="63" t="str">
        <f t="shared" ca="1" si="14"/>
        <v/>
      </c>
      <c r="N98" s="63" t="str">
        <f t="shared" ca="1" si="15"/>
        <v/>
      </c>
      <c r="P98" s="61"/>
    </row>
    <row r="99" spans="2:16" s="60" customFormat="1" ht="14.5">
      <c r="B99" s="530"/>
      <c r="C99" s="63" t="str">
        <f ca="1">Cálculos!BJ83</f>
        <v/>
      </c>
      <c r="D99" s="63" t="str">
        <f ca="1">Cálculos!BK83</f>
        <v/>
      </c>
      <c r="E99" s="63" t="str">
        <f ca="1">Cálculos!BU83</f>
        <v/>
      </c>
      <c r="F99" s="63" t="str">
        <f ca="1">Cálculos!BN83</f>
        <v/>
      </c>
      <c r="G99" s="63" t="str">
        <f ca="1">IF(F99="","",F99*Cálculos!$BA$4)</f>
        <v/>
      </c>
      <c r="H99" s="63" t="str">
        <f t="shared" ca="1" si="9"/>
        <v/>
      </c>
      <c r="I99" s="63" t="str">
        <f t="shared" ca="1" si="10"/>
        <v/>
      </c>
      <c r="J99" s="63" t="str">
        <f t="shared" ca="1" si="11"/>
        <v/>
      </c>
      <c r="K99" s="63" t="str">
        <f t="shared" ca="1" si="12"/>
        <v/>
      </c>
      <c r="L99" s="63" t="str">
        <f t="shared" ca="1" si="13"/>
        <v/>
      </c>
      <c r="M99" s="63" t="str">
        <f t="shared" ca="1" si="14"/>
        <v/>
      </c>
      <c r="N99" s="63" t="str">
        <f t="shared" ca="1" si="15"/>
        <v/>
      </c>
      <c r="P99" s="61"/>
    </row>
    <row r="100" spans="2:16" s="60" customFormat="1" ht="14.5">
      <c r="B100" s="530"/>
      <c r="C100" s="63" t="str">
        <f ca="1">Cálculos!BJ84</f>
        <v/>
      </c>
      <c r="D100" s="63" t="str">
        <f ca="1">Cálculos!BK84</f>
        <v/>
      </c>
      <c r="E100" s="63" t="str">
        <f ca="1">Cálculos!BU84</f>
        <v/>
      </c>
      <c r="F100" s="63" t="str">
        <f ca="1">Cálculos!BN84</f>
        <v/>
      </c>
      <c r="G100" s="63" t="str">
        <f ca="1">IF(F100="","",F100*Cálculos!$BA$4)</f>
        <v/>
      </c>
      <c r="H100" s="63" t="str">
        <f t="shared" ca="1" si="9"/>
        <v/>
      </c>
      <c r="I100" s="63" t="str">
        <f t="shared" ca="1" si="10"/>
        <v/>
      </c>
      <c r="J100" s="63" t="str">
        <f t="shared" ca="1" si="11"/>
        <v/>
      </c>
      <c r="K100" s="63" t="str">
        <f t="shared" ca="1" si="12"/>
        <v/>
      </c>
      <c r="L100" s="63" t="str">
        <f t="shared" ca="1" si="13"/>
        <v/>
      </c>
      <c r="M100" s="63" t="str">
        <f t="shared" ca="1" si="14"/>
        <v/>
      </c>
      <c r="N100" s="63" t="str">
        <f t="shared" ca="1" si="15"/>
        <v/>
      </c>
      <c r="P100" s="61"/>
    </row>
    <row r="101" spans="2:16" s="60" customFormat="1" ht="14.5">
      <c r="B101" s="530"/>
      <c r="C101" s="63" t="str">
        <f ca="1">Cálculos!BJ85</f>
        <v/>
      </c>
      <c r="D101" s="63" t="str">
        <f ca="1">Cálculos!BK85</f>
        <v/>
      </c>
      <c r="E101" s="63" t="str">
        <f ca="1">Cálculos!BU85</f>
        <v/>
      </c>
      <c r="F101" s="63" t="str">
        <f ca="1">Cálculos!BN85</f>
        <v/>
      </c>
      <c r="G101" s="63" t="str">
        <f ca="1">IF(F101="","",F101*Cálculos!$BA$4)</f>
        <v/>
      </c>
      <c r="H101" s="63" t="str">
        <f t="shared" ca="1" si="9"/>
        <v/>
      </c>
      <c r="I101" s="63" t="str">
        <f t="shared" ca="1" si="10"/>
        <v/>
      </c>
      <c r="J101" s="63" t="str">
        <f t="shared" ca="1" si="11"/>
        <v/>
      </c>
      <c r="K101" s="63" t="str">
        <f t="shared" ca="1" si="12"/>
        <v/>
      </c>
      <c r="L101" s="63" t="str">
        <f t="shared" ca="1" si="13"/>
        <v/>
      </c>
      <c r="M101" s="63" t="str">
        <f t="shared" ca="1" si="14"/>
        <v/>
      </c>
      <c r="N101" s="63" t="str">
        <f t="shared" ca="1" si="15"/>
        <v/>
      </c>
      <c r="P101" s="61"/>
    </row>
    <row r="102" spans="2:16" s="60" customFormat="1" ht="14.5">
      <c r="B102" s="530"/>
      <c r="C102" s="63" t="str">
        <f ca="1">Cálculos!BJ86</f>
        <v/>
      </c>
      <c r="D102" s="63" t="str">
        <f ca="1">Cálculos!BK86</f>
        <v/>
      </c>
      <c r="E102" s="63" t="str">
        <f ca="1">Cálculos!BU86</f>
        <v/>
      </c>
      <c r="F102" s="63" t="str">
        <f ca="1">Cálculos!BN86</f>
        <v/>
      </c>
      <c r="G102" s="63" t="str">
        <f ca="1">IF(F102="","",F102*Cálculos!$BA$4)</f>
        <v/>
      </c>
      <c r="H102" s="63" t="str">
        <f t="shared" ca="1" si="9"/>
        <v/>
      </c>
      <c r="I102" s="63" t="str">
        <f t="shared" ca="1" si="10"/>
        <v/>
      </c>
      <c r="J102" s="63" t="str">
        <f t="shared" ca="1" si="11"/>
        <v/>
      </c>
      <c r="K102" s="63" t="str">
        <f t="shared" ca="1" si="12"/>
        <v/>
      </c>
      <c r="L102" s="63" t="str">
        <f t="shared" ca="1" si="13"/>
        <v/>
      </c>
      <c r="M102" s="63" t="str">
        <f t="shared" ca="1" si="14"/>
        <v/>
      </c>
      <c r="N102" s="63" t="str">
        <f t="shared" ca="1" si="15"/>
        <v/>
      </c>
      <c r="P102" s="61"/>
    </row>
    <row r="103" spans="2:16" s="60" customFormat="1" ht="14.5">
      <c r="B103" s="530"/>
      <c r="C103" s="63" t="str">
        <f ca="1">Cálculos!BJ87</f>
        <v/>
      </c>
      <c r="D103" s="63" t="str">
        <f ca="1">Cálculos!BK87</f>
        <v/>
      </c>
      <c r="E103" s="63" t="str">
        <f ca="1">Cálculos!BU87</f>
        <v/>
      </c>
      <c r="F103" s="63" t="str">
        <f ca="1">Cálculos!BN87</f>
        <v/>
      </c>
      <c r="G103" s="63" t="str">
        <f ca="1">IF(F103="","",F103*Cálculos!$BA$4)</f>
        <v/>
      </c>
      <c r="H103" s="63" t="str">
        <f t="shared" ca="1" si="9"/>
        <v/>
      </c>
      <c r="I103" s="63" t="str">
        <f t="shared" ca="1" si="10"/>
        <v/>
      </c>
      <c r="J103" s="63" t="str">
        <f t="shared" ca="1" si="11"/>
        <v/>
      </c>
      <c r="K103" s="63" t="str">
        <f t="shared" ca="1" si="12"/>
        <v/>
      </c>
      <c r="L103" s="63" t="str">
        <f t="shared" ca="1" si="13"/>
        <v/>
      </c>
      <c r="M103" s="63" t="str">
        <f t="shared" ca="1" si="14"/>
        <v/>
      </c>
      <c r="N103" s="63" t="str">
        <f t="shared" ca="1" si="15"/>
        <v/>
      </c>
      <c r="P103" s="61"/>
    </row>
    <row r="104" spans="2:16" s="60" customFormat="1" ht="14.5">
      <c r="B104" s="530"/>
      <c r="C104" s="63" t="str">
        <f ca="1">Cálculos!BJ88</f>
        <v/>
      </c>
      <c r="D104" s="63" t="str">
        <f ca="1">Cálculos!BK88</f>
        <v/>
      </c>
      <c r="E104" s="63" t="str">
        <f ca="1">Cálculos!BU88</f>
        <v/>
      </c>
      <c r="F104" s="63" t="str">
        <f ca="1">Cálculos!BN88</f>
        <v/>
      </c>
      <c r="G104" s="63" t="str">
        <f ca="1">IF(F104="","",F104*Cálculos!$BA$4)</f>
        <v/>
      </c>
      <c r="H104" s="63" t="str">
        <f t="shared" ca="1" si="9"/>
        <v/>
      </c>
      <c r="I104" s="63" t="str">
        <f t="shared" ca="1" si="10"/>
        <v/>
      </c>
      <c r="J104" s="63" t="str">
        <f t="shared" ca="1" si="11"/>
        <v/>
      </c>
      <c r="K104" s="63" t="str">
        <f t="shared" ca="1" si="12"/>
        <v/>
      </c>
      <c r="L104" s="63" t="str">
        <f t="shared" ca="1" si="13"/>
        <v/>
      </c>
      <c r="M104" s="63" t="str">
        <f t="shared" ca="1" si="14"/>
        <v/>
      </c>
      <c r="N104" s="63" t="str">
        <f t="shared" ca="1" si="15"/>
        <v/>
      </c>
      <c r="P104" s="61"/>
    </row>
    <row r="105" spans="2:16" s="60" customFormat="1" ht="14.5">
      <c r="B105" s="530"/>
      <c r="C105" s="63" t="str">
        <f ca="1">Cálculos!BJ89</f>
        <v/>
      </c>
      <c r="D105" s="63" t="str">
        <f ca="1">Cálculos!BK89</f>
        <v/>
      </c>
      <c r="E105" s="63" t="str">
        <f ca="1">Cálculos!BU89</f>
        <v/>
      </c>
      <c r="F105" s="63" t="str">
        <f ca="1">Cálculos!BN89</f>
        <v/>
      </c>
      <c r="G105" s="63" t="str">
        <f ca="1">IF(F105="","",F105*Cálculos!$BA$4)</f>
        <v/>
      </c>
      <c r="H105" s="63" t="str">
        <f t="shared" ca="1" si="9"/>
        <v/>
      </c>
      <c r="I105" s="63" t="str">
        <f t="shared" ca="1" si="10"/>
        <v/>
      </c>
      <c r="J105" s="63" t="str">
        <f t="shared" ca="1" si="11"/>
        <v/>
      </c>
      <c r="K105" s="63" t="str">
        <f t="shared" ca="1" si="12"/>
        <v/>
      </c>
      <c r="L105" s="63" t="str">
        <f t="shared" ca="1" si="13"/>
        <v/>
      </c>
      <c r="M105" s="63" t="str">
        <f t="shared" ca="1" si="14"/>
        <v/>
      </c>
      <c r="N105" s="63" t="str">
        <f t="shared" ca="1" si="15"/>
        <v/>
      </c>
      <c r="P105" s="61"/>
    </row>
    <row r="106" spans="2:16" s="60" customFormat="1" ht="14.5">
      <c r="B106" s="530"/>
      <c r="C106" s="63" t="str">
        <f ca="1">Cálculos!BJ90</f>
        <v/>
      </c>
      <c r="D106" s="63" t="str">
        <f ca="1">Cálculos!BK90</f>
        <v/>
      </c>
      <c r="E106" s="63" t="str">
        <f ca="1">Cálculos!BU90</f>
        <v/>
      </c>
      <c r="F106" s="63" t="str">
        <f ca="1">Cálculos!BN90</f>
        <v/>
      </c>
      <c r="G106" s="63" t="str">
        <f ca="1">IF(F106="","",F106*Cálculos!$BA$4)</f>
        <v/>
      </c>
      <c r="H106" s="63" t="str">
        <f t="shared" ca="1" si="9"/>
        <v/>
      </c>
      <c r="I106" s="63" t="str">
        <f t="shared" ca="1" si="10"/>
        <v/>
      </c>
      <c r="J106" s="63" t="str">
        <f t="shared" ca="1" si="11"/>
        <v/>
      </c>
      <c r="K106" s="63" t="str">
        <f t="shared" ca="1" si="12"/>
        <v/>
      </c>
      <c r="L106" s="63" t="str">
        <f t="shared" ca="1" si="13"/>
        <v/>
      </c>
      <c r="M106" s="63" t="str">
        <f t="shared" ca="1" si="14"/>
        <v/>
      </c>
      <c r="N106" s="63" t="str">
        <f t="shared" ca="1" si="15"/>
        <v/>
      </c>
      <c r="P106" s="61"/>
    </row>
    <row r="107" spans="2:16" s="60" customFormat="1" ht="14.5">
      <c r="B107" s="530"/>
      <c r="C107" s="63" t="str">
        <f ca="1">Cálculos!BJ91</f>
        <v/>
      </c>
      <c r="D107" s="63" t="str">
        <f ca="1">Cálculos!BK91</f>
        <v/>
      </c>
      <c r="E107" s="63" t="str">
        <f ca="1">Cálculos!BU91</f>
        <v/>
      </c>
      <c r="F107" s="63" t="str">
        <f ca="1">Cálculos!BN91</f>
        <v/>
      </c>
      <c r="G107" s="63" t="str">
        <f ca="1">IF(F107="","",F107*Cálculos!$BA$4)</f>
        <v/>
      </c>
      <c r="H107" s="63" t="str">
        <f t="shared" ca="1" si="9"/>
        <v/>
      </c>
      <c r="I107" s="63" t="str">
        <f t="shared" ca="1" si="10"/>
        <v/>
      </c>
      <c r="J107" s="63" t="str">
        <f t="shared" ca="1" si="11"/>
        <v/>
      </c>
      <c r="K107" s="63" t="str">
        <f t="shared" ca="1" si="12"/>
        <v/>
      </c>
      <c r="L107" s="63" t="str">
        <f t="shared" ca="1" si="13"/>
        <v/>
      </c>
      <c r="M107" s="63" t="str">
        <f t="shared" ca="1" si="14"/>
        <v/>
      </c>
      <c r="N107" s="63" t="str">
        <f t="shared" ca="1" si="15"/>
        <v/>
      </c>
      <c r="P107" s="61"/>
    </row>
    <row r="108" spans="2:16" s="60" customFormat="1" ht="14.5">
      <c r="B108" s="530"/>
      <c r="C108" s="63" t="str">
        <f ca="1">Cálculos!BJ92</f>
        <v/>
      </c>
      <c r="D108" s="63" t="str">
        <f ca="1">Cálculos!BK92</f>
        <v/>
      </c>
      <c r="E108" s="63" t="str">
        <f ca="1">Cálculos!BU92</f>
        <v/>
      </c>
      <c r="F108" s="63" t="str">
        <f ca="1">Cálculos!BN92</f>
        <v/>
      </c>
      <c r="G108" s="63" t="str">
        <f ca="1">IF(F108="","",F108*Cálculos!$BA$4)</f>
        <v/>
      </c>
      <c r="H108" s="63" t="str">
        <f t="shared" ca="1" si="9"/>
        <v/>
      </c>
      <c r="I108" s="63" t="str">
        <f t="shared" ca="1" si="10"/>
        <v/>
      </c>
      <c r="J108" s="63" t="str">
        <f t="shared" ca="1" si="11"/>
        <v/>
      </c>
      <c r="K108" s="63" t="str">
        <f t="shared" ca="1" si="12"/>
        <v/>
      </c>
      <c r="L108" s="63" t="str">
        <f t="shared" ca="1" si="13"/>
        <v/>
      </c>
      <c r="M108" s="63" t="str">
        <f t="shared" ca="1" si="14"/>
        <v/>
      </c>
      <c r="N108" s="63" t="str">
        <f t="shared" ca="1" si="15"/>
        <v/>
      </c>
      <c r="P108" s="61"/>
    </row>
    <row r="109" spans="2:16" s="60" customFormat="1" ht="14.5">
      <c r="B109" s="530"/>
      <c r="C109" s="63" t="str">
        <f ca="1">Cálculos!BJ93</f>
        <v/>
      </c>
      <c r="D109" s="63" t="str">
        <f ca="1">Cálculos!BK93</f>
        <v/>
      </c>
      <c r="E109" s="63" t="str">
        <f ca="1">Cálculos!BU93</f>
        <v/>
      </c>
      <c r="F109" s="63" t="str">
        <f ca="1">Cálculos!BN93</f>
        <v/>
      </c>
      <c r="G109" s="63" t="str">
        <f ca="1">IF(F109="","",F109*Cálculos!$BA$4)</f>
        <v/>
      </c>
      <c r="H109" s="63" t="str">
        <f t="shared" ca="1" si="9"/>
        <v/>
      </c>
      <c r="I109" s="63" t="str">
        <f t="shared" ca="1" si="10"/>
        <v/>
      </c>
      <c r="J109" s="63" t="str">
        <f t="shared" ca="1" si="11"/>
        <v/>
      </c>
      <c r="K109" s="63" t="str">
        <f t="shared" ca="1" si="12"/>
        <v/>
      </c>
      <c r="L109" s="63" t="str">
        <f t="shared" ca="1" si="13"/>
        <v/>
      </c>
      <c r="M109" s="63" t="str">
        <f t="shared" ca="1" si="14"/>
        <v/>
      </c>
      <c r="N109" s="63" t="str">
        <f t="shared" ca="1" si="15"/>
        <v/>
      </c>
      <c r="P109" s="61"/>
    </row>
    <row r="110" spans="2:16" s="60" customFormat="1" ht="14.5">
      <c r="B110" s="530"/>
      <c r="C110" s="63" t="str">
        <f ca="1">Cálculos!BJ94</f>
        <v/>
      </c>
      <c r="D110" s="63" t="str">
        <f ca="1">Cálculos!BK94</f>
        <v/>
      </c>
      <c r="E110" s="63" t="str">
        <f ca="1">Cálculos!BU94</f>
        <v/>
      </c>
      <c r="F110" s="63" t="str">
        <f ca="1">Cálculos!BN94</f>
        <v/>
      </c>
      <c r="G110" s="63" t="str">
        <f ca="1">IF(F110="","",F110*Cálculos!$BA$4)</f>
        <v/>
      </c>
      <c r="H110" s="63" t="str">
        <f t="shared" ca="1" si="9"/>
        <v/>
      </c>
      <c r="I110" s="63" t="str">
        <f t="shared" ca="1" si="10"/>
        <v/>
      </c>
      <c r="J110" s="63" t="str">
        <f t="shared" ca="1" si="11"/>
        <v/>
      </c>
      <c r="K110" s="63" t="str">
        <f t="shared" ca="1" si="12"/>
        <v/>
      </c>
      <c r="L110" s="63" t="str">
        <f t="shared" ca="1" si="13"/>
        <v/>
      </c>
      <c r="M110" s="63" t="str">
        <f t="shared" ca="1" si="14"/>
        <v/>
      </c>
      <c r="N110" s="63" t="str">
        <f t="shared" ca="1" si="15"/>
        <v/>
      </c>
      <c r="P110" s="61"/>
    </row>
    <row r="111" spans="2:16" s="60" customFormat="1" ht="14.5">
      <c r="B111" s="530"/>
      <c r="C111" s="63" t="str">
        <f ca="1">Cálculos!BJ95</f>
        <v/>
      </c>
      <c r="D111" s="63" t="str">
        <f ca="1">Cálculos!BK95</f>
        <v/>
      </c>
      <c r="E111" s="63" t="str">
        <f ca="1">Cálculos!BU95</f>
        <v/>
      </c>
      <c r="F111" s="63" t="str">
        <f ca="1">Cálculos!BN95</f>
        <v/>
      </c>
      <c r="G111" s="63" t="str">
        <f ca="1">IF(F111="","",F111*Cálculos!$BA$4)</f>
        <v/>
      </c>
      <c r="H111" s="63" t="str">
        <f t="shared" ca="1" si="9"/>
        <v/>
      </c>
      <c r="I111" s="63" t="str">
        <f t="shared" ca="1" si="10"/>
        <v/>
      </c>
      <c r="J111" s="63" t="str">
        <f t="shared" ca="1" si="11"/>
        <v/>
      </c>
      <c r="K111" s="63" t="str">
        <f t="shared" ca="1" si="12"/>
        <v/>
      </c>
      <c r="L111" s="63" t="str">
        <f t="shared" ca="1" si="13"/>
        <v/>
      </c>
      <c r="M111" s="63" t="str">
        <f t="shared" ca="1" si="14"/>
        <v/>
      </c>
      <c r="N111" s="63" t="str">
        <f t="shared" ca="1" si="15"/>
        <v/>
      </c>
      <c r="P111" s="61"/>
    </row>
    <row r="112" spans="2:16" s="60" customFormat="1" ht="14.5">
      <c r="B112" s="530"/>
      <c r="C112" s="63" t="str">
        <f ca="1">Cálculos!BJ96</f>
        <v/>
      </c>
      <c r="D112" s="63" t="str">
        <f ca="1">Cálculos!BK96</f>
        <v/>
      </c>
      <c r="E112" s="63" t="str">
        <f ca="1">Cálculos!BU96</f>
        <v/>
      </c>
      <c r="F112" s="63" t="str">
        <f ca="1">Cálculos!BN96</f>
        <v/>
      </c>
      <c r="G112" s="63" t="str">
        <f ca="1">IF(F112="","",F112*Cálculos!$BA$4)</f>
        <v/>
      </c>
      <c r="H112" s="63" t="str">
        <f t="shared" ca="1" si="9"/>
        <v/>
      </c>
      <c r="I112" s="63" t="str">
        <f t="shared" ca="1" si="10"/>
        <v/>
      </c>
      <c r="J112" s="63" t="str">
        <f t="shared" ca="1" si="11"/>
        <v/>
      </c>
      <c r="K112" s="63" t="str">
        <f t="shared" ca="1" si="12"/>
        <v/>
      </c>
      <c r="L112" s="63" t="str">
        <f t="shared" ca="1" si="13"/>
        <v/>
      </c>
      <c r="M112" s="63" t="str">
        <f t="shared" ca="1" si="14"/>
        <v/>
      </c>
      <c r="N112" s="63" t="str">
        <f t="shared" ca="1" si="15"/>
        <v/>
      </c>
      <c r="P112" s="61"/>
    </row>
    <row r="113" spans="2:16" s="60" customFormat="1" ht="14.5">
      <c r="B113" s="530"/>
      <c r="C113" s="63" t="str">
        <f ca="1">Cálculos!BJ97</f>
        <v/>
      </c>
      <c r="D113" s="63" t="str">
        <f ca="1">Cálculos!BK97</f>
        <v/>
      </c>
      <c r="E113" s="63" t="str">
        <f ca="1">Cálculos!BU97</f>
        <v/>
      </c>
      <c r="F113" s="63" t="str">
        <f ca="1">Cálculos!BN97</f>
        <v/>
      </c>
      <c r="G113" s="63" t="str">
        <f ca="1">IF(F113="","",F113*Cálculos!$BA$4)</f>
        <v/>
      </c>
      <c r="H113" s="63" t="str">
        <f t="shared" ca="1" si="9"/>
        <v/>
      </c>
      <c r="I113" s="63" t="str">
        <f t="shared" ca="1" si="10"/>
        <v/>
      </c>
      <c r="J113" s="63" t="str">
        <f t="shared" ca="1" si="11"/>
        <v/>
      </c>
      <c r="K113" s="63" t="str">
        <f t="shared" ca="1" si="12"/>
        <v/>
      </c>
      <c r="L113" s="63" t="str">
        <f t="shared" ca="1" si="13"/>
        <v/>
      </c>
      <c r="M113" s="63" t="str">
        <f t="shared" ca="1" si="14"/>
        <v/>
      </c>
      <c r="N113" s="63" t="str">
        <f t="shared" ca="1" si="15"/>
        <v/>
      </c>
      <c r="P113" s="61"/>
    </row>
    <row r="114" spans="2:16" s="60" customFormat="1" ht="14.5">
      <c r="B114" s="530"/>
      <c r="C114" s="63" t="str">
        <f ca="1">Cálculos!BJ98</f>
        <v/>
      </c>
      <c r="D114" s="63" t="str">
        <f ca="1">Cálculos!BK98</f>
        <v/>
      </c>
      <c r="E114" s="63" t="str">
        <f ca="1">Cálculos!BU98</f>
        <v/>
      </c>
      <c r="F114" s="63" t="str">
        <f ca="1">Cálculos!BN98</f>
        <v/>
      </c>
      <c r="G114" s="63" t="str">
        <f ca="1">IF(F114="","",F114*Cálculos!$BA$4)</f>
        <v/>
      </c>
      <c r="H114" s="63" t="str">
        <f t="shared" ca="1" si="9"/>
        <v/>
      </c>
      <c r="I114" s="63" t="str">
        <f t="shared" ca="1" si="10"/>
        <v/>
      </c>
      <c r="J114" s="63" t="str">
        <f t="shared" ca="1" si="11"/>
        <v/>
      </c>
      <c r="K114" s="63" t="str">
        <f t="shared" ca="1" si="12"/>
        <v/>
      </c>
      <c r="L114" s="63" t="str">
        <f t="shared" ca="1" si="13"/>
        <v/>
      </c>
      <c r="M114" s="63" t="str">
        <f t="shared" ca="1" si="14"/>
        <v/>
      </c>
      <c r="N114" s="63" t="str">
        <f t="shared" ca="1" si="15"/>
        <v/>
      </c>
      <c r="P114" s="61"/>
    </row>
    <row r="115" spans="2:16" s="60" customFormat="1" ht="14.5">
      <c r="B115" s="530"/>
      <c r="C115" s="63" t="str">
        <f ca="1">Cálculos!BJ99</f>
        <v/>
      </c>
      <c r="D115" s="63" t="str">
        <f ca="1">Cálculos!BK99</f>
        <v/>
      </c>
      <c r="E115" s="63" t="str">
        <f ca="1">Cálculos!BU99</f>
        <v/>
      </c>
      <c r="F115" s="63" t="str">
        <f ca="1">Cálculos!BN99</f>
        <v/>
      </c>
      <c r="G115" s="63" t="str">
        <f ca="1">IF(F115="","",F115*Cálculos!$BA$4)</f>
        <v/>
      </c>
      <c r="H115" s="63" t="str">
        <f t="shared" ca="1" si="9"/>
        <v/>
      </c>
      <c r="I115" s="63" t="str">
        <f t="shared" ca="1" si="10"/>
        <v/>
      </c>
      <c r="J115" s="63" t="str">
        <f t="shared" ca="1" si="11"/>
        <v/>
      </c>
      <c r="K115" s="63" t="str">
        <f t="shared" ca="1" si="12"/>
        <v/>
      </c>
      <c r="L115" s="63" t="str">
        <f t="shared" ca="1" si="13"/>
        <v/>
      </c>
      <c r="M115" s="63" t="str">
        <f t="shared" ca="1" si="14"/>
        <v/>
      </c>
      <c r="N115" s="63" t="str">
        <f t="shared" ca="1" si="15"/>
        <v/>
      </c>
      <c r="P115" s="61"/>
    </row>
    <row r="116" spans="2:16" s="60" customFormat="1" ht="14.5">
      <c r="B116" s="530"/>
      <c r="C116" s="63" t="str">
        <f ca="1">Cálculos!BJ100</f>
        <v/>
      </c>
      <c r="D116" s="63" t="str">
        <f ca="1">Cálculos!BK100</f>
        <v/>
      </c>
      <c r="E116" s="63" t="str">
        <f ca="1">Cálculos!BU100</f>
        <v/>
      </c>
      <c r="F116" s="63" t="str">
        <f ca="1">Cálculos!BN100</f>
        <v/>
      </c>
      <c r="G116" s="63" t="str">
        <f ca="1">IF(F116="","",F116*Cálculos!$BA$4)</f>
        <v/>
      </c>
      <c r="H116" s="63" t="str">
        <f t="shared" ca="1" si="9"/>
        <v/>
      </c>
      <c r="I116" s="63" t="str">
        <f t="shared" ca="1" si="10"/>
        <v/>
      </c>
      <c r="J116" s="63" t="str">
        <f t="shared" ca="1" si="11"/>
        <v/>
      </c>
      <c r="K116" s="63" t="str">
        <f t="shared" ca="1" si="12"/>
        <v/>
      </c>
      <c r="L116" s="63" t="str">
        <f t="shared" ca="1" si="13"/>
        <v/>
      </c>
      <c r="M116" s="63" t="str">
        <f t="shared" ca="1" si="14"/>
        <v/>
      </c>
      <c r="N116" s="63" t="str">
        <f t="shared" ca="1" si="15"/>
        <v/>
      </c>
      <c r="P116" s="61"/>
    </row>
    <row r="117" spans="2:16" s="60" customFormat="1" ht="14.5">
      <c r="B117" s="530"/>
      <c r="C117" s="63" t="str">
        <f ca="1">Cálculos!BJ101</f>
        <v/>
      </c>
      <c r="D117" s="63" t="str">
        <f ca="1">Cálculos!BK101</f>
        <v/>
      </c>
      <c r="E117" s="63" t="str">
        <f ca="1">Cálculos!BU101</f>
        <v/>
      </c>
      <c r="F117" s="63" t="str">
        <f ca="1">Cálculos!BN101</f>
        <v/>
      </c>
      <c r="G117" s="63" t="str">
        <f ca="1">IF(F117="","",F117*Cálculos!$BA$4)</f>
        <v/>
      </c>
      <c r="H117" s="63" t="str">
        <f t="shared" ca="1" si="9"/>
        <v/>
      </c>
      <c r="I117" s="63" t="str">
        <f t="shared" ca="1" si="10"/>
        <v/>
      </c>
      <c r="J117" s="63" t="str">
        <f t="shared" ca="1" si="11"/>
        <v/>
      </c>
      <c r="K117" s="63" t="str">
        <f t="shared" ca="1" si="12"/>
        <v/>
      </c>
      <c r="L117" s="63" t="str">
        <f t="shared" ca="1" si="13"/>
        <v/>
      </c>
      <c r="M117" s="63" t="str">
        <f t="shared" ca="1" si="14"/>
        <v/>
      </c>
      <c r="N117" s="63" t="str">
        <f t="shared" ca="1" si="15"/>
        <v/>
      </c>
      <c r="P117" s="61"/>
    </row>
    <row r="118" spans="2:16" s="60" customFormat="1" ht="14.5">
      <c r="B118" s="530"/>
      <c r="C118" s="63" t="str">
        <f ca="1">Cálculos!BJ102</f>
        <v/>
      </c>
      <c r="D118" s="63" t="str">
        <f ca="1">Cálculos!BK102</f>
        <v/>
      </c>
      <c r="E118" s="63" t="str">
        <f ca="1">Cálculos!BU102</f>
        <v/>
      </c>
      <c r="F118" s="63" t="str">
        <f ca="1">Cálculos!BN102</f>
        <v/>
      </c>
      <c r="G118" s="63" t="str">
        <f ca="1">IF(F118="","",F118*Cálculos!$BA$4)</f>
        <v/>
      </c>
      <c r="H118" s="63" t="str">
        <f t="shared" ca="1" si="9"/>
        <v/>
      </c>
      <c r="I118" s="63" t="str">
        <f t="shared" ca="1" si="10"/>
        <v/>
      </c>
      <c r="J118" s="63" t="str">
        <f t="shared" ca="1" si="11"/>
        <v/>
      </c>
      <c r="K118" s="63" t="str">
        <f t="shared" ca="1" si="12"/>
        <v/>
      </c>
      <c r="L118" s="63" t="str">
        <f t="shared" ca="1" si="13"/>
        <v/>
      </c>
      <c r="M118" s="63" t="str">
        <f t="shared" ca="1" si="14"/>
        <v/>
      </c>
      <c r="N118" s="63" t="str">
        <f t="shared" ca="1" si="15"/>
        <v/>
      </c>
      <c r="P118" s="61"/>
    </row>
    <row r="119" spans="2:16" s="60" customFormat="1" ht="14.5">
      <c r="B119" s="530"/>
      <c r="C119" s="63" t="str">
        <f ca="1">Cálculos!BJ103</f>
        <v/>
      </c>
      <c r="D119" s="63" t="str">
        <f ca="1">Cálculos!BK103</f>
        <v/>
      </c>
      <c r="E119" s="63" t="str">
        <f ca="1">Cálculos!BU103</f>
        <v/>
      </c>
      <c r="F119" s="63" t="str">
        <f ca="1">Cálculos!BN103</f>
        <v/>
      </c>
      <c r="G119" s="63" t="str">
        <f ca="1">IF(F119="","",F119*Cálculos!$BA$4)</f>
        <v/>
      </c>
      <c r="H119" s="63" t="str">
        <f t="shared" ca="1" si="9"/>
        <v/>
      </c>
      <c r="I119" s="63" t="str">
        <f t="shared" ca="1" si="10"/>
        <v/>
      </c>
      <c r="J119" s="63" t="str">
        <f t="shared" ca="1" si="11"/>
        <v/>
      </c>
      <c r="K119" s="63" t="str">
        <f t="shared" ca="1" si="12"/>
        <v/>
      </c>
      <c r="L119" s="63" t="str">
        <f t="shared" ca="1" si="13"/>
        <v/>
      </c>
      <c r="M119" s="63" t="str">
        <f t="shared" ca="1" si="14"/>
        <v/>
      </c>
      <c r="N119" s="63" t="str">
        <f t="shared" ca="1" si="15"/>
        <v/>
      </c>
      <c r="P119" s="61"/>
    </row>
    <row r="120" spans="2:16" s="60" customFormat="1" ht="14.5">
      <c r="B120" s="530"/>
      <c r="C120" s="63" t="str">
        <f ca="1">Cálculos!BJ104</f>
        <v/>
      </c>
      <c r="D120" s="63" t="str">
        <f ca="1">Cálculos!BK104</f>
        <v/>
      </c>
      <c r="E120" s="63" t="str">
        <f ca="1">Cálculos!BU104</f>
        <v/>
      </c>
      <c r="F120" s="63" t="str">
        <f ca="1">Cálculos!BN104</f>
        <v/>
      </c>
      <c r="G120" s="63" t="str">
        <f ca="1">IF(F120="","",F120*Cálculos!$BA$4)</f>
        <v/>
      </c>
      <c r="H120" s="63" t="str">
        <f t="shared" ca="1" si="9"/>
        <v/>
      </c>
      <c r="I120" s="63" t="str">
        <f t="shared" ca="1" si="10"/>
        <v/>
      </c>
      <c r="J120" s="63" t="str">
        <f t="shared" ca="1" si="11"/>
        <v/>
      </c>
      <c r="K120" s="63" t="str">
        <f t="shared" ca="1" si="12"/>
        <v/>
      </c>
      <c r="L120" s="63" t="str">
        <f t="shared" ca="1" si="13"/>
        <v/>
      </c>
      <c r="M120" s="63" t="str">
        <f t="shared" ca="1" si="14"/>
        <v/>
      </c>
      <c r="N120" s="63" t="str">
        <f t="shared" ca="1" si="15"/>
        <v/>
      </c>
      <c r="P120" s="61"/>
    </row>
    <row r="121" spans="2:16" s="60" customFormat="1" ht="14.5">
      <c r="B121" s="530"/>
      <c r="C121" s="63" t="str">
        <f ca="1">Cálculos!BJ105</f>
        <v/>
      </c>
      <c r="D121" s="63" t="str">
        <f ca="1">Cálculos!BK105</f>
        <v/>
      </c>
      <c r="E121" s="63" t="str">
        <f ca="1">Cálculos!BU105</f>
        <v/>
      </c>
      <c r="F121" s="63" t="str">
        <f ca="1">Cálculos!BN105</f>
        <v/>
      </c>
      <c r="G121" s="63" t="str">
        <f ca="1">IF(F121="","",F121*Cálculos!$BA$4)</f>
        <v/>
      </c>
      <c r="H121" s="63" t="str">
        <f t="shared" ca="1" si="9"/>
        <v/>
      </c>
      <c r="I121" s="63" t="str">
        <f t="shared" ca="1" si="10"/>
        <v/>
      </c>
      <c r="J121" s="63" t="str">
        <f t="shared" ca="1" si="11"/>
        <v/>
      </c>
      <c r="K121" s="63" t="str">
        <f t="shared" ca="1" si="12"/>
        <v/>
      </c>
      <c r="L121" s="63" t="str">
        <f t="shared" ca="1" si="13"/>
        <v/>
      </c>
      <c r="M121" s="63" t="str">
        <f t="shared" ca="1" si="14"/>
        <v/>
      </c>
      <c r="N121" s="63" t="str">
        <f t="shared" ca="1" si="15"/>
        <v/>
      </c>
      <c r="P121" s="61"/>
    </row>
    <row r="122" spans="2:16" s="60" customFormat="1" ht="14.5">
      <c r="B122" s="530"/>
      <c r="C122" s="63" t="str">
        <f ca="1">Cálculos!BJ106</f>
        <v/>
      </c>
      <c r="D122" s="63" t="str">
        <f ca="1">Cálculos!BK106</f>
        <v/>
      </c>
      <c r="E122" s="63" t="str">
        <f ca="1">Cálculos!BU106</f>
        <v/>
      </c>
      <c r="F122" s="63" t="str">
        <f ca="1">Cálculos!BN106</f>
        <v/>
      </c>
      <c r="G122" s="63" t="str">
        <f ca="1">IF(F122="","",F122*Cálculos!$BA$4)</f>
        <v/>
      </c>
      <c r="H122" s="63" t="str">
        <f t="shared" ca="1" si="9"/>
        <v/>
      </c>
      <c r="I122" s="63" t="str">
        <f t="shared" ca="1" si="10"/>
        <v/>
      </c>
      <c r="J122" s="63" t="str">
        <f t="shared" ca="1" si="11"/>
        <v/>
      </c>
      <c r="K122" s="63" t="str">
        <f t="shared" ca="1" si="12"/>
        <v/>
      </c>
      <c r="L122" s="63" t="str">
        <f t="shared" ca="1" si="13"/>
        <v/>
      </c>
      <c r="M122" s="63" t="str">
        <f t="shared" ca="1" si="14"/>
        <v/>
      </c>
      <c r="N122" s="63" t="str">
        <f t="shared" ca="1" si="15"/>
        <v/>
      </c>
      <c r="P122" s="61"/>
    </row>
    <row r="123" spans="2:16" s="60" customFormat="1" ht="14.5">
      <c r="B123" s="530"/>
      <c r="C123" s="63" t="str">
        <f ca="1">Cálculos!BJ107</f>
        <v/>
      </c>
      <c r="D123" s="63" t="str">
        <f ca="1">Cálculos!BK107</f>
        <v/>
      </c>
      <c r="E123" s="63" t="str">
        <f ca="1">Cálculos!BU107</f>
        <v/>
      </c>
      <c r="F123" s="63" t="str">
        <f ca="1">Cálculos!BN107</f>
        <v/>
      </c>
      <c r="G123" s="63" t="str">
        <f ca="1">IF(F123="","",F123*Cálculos!$BA$4)</f>
        <v/>
      </c>
      <c r="H123" s="63" t="str">
        <f t="shared" ca="1" si="9"/>
        <v/>
      </c>
      <c r="I123" s="63" t="str">
        <f t="shared" ca="1" si="10"/>
        <v/>
      </c>
      <c r="J123" s="63" t="str">
        <f t="shared" ca="1" si="11"/>
        <v/>
      </c>
      <c r="K123" s="63" t="str">
        <f t="shared" ca="1" si="12"/>
        <v/>
      </c>
      <c r="L123" s="63" t="str">
        <f t="shared" ca="1" si="13"/>
        <v/>
      </c>
      <c r="M123" s="63" t="str">
        <f t="shared" ca="1" si="14"/>
        <v/>
      </c>
      <c r="N123" s="63" t="str">
        <f t="shared" ca="1" si="15"/>
        <v/>
      </c>
      <c r="P123" s="61"/>
    </row>
    <row r="124" spans="2:16" s="60" customFormat="1" ht="14.5">
      <c r="B124" s="530"/>
      <c r="C124" s="63" t="str">
        <f ca="1">Cálculos!BJ108</f>
        <v/>
      </c>
      <c r="D124" s="63" t="str">
        <f ca="1">Cálculos!BK108</f>
        <v/>
      </c>
      <c r="E124" s="63" t="str">
        <f ca="1">Cálculos!BU108</f>
        <v/>
      </c>
      <c r="F124" s="63" t="str">
        <f ca="1">Cálculos!BN108</f>
        <v/>
      </c>
      <c r="G124" s="63" t="str">
        <f ca="1">IF(F124="","",F124*Cálculos!$BA$4)</f>
        <v/>
      </c>
      <c r="H124" s="63" t="str">
        <f t="shared" ca="1" si="9"/>
        <v/>
      </c>
      <c r="I124" s="63" t="str">
        <f t="shared" ca="1" si="10"/>
        <v/>
      </c>
      <c r="J124" s="63" t="str">
        <f t="shared" ca="1" si="11"/>
        <v/>
      </c>
      <c r="K124" s="63" t="str">
        <f t="shared" ca="1" si="12"/>
        <v/>
      </c>
      <c r="L124" s="63" t="str">
        <f t="shared" ca="1" si="13"/>
        <v/>
      </c>
      <c r="M124" s="63" t="str">
        <f t="shared" ca="1" si="14"/>
        <v/>
      </c>
      <c r="N124" s="63" t="str">
        <f t="shared" ca="1" si="15"/>
        <v/>
      </c>
      <c r="P124" s="61"/>
    </row>
    <row r="125" spans="2:16" s="60" customFormat="1" ht="14.5">
      <c r="B125" s="530"/>
      <c r="C125" s="63" t="str">
        <f ca="1">Cálculos!BJ109</f>
        <v/>
      </c>
      <c r="D125" s="63" t="str">
        <f ca="1">Cálculos!BK109</f>
        <v/>
      </c>
      <c r="E125" s="63" t="str">
        <f ca="1">Cálculos!BU109</f>
        <v/>
      </c>
      <c r="F125" s="63" t="str">
        <f ca="1">Cálculos!BN109</f>
        <v/>
      </c>
      <c r="G125" s="63" t="str">
        <f ca="1">IF(F125="","",F125*Cálculos!$BA$4)</f>
        <v/>
      </c>
      <c r="H125" s="63" t="str">
        <f t="shared" ca="1" si="9"/>
        <v/>
      </c>
      <c r="I125" s="63" t="str">
        <f t="shared" ca="1" si="10"/>
        <v/>
      </c>
      <c r="J125" s="63" t="str">
        <f t="shared" ca="1" si="11"/>
        <v/>
      </c>
      <c r="K125" s="63" t="str">
        <f t="shared" ca="1" si="12"/>
        <v/>
      </c>
      <c r="L125" s="63" t="str">
        <f t="shared" ca="1" si="13"/>
        <v/>
      </c>
      <c r="M125" s="63" t="str">
        <f t="shared" ca="1" si="14"/>
        <v/>
      </c>
      <c r="N125" s="63" t="str">
        <f t="shared" ca="1" si="15"/>
        <v/>
      </c>
      <c r="P125" s="61"/>
    </row>
    <row r="126" spans="2:16" s="60" customFormat="1" ht="14.5">
      <c r="B126" s="530"/>
      <c r="C126" s="63" t="str">
        <f ca="1">Cálculos!BJ110</f>
        <v/>
      </c>
      <c r="D126" s="63" t="str">
        <f ca="1">Cálculos!BK110</f>
        <v/>
      </c>
      <c r="E126" s="63" t="str">
        <f ca="1">Cálculos!BU110</f>
        <v/>
      </c>
      <c r="F126" s="63" t="str">
        <f ca="1">Cálculos!BN110</f>
        <v/>
      </c>
      <c r="G126" s="63" t="str">
        <f ca="1">IF(F126="","",F126*Cálculos!$BA$4)</f>
        <v/>
      </c>
      <c r="H126" s="63" t="str">
        <f t="shared" ca="1" si="9"/>
        <v/>
      </c>
      <c r="I126" s="63" t="str">
        <f t="shared" ca="1" si="10"/>
        <v/>
      </c>
      <c r="J126" s="63" t="str">
        <f t="shared" ca="1" si="11"/>
        <v/>
      </c>
      <c r="K126" s="63" t="str">
        <f t="shared" ca="1" si="12"/>
        <v/>
      </c>
      <c r="L126" s="63" t="str">
        <f t="shared" ca="1" si="13"/>
        <v/>
      </c>
      <c r="M126" s="63" t="str">
        <f t="shared" ca="1" si="14"/>
        <v/>
      </c>
      <c r="N126" s="63" t="str">
        <f t="shared" ca="1" si="15"/>
        <v/>
      </c>
      <c r="P126" s="61"/>
    </row>
    <row r="127" spans="2:16" s="60" customFormat="1" ht="14.5">
      <c r="B127" s="530"/>
      <c r="C127" s="63" t="str">
        <f ca="1">Cálculos!BJ111</f>
        <v/>
      </c>
      <c r="D127" s="63" t="str">
        <f ca="1">Cálculos!BK111</f>
        <v/>
      </c>
      <c r="E127" s="63" t="str">
        <f ca="1">Cálculos!BU111</f>
        <v/>
      </c>
      <c r="F127" s="63" t="str">
        <f ca="1">Cálculos!BN111</f>
        <v/>
      </c>
      <c r="G127" s="63" t="str">
        <f ca="1">IF(F127="","",F127*Cálculos!$BA$4)</f>
        <v/>
      </c>
      <c r="H127" s="63" t="str">
        <f t="shared" ca="1" si="9"/>
        <v/>
      </c>
      <c r="I127" s="63" t="str">
        <f t="shared" ca="1" si="10"/>
        <v/>
      </c>
      <c r="J127" s="63" t="str">
        <f t="shared" ca="1" si="11"/>
        <v/>
      </c>
      <c r="K127" s="63" t="str">
        <f t="shared" ca="1" si="12"/>
        <v/>
      </c>
      <c r="L127" s="63" t="str">
        <f t="shared" ca="1" si="13"/>
        <v/>
      </c>
      <c r="M127" s="63" t="str">
        <f t="shared" ca="1" si="14"/>
        <v/>
      </c>
      <c r="N127" s="63" t="str">
        <f t="shared" ca="1" si="15"/>
        <v/>
      </c>
      <c r="P127" s="61"/>
    </row>
    <row r="128" spans="2:16" s="60" customFormat="1" ht="14.5">
      <c r="B128" s="530"/>
      <c r="C128" s="63" t="str">
        <f ca="1">Cálculos!BJ112</f>
        <v/>
      </c>
      <c r="D128" s="63" t="str">
        <f ca="1">Cálculos!BK112</f>
        <v/>
      </c>
      <c r="E128" s="63" t="str">
        <f ca="1">Cálculos!BU112</f>
        <v/>
      </c>
      <c r="F128" s="63" t="str">
        <f ca="1">Cálculos!BN112</f>
        <v/>
      </c>
      <c r="G128" s="63" t="str">
        <f ca="1">IF(F128="","",F128*Cálculos!$BA$4)</f>
        <v/>
      </c>
      <c r="H128" s="63" t="str">
        <f t="shared" ca="1" si="9"/>
        <v/>
      </c>
      <c r="I128" s="63" t="str">
        <f t="shared" ca="1" si="10"/>
        <v/>
      </c>
      <c r="J128" s="63" t="str">
        <f t="shared" ca="1" si="11"/>
        <v/>
      </c>
      <c r="K128" s="63" t="str">
        <f t="shared" ca="1" si="12"/>
        <v/>
      </c>
      <c r="L128" s="63" t="str">
        <f t="shared" ca="1" si="13"/>
        <v/>
      </c>
      <c r="M128" s="63" t="str">
        <f t="shared" ca="1" si="14"/>
        <v/>
      </c>
      <c r="N128" s="63" t="str">
        <f t="shared" ca="1" si="15"/>
        <v/>
      </c>
      <c r="P128" s="61"/>
    </row>
    <row r="129" spans="2:16" s="60" customFormat="1" ht="14.5">
      <c r="B129" s="530"/>
      <c r="C129" s="63" t="str">
        <f ca="1">Cálculos!BJ113</f>
        <v/>
      </c>
      <c r="D129" s="63" t="str">
        <f ca="1">Cálculos!BK113</f>
        <v/>
      </c>
      <c r="E129" s="63" t="str">
        <f ca="1">Cálculos!BU113</f>
        <v/>
      </c>
      <c r="F129" s="63" t="str">
        <f ca="1">Cálculos!BN113</f>
        <v/>
      </c>
      <c r="G129" s="63" t="str">
        <f ca="1">IF(F129="","",F129*Cálculos!$BA$4)</f>
        <v/>
      </c>
      <c r="H129" s="63" t="str">
        <f t="shared" ca="1" si="9"/>
        <v/>
      </c>
      <c r="I129" s="63" t="str">
        <f t="shared" ca="1" si="10"/>
        <v/>
      </c>
      <c r="J129" s="63" t="str">
        <f t="shared" ca="1" si="11"/>
        <v/>
      </c>
      <c r="K129" s="63" t="str">
        <f t="shared" ca="1" si="12"/>
        <v/>
      </c>
      <c r="L129" s="63" t="str">
        <f t="shared" ca="1" si="13"/>
        <v/>
      </c>
      <c r="M129" s="63" t="str">
        <f t="shared" ca="1" si="14"/>
        <v/>
      </c>
      <c r="N129" s="63" t="str">
        <f t="shared" ca="1" si="15"/>
        <v/>
      </c>
      <c r="P129" s="61"/>
    </row>
    <row r="130" spans="2:16" s="60" customFormat="1" ht="14.5">
      <c r="B130" s="530"/>
      <c r="C130" s="63" t="str">
        <f ca="1">Cálculos!BJ114</f>
        <v/>
      </c>
      <c r="D130" s="63" t="str">
        <f ca="1">Cálculos!BK114</f>
        <v/>
      </c>
      <c r="E130" s="63" t="str">
        <f ca="1">Cálculos!BU114</f>
        <v/>
      </c>
      <c r="F130" s="63" t="str">
        <f ca="1">Cálculos!BN114</f>
        <v/>
      </c>
      <c r="G130" s="63" t="str">
        <f ca="1">IF(F130="","",F130*Cálculos!$BA$4)</f>
        <v/>
      </c>
      <c r="H130" s="63" t="str">
        <f t="shared" ca="1" si="9"/>
        <v/>
      </c>
      <c r="I130" s="63" t="str">
        <f t="shared" ca="1" si="10"/>
        <v/>
      </c>
      <c r="J130" s="63" t="str">
        <f t="shared" ca="1" si="11"/>
        <v/>
      </c>
      <c r="K130" s="63" t="str">
        <f t="shared" ca="1" si="12"/>
        <v/>
      </c>
      <c r="L130" s="63" t="str">
        <f t="shared" ca="1" si="13"/>
        <v/>
      </c>
      <c r="M130" s="63" t="str">
        <f t="shared" ca="1" si="14"/>
        <v/>
      </c>
      <c r="N130" s="63" t="str">
        <f t="shared" ca="1" si="15"/>
        <v/>
      </c>
      <c r="P130" s="61"/>
    </row>
    <row r="131" spans="2:16" s="60" customFormat="1" ht="14.5">
      <c r="B131" s="530"/>
      <c r="C131" s="63" t="str">
        <f ca="1">Cálculos!BJ115</f>
        <v/>
      </c>
      <c r="D131" s="63" t="str">
        <f ca="1">Cálculos!BK115</f>
        <v/>
      </c>
      <c r="E131" s="63" t="str">
        <f ca="1">Cálculos!BU115</f>
        <v/>
      </c>
      <c r="F131" s="63" t="str">
        <f ca="1">Cálculos!BN115</f>
        <v/>
      </c>
      <c r="G131" s="63" t="str">
        <f ca="1">IF(F131="","",F131*Cálculos!$BA$4)</f>
        <v/>
      </c>
      <c r="H131" s="63" t="str">
        <f t="shared" ca="1" si="9"/>
        <v/>
      </c>
      <c r="I131" s="63" t="str">
        <f t="shared" ca="1" si="10"/>
        <v/>
      </c>
      <c r="J131" s="63" t="str">
        <f t="shared" ca="1" si="11"/>
        <v/>
      </c>
      <c r="K131" s="63" t="str">
        <f t="shared" ca="1" si="12"/>
        <v/>
      </c>
      <c r="L131" s="63" t="str">
        <f t="shared" ca="1" si="13"/>
        <v/>
      </c>
      <c r="M131" s="63" t="str">
        <f t="shared" ca="1" si="14"/>
        <v/>
      </c>
      <c r="N131" s="63" t="str">
        <f t="shared" ca="1" si="15"/>
        <v/>
      </c>
      <c r="P131" s="61"/>
    </row>
    <row r="132" spans="2:16" s="60" customFormat="1" ht="14.5">
      <c r="B132" s="530"/>
      <c r="C132" s="63" t="str">
        <f ca="1">Cálculos!BJ116</f>
        <v/>
      </c>
      <c r="D132" s="63" t="str">
        <f ca="1">Cálculos!BK116</f>
        <v/>
      </c>
      <c r="E132" s="63" t="str">
        <f ca="1">Cálculos!BU116</f>
        <v/>
      </c>
      <c r="F132" s="63" t="str">
        <f ca="1">Cálculos!BN116</f>
        <v/>
      </c>
      <c r="G132" s="63" t="str">
        <f ca="1">IF(F132="","",F132*Cálculos!$BA$4)</f>
        <v/>
      </c>
      <c r="H132" s="63" t="str">
        <f t="shared" ca="1" si="9"/>
        <v/>
      </c>
      <c r="I132" s="63" t="str">
        <f t="shared" ca="1" si="10"/>
        <v/>
      </c>
      <c r="J132" s="63" t="str">
        <f t="shared" ca="1" si="11"/>
        <v/>
      </c>
      <c r="K132" s="63" t="str">
        <f t="shared" ca="1" si="12"/>
        <v/>
      </c>
      <c r="L132" s="63" t="str">
        <f t="shared" ca="1" si="13"/>
        <v/>
      </c>
      <c r="M132" s="63" t="str">
        <f t="shared" ca="1" si="14"/>
        <v/>
      </c>
      <c r="N132" s="63" t="str">
        <f t="shared" ca="1" si="15"/>
        <v/>
      </c>
      <c r="P132" s="61"/>
    </row>
    <row r="133" spans="2:16" s="60" customFormat="1" ht="14.5">
      <c r="B133" s="530"/>
      <c r="C133" s="63" t="str">
        <f ca="1">Cálculos!BJ117</f>
        <v/>
      </c>
      <c r="D133" s="63" t="str">
        <f ca="1">Cálculos!BK117</f>
        <v/>
      </c>
      <c r="E133" s="63" t="str">
        <f ca="1">Cálculos!BU117</f>
        <v/>
      </c>
      <c r="F133" s="63" t="str">
        <f ca="1">Cálculos!BN117</f>
        <v/>
      </c>
      <c r="G133" s="63" t="str">
        <f ca="1">IF(F133="","",F133*Cálculos!$BA$4)</f>
        <v/>
      </c>
      <c r="H133" s="63" t="str">
        <f t="shared" ca="1" si="9"/>
        <v/>
      </c>
      <c r="I133" s="63" t="str">
        <f t="shared" ca="1" si="10"/>
        <v/>
      </c>
      <c r="J133" s="63" t="str">
        <f t="shared" ca="1" si="11"/>
        <v/>
      </c>
      <c r="K133" s="63" t="str">
        <f t="shared" ca="1" si="12"/>
        <v/>
      </c>
      <c r="L133" s="63" t="str">
        <f t="shared" ca="1" si="13"/>
        <v/>
      </c>
      <c r="M133" s="63" t="str">
        <f t="shared" ca="1" si="14"/>
        <v/>
      </c>
      <c r="N133" s="63" t="str">
        <f t="shared" ca="1" si="15"/>
        <v/>
      </c>
      <c r="P133" s="61"/>
    </row>
    <row r="134" spans="2:16" s="60" customFormat="1" ht="14.5">
      <c r="B134" s="530"/>
      <c r="C134" s="63" t="str">
        <f ca="1">Cálculos!BJ118</f>
        <v/>
      </c>
      <c r="D134" s="63" t="str">
        <f ca="1">Cálculos!BK118</f>
        <v/>
      </c>
      <c r="E134" s="63" t="str">
        <f ca="1">Cálculos!BU118</f>
        <v/>
      </c>
      <c r="F134" s="63" t="str">
        <f ca="1">Cálculos!BN118</f>
        <v/>
      </c>
      <c r="G134" s="63" t="str">
        <f ca="1">IF(F134="","",F134*Cálculos!$BA$4)</f>
        <v/>
      </c>
      <c r="H134" s="63" t="str">
        <f t="shared" ca="1" si="9"/>
        <v/>
      </c>
      <c r="I134" s="63" t="str">
        <f t="shared" ca="1" si="10"/>
        <v/>
      </c>
      <c r="J134" s="63" t="str">
        <f t="shared" ca="1" si="11"/>
        <v/>
      </c>
      <c r="K134" s="63" t="str">
        <f t="shared" ca="1" si="12"/>
        <v/>
      </c>
      <c r="L134" s="63" t="str">
        <f t="shared" ca="1" si="13"/>
        <v/>
      </c>
      <c r="M134" s="63" t="str">
        <f t="shared" ca="1" si="14"/>
        <v/>
      </c>
      <c r="N134" s="63" t="str">
        <f t="shared" ca="1" si="15"/>
        <v/>
      </c>
      <c r="P134" s="61"/>
    </row>
    <row r="135" spans="2:16" s="60" customFormat="1" ht="14.5">
      <c r="B135" s="531"/>
      <c r="C135" s="63" t="str">
        <f ca="1">Cálculos!BJ119</f>
        <v/>
      </c>
      <c r="D135" s="63" t="str">
        <f ca="1">Cálculos!BK119</f>
        <v/>
      </c>
      <c r="E135" s="63" t="str">
        <f ca="1">Cálculos!BU119</f>
        <v/>
      </c>
      <c r="F135" s="63" t="str">
        <f ca="1">Cálculos!BN119</f>
        <v/>
      </c>
      <c r="G135" s="63" t="str">
        <f ca="1">IF(F135="","",F135*Cálculos!$BA$4)</f>
        <v/>
      </c>
      <c r="H135" s="63" t="str">
        <f t="shared" ca="1" si="9"/>
        <v/>
      </c>
      <c r="I135" s="63" t="str">
        <f t="shared" ca="1" si="10"/>
        <v/>
      </c>
      <c r="J135" s="63" t="str">
        <f t="shared" ca="1" si="11"/>
        <v/>
      </c>
      <c r="K135" s="63" t="str">
        <f t="shared" ca="1" si="12"/>
        <v/>
      </c>
      <c r="L135" s="63" t="str">
        <f t="shared" ca="1" si="13"/>
        <v/>
      </c>
      <c r="M135" s="63" t="str">
        <f t="shared" ca="1" si="14"/>
        <v/>
      </c>
      <c r="N135" s="63" t="str">
        <f t="shared" ca="1" si="15"/>
        <v/>
      </c>
      <c r="P135" s="61"/>
    </row>
  </sheetData>
  <sheetProtection selectLockedCells="1"/>
  <mergeCells count="16">
    <mergeCell ref="J76:K76"/>
    <mergeCell ref="B10:B67"/>
    <mergeCell ref="B78:B135"/>
    <mergeCell ref="C72:I72"/>
    <mergeCell ref="B74:C74"/>
    <mergeCell ref="B76:E76"/>
    <mergeCell ref="F76:G76"/>
    <mergeCell ref="H76:I76"/>
    <mergeCell ref="C4:I4"/>
    <mergeCell ref="B2:N2"/>
    <mergeCell ref="B6:C6"/>
    <mergeCell ref="B70:N70"/>
    <mergeCell ref="B8:E8"/>
    <mergeCell ref="F8:G8"/>
    <mergeCell ref="H8:I8"/>
    <mergeCell ref="J8:K8"/>
  </mergeCells>
  <dataValidations count="2">
    <dataValidation type="decimal" operator="greaterThanOrEqual" allowBlank="1" showInputMessage="1" showErrorMessage="1" error="SOLO VALORES NUMÉRICOS" sqref="E10:F67">
      <formula1>0</formula1>
    </dataValidation>
    <dataValidation operator="greaterThanOrEqual" allowBlank="1" showInputMessage="1" showErrorMessage="1" error="SOLO VALORES NUMÉRICOS" sqref="C78:N135"/>
  </dataValidations>
  <pageMargins left="0.70866141732283472" right="0.70866141732283472" top="0.55118110236220474" bottom="0.55118110236220474" header="0.31496062992125984" footer="0.31496062992125984"/>
  <pageSetup paperSize="9" scale="40" fitToHeight="9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B1:P133"/>
  <sheetViews>
    <sheetView showGridLines="0" view="pageBreakPreview" topLeftCell="A97" zoomScale="40" zoomScaleNormal="80" zoomScaleSheetLayoutView="40" workbookViewId="0">
      <selection activeCell="L77" sqref="L77:N77"/>
    </sheetView>
  </sheetViews>
  <sheetFormatPr baseColWidth="10" defaultColWidth="10.75" defaultRowHeight="14"/>
  <cols>
    <col min="1" max="1" width="4.5" style="67" customWidth="1"/>
    <col min="2" max="2" width="14.9140625" style="60" customWidth="1"/>
    <col min="3" max="3" width="43.6640625" style="60" customWidth="1"/>
    <col min="4" max="4" width="47.25" style="60" customWidth="1"/>
    <col min="5" max="5" width="24.9140625" style="60" customWidth="1"/>
    <col min="6" max="6" width="11.5" style="60" customWidth="1"/>
    <col min="7" max="7" width="14.75" style="60" customWidth="1"/>
    <col min="8" max="9" width="11.75" style="60" customWidth="1"/>
    <col min="10" max="14" width="24.9140625" style="60" customWidth="1"/>
    <col min="15" max="15" width="3.9140625" style="60" customWidth="1"/>
    <col min="16" max="16" width="10.75" style="61"/>
    <col min="17" max="16384" width="10.75" style="67"/>
  </cols>
  <sheetData>
    <row r="1" spans="2:16" s="21" customFormat="1" ht="22.5" customHeight="1">
      <c r="I1" s="57"/>
    </row>
    <row r="2" spans="2:16" s="21" customFormat="1" ht="22.5" customHeight="1">
      <c r="B2" s="523" t="s">
        <v>534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</row>
    <row r="3" spans="2:16" s="21" customFormat="1" ht="22.5" customHeight="1">
      <c r="M3" s="57"/>
    </row>
    <row r="4" spans="2:16" s="21" customFormat="1" ht="21" customHeight="1">
      <c r="B4" s="24" t="s">
        <v>104</v>
      </c>
      <c r="C4" s="522">
        <f>'Formulario B-"Alta de Proyecto"'!$B$5</f>
        <v>0</v>
      </c>
      <c r="D4" s="522"/>
      <c r="E4" s="522"/>
      <c r="F4" s="522"/>
      <c r="G4" s="522"/>
      <c r="H4" s="522"/>
      <c r="I4" s="522"/>
      <c r="J4" s="522"/>
      <c r="K4" s="522"/>
    </row>
    <row r="5" spans="2:16" s="21" customFormat="1" ht="15.5">
      <c r="E5" s="58"/>
      <c r="F5" s="58"/>
      <c r="G5" s="58"/>
      <c r="H5" s="58"/>
      <c r="I5" s="58"/>
      <c r="J5" s="58"/>
      <c r="K5" s="58"/>
    </row>
    <row r="6" spans="2:16" s="21" customFormat="1" ht="27" customHeight="1">
      <c r="B6" s="524" t="s">
        <v>107</v>
      </c>
      <c r="C6" s="525"/>
      <c r="D6" s="244">
        <f ca="1">SUMIF($N$10:$N$133,"&gt;=0")</f>
        <v>0</v>
      </c>
      <c r="E6" s="58"/>
      <c r="G6" s="58"/>
      <c r="H6" s="58"/>
      <c r="I6" s="58"/>
      <c r="J6" s="58"/>
      <c r="K6" s="58"/>
    </row>
    <row r="7" spans="2:16" s="21" customFormat="1" ht="15.5"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2:16" s="60" customFormat="1" ht="50.25" customHeight="1">
      <c r="B8" s="526"/>
      <c r="C8" s="526"/>
      <c r="D8" s="526"/>
      <c r="E8" s="526"/>
      <c r="F8" s="526" t="s">
        <v>108</v>
      </c>
      <c r="G8" s="526"/>
      <c r="H8" s="527" t="s">
        <v>109</v>
      </c>
      <c r="I8" s="527"/>
      <c r="J8" s="526" t="s">
        <v>146</v>
      </c>
      <c r="K8" s="526"/>
      <c r="L8" s="62"/>
      <c r="M8" s="62"/>
      <c r="N8" s="62"/>
      <c r="P8" s="61"/>
    </row>
    <row r="9" spans="2:16" s="60" customFormat="1" ht="95.25" customHeight="1">
      <c r="B9" s="462" t="s">
        <v>355</v>
      </c>
      <c r="C9" s="462" t="s">
        <v>82</v>
      </c>
      <c r="D9" s="462" t="s">
        <v>110</v>
      </c>
      <c r="E9" s="462" t="s">
        <v>436</v>
      </c>
      <c r="F9" s="462" t="s">
        <v>111</v>
      </c>
      <c r="G9" s="462" t="s">
        <v>446</v>
      </c>
      <c r="H9" s="462" t="s">
        <v>113</v>
      </c>
      <c r="I9" s="462" t="s">
        <v>112</v>
      </c>
      <c r="J9" s="462" t="s">
        <v>141</v>
      </c>
      <c r="K9" s="462" t="s">
        <v>142</v>
      </c>
      <c r="L9" s="462" t="s">
        <v>143</v>
      </c>
      <c r="M9" s="462" t="s">
        <v>114</v>
      </c>
      <c r="N9" s="462" t="s">
        <v>115</v>
      </c>
      <c r="P9" s="61"/>
    </row>
    <row r="10" spans="2:16" s="60" customFormat="1" ht="14.5">
      <c r="B10" s="529">
        <f ca="1">Cálculos!$AZ$4</f>
        <v>46022</v>
      </c>
      <c r="C10" s="63" t="str">
        <f ca="1">Cálculos!CC4</f>
        <v/>
      </c>
      <c r="D10" s="63" t="str">
        <f ca="1">Cálculos!CD4</f>
        <v/>
      </c>
      <c r="E10" s="64" t="str">
        <f ca="1">Cálculos!CN4</f>
        <v/>
      </c>
      <c r="F10" s="48" t="str">
        <f ca="1">Cálculos!CG4</f>
        <v/>
      </c>
      <c r="G10" s="48" t="str">
        <f ca="1">IF(F10="","",Cálculos!$BB$4)</f>
        <v/>
      </c>
      <c r="H10" s="65" t="str">
        <f ca="1">IF(OR(F10="",F10=0),"",1/F10)</f>
        <v/>
      </c>
      <c r="I10" s="65" t="str">
        <f ca="1">IF(OR(G10="",G10=0),"",1/G10)</f>
        <v/>
      </c>
      <c r="J10" s="66" t="str">
        <f ca="1">IF(OR($E10="",H10=""),"",$E10*H10)</f>
        <v/>
      </c>
      <c r="K10" s="66" t="str">
        <f ca="1">IF(OR($E10="",I10=""),"",$E10*I10)</f>
        <v/>
      </c>
      <c r="L10" s="66" t="str">
        <f ca="1">IF(OR(J10="",K10=""),"",K10-J10)</f>
        <v/>
      </c>
      <c r="M10" s="64" t="str">
        <f ca="1">IF(L10="","",L10*0.35)</f>
        <v/>
      </c>
      <c r="N10" s="64" t="str">
        <f ca="1">IF(OR(M10="",G10=""),"",M10*G10)</f>
        <v/>
      </c>
      <c r="P10" s="61"/>
    </row>
    <row r="11" spans="2:16" s="60" customFormat="1" ht="14.5">
      <c r="B11" s="530"/>
      <c r="C11" s="63" t="str">
        <f ca="1">Cálculos!CC5</f>
        <v/>
      </c>
      <c r="D11" s="63" t="str">
        <f ca="1">Cálculos!CD5</f>
        <v/>
      </c>
      <c r="E11" s="64" t="str">
        <f ca="1">Cálculos!CN5</f>
        <v/>
      </c>
      <c r="F11" s="64" t="str">
        <f ca="1">Cálculos!CG5</f>
        <v/>
      </c>
      <c r="G11" s="48" t="str">
        <f ca="1">IF(F11="","",Cálculos!$BB$4)</f>
        <v/>
      </c>
      <c r="H11" s="65" t="str">
        <f t="shared" ref="H11:H78" ca="1" si="0">IF(OR(F11="",F11=0),"",1/F11)</f>
        <v/>
      </c>
      <c r="I11" s="65" t="str">
        <f t="shared" ref="I11:I78" ca="1" si="1">IF(OR(G11="",G11=0),"",1/G11)</f>
        <v/>
      </c>
      <c r="J11" s="66" t="str">
        <f t="shared" ref="J11:J78" ca="1" si="2">IF(OR($E11="",H11=""),"",$E11*H11)</f>
        <v/>
      </c>
      <c r="K11" s="66" t="str">
        <f t="shared" ref="K11:K78" ca="1" si="3">IF(OR($E11="",I11=""),"",$E11*I11)</f>
        <v/>
      </c>
      <c r="L11" s="66" t="str">
        <f t="shared" ref="L11:L78" ca="1" si="4">IF(OR(J11="",K11=""),"",K11-J11)</f>
        <v/>
      </c>
      <c r="M11" s="64" t="str">
        <f t="shared" ref="M11:M78" ca="1" si="5">IF(L11="","",L11*0.35)</f>
        <v/>
      </c>
      <c r="N11" s="64" t="str">
        <f t="shared" ref="N11:N78" ca="1" si="6">IF(OR(M11="",G11=""),"",M11*G11)</f>
        <v/>
      </c>
      <c r="P11" s="61"/>
    </row>
    <row r="12" spans="2:16" s="60" customFormat="1" ht="14.5">
      <c r="B12" s="530"/>
      <c r="C12" s="63" t="str">
        <f ca="1">Cálculos!CC6</f>
        <v/>
      </c>
      <c r="D12" s="63" t="str">
        <f ca="1">Cálculos!CD6</f>
        <v/>
      </c>
      <c r="E12" s="64" t="str">
        <f ca="1">Cálculos!CN6</f>
        <v/>
      </c>
      <c r="F12" s="64" t="str">
        <f ca="1">Cálculos!CG6</f>
        <v/>
      </c>
      <c r="G12" s="48" t="str">
        <f ca="1">IF(F12="","",Cálculos!$BB$4)</f>
        <v/>
      </c>
      <c r="H12" s="65" t="str">
        <f t="shared" ca="1" si="0"/>
        <v/>
      </c>
      <c r="I12" s="65" t="str">
        <f t="shared" ca="1" si="1"/>
        <v/>
      </c>
      <c r="J12" s="66" t="str">
        <f t="shared" ca="1" si="2"/>
        <v/>
      </c>
      <c r="K12" s="66" t="str">
        <f t="shared" ca="1" si="3"/>
        <v/>
      </c>
      <c r="L12" s="66" t="str">
        <f t="shared" ca="1" si="4"/>
        <v/>
      </c>
      <c r="M12" s="64" t="str">
        <f t="shared" ca="1" si="5"/>
        <v/>
      </c>
      <c r="N12" s="64" t="str">
        <f t="shared" ca="1" si="6"/>
        <v/>
      </c>
      <c r="P12" s="61"/>
    </row>
    <row r="13" spans="2:16" s="60" customFormat="1" ht="14.5">
      <c r="B13" s="530"/>
      <c r="C13" s="63" t="str">
        <f ca="1">Cálculos!CC7</f>
        <v/>
      </c>
      <c r="D13" s="63" t="str">
        <f ca="1">Cálculos!CD7</f>
        <v/>
      </c>
      <c r="E13" s="64" t="str">
        <f ca="1">Cálculos!CN7</f>
        <v/>
      </c>
      <c r="F13" s="64" t="str">
        <f ca="1">Cálculos!CG7</f>
        <v/>
      </c>
      <c r="G13" s="48" t="str">
        <f ca="1">IF(F13="","",Cálculos!$BB$4)</f>
        <v/>
      </c>
      <c r="H13" s="65" t="str">
        <f t="shared" ca="1" si="0"/>
        <v/>
      </c>
      <c r="I13" s="65" t="str">
        <f t="shared" ca="1" si="1"/>
        <v/>
      </c>
      <c r="J13" s="66" t="str">
        <f t="shared" ca="1" si="2"/>
        <v/>
      </c>
      <c r="K13" s="66" t="str">
        <f t="shared" ca="1" si="3"/>
        <v/>
      </c>
      <c r="L13" s="66" t="str">
        <f t="shared" ca="1" si="4"/>
        <v/>
      </c>
      <c r="M13" s="64" t="str">
        <f t="shared" ca="1" si="5"/>
        <v/>
      </c>
      <c r="N13" s="64" t="str">
        <f t="shared" ca="1" si="6"/>
        <v/>
      </c>
      <c r="P13" s="61"/>
    </row>
    <row r="14" spans="2:16" s="60" customFormat="1" ht="14.5">
      <c r="B14" s="530"/>
      <c r="C14" s="63" t="str">
        <f ca="1">Cálculos!CC8</f>
        <v/>
      </c>
      <c r="D14" s="63" t="str">
        <f ca="1">Cálculos!CD8</f>
        <v/>
      </c>
      <c r="E14" s="64" t="str">
        <f ca="1">Cálculos!CN8</f>
        <v/>
      </c>
      <c r="F14" s="64" t="str">
        <f ca="1">Cálculos!CG8</f>
        <v/>
      </c>
      <c r="G14" s="48" t="str">
        <f ca="1">IF(F14="","",Cálculos!$BB$4)</f>
        <v/>
      </c>
      <c r="H14" s="65" t="str">
        <f t="shared" ca="1" si="0"/>
        <v/>
      </c>
      <c r="I14" s="65" t="str">
        <f t="shared" ca="1" si="1"/>
        <v/>
      </c>
      <c r="J14" s="66" t="str">
        <f t="shared" ca="1" si="2"/>
        <v/>
      </c>
      <c r="K14" s="66" t="str">
        <f t="shared" ca="1" si="3"/>
        <v/>
      </c>
      <c r="L14" s="66" t="str">
        <f t="shared" ca="1" si="4"/>
        <v/>
      </c>
      <c r="M14" s="64" t="str">
        <f t="shared" ca="1" si="5"/>
        <v/>
      </c>
      <c r="N14" s="64" t="str">
        <f t="shared" ca="1" si="6"/>
        <v/>
      </c>
      <c r="P14" s="61"/>
    </row>
    <row r="15" spans="2:16" s="60" customFormat="1" ht="14.5">
      <c r="B15" s="530"/>
      <c r="C15" s="63" t="str">
        <f ca="1">Cálculos!CC9</f>
        <v/>
      </c>
      <c r="D15" s="63" t="str">
        <f ca="1">Cálculos!CD9</f>
        <v/>
      </c>
      <c r="E15" s="64" t="str">
        <f ca="1">Cálculos!CN9</f>
        <v/>
      </c>
      <c r="F15" s="64" t="str">
        <f ca="1">Cálculos!CG9</f>
        <v/>
      </c>
      <c r="G15" s="48" t="str">
        <f ca="1">IF(F15="","",Cálculos!$BB$4)</f>
        <v/>
      </c>
      <c r="H15" s="65" t="str">
        <f t="shared" ca="1" si="0"/>
        <v/>
      </c>
      <c r="I15" s="65" t="str">
        <f t="shared" ca="1" si="1"/>
        <v/>
      </c>
      <c r="J15" s="66" t="str">
        <f t="shared" ca="1" si="2"/>
        <v/>
      </c>
      <c r="K15" s="66" t="str">
        <f t="shared" ca="1" si="3"/>
        <v/>
      </c>
      <c r="L15" s="66" t="str">
        <f t="shared" ca="1" si="4"/>
        <v/>
      </c>
      <c r="M15" s="64" t="str">
        <f t="shared" ca="1" si="5"/>
        <v/>
      </c>
      <c r="N15" s="64" t="str">
        <f t="shared" ca="1" si="6"/>
        <v/>
      </c>
      <c r="P15" s="61"/>
    </row>
    <row r="16" spans="2:16" s="60" customFormat="1" ht="14.5">
      <c r="B16" s="530"/>
      <c r="C16" s="63" t="str">
        <f ca="1">Cálculos!CC10</f>
        <v/>
      </c>
      <c r="D16" s="63" t="str">
        <f ca="1">Cálculos!CD10</f>
        <v/>
      </c>
      <c r="E16" s="64" t="str">
        <f ca="1">Cálculos!CN10</f>
        <v/>
      </c>
      <c r="F16" s="64" t="str">
        <f ca="1">Cálculos!CG10</f>
        <v/>
      </c>
      <c r="G16" s="48" t="str">
        <f ca="1">IF(F16="","",Cálculos!$BB$4)</f>
        <v/>
      </c>
      <c r="H16" s="65" t="str">
        <f t="shared" ca="1" si="0"/>
        <v/>
      </c>
      <c r="I16" s="65" t="str">
        <f t="shared" ca="1" si="1"/>
        <v/>
      </c>
      <c r="J16" s="66" t="str">
        <f t="shared" ca="1" si="2"/>
        <v/>
      </c>
      <c r="K16" s="66" t="str">
        <f t="shared" ca="1" si="3"/>
        <v/>
      </c>
      <c r="L16" s="66" t="str">
        <f t="shared" ca="1" si="4"/>
        <v/>
      </c>
      <c r="M16" s="64" t="str">
        <f t="shared" ca="1" si="5"/>
        <v/>
      </c>
      <c r="N16" s="64" t="str">
        <f t="shared" ca="1" si="6"/>
        <v/>
      </c>
      <c r="P16" s="61"/>
    </row>
    <row r="17" spans="2:16" s="60" customFormat="1" ht="14.5">
      <c r="B17" s="530"/>
      <c r="C17" s="63" t="str">
        <f ca="1">Cálculos!CC11</f>
        <v/>
      </c>
      <c r="D17" s="63" t="str">
        <f ca="1">Cálculos!CD11</f>
        <v/>
      </c>
      <c r="E17" s="64" t="str">
        <f ca="1">Cálculos!CN11</f>
        <v/>
      </c>
      <c r="F17" s="64" t="str">
        <f ca="1">Cálculos!CG11</f>
        <v/>
      </c>
      <c r="G17" s="48" t="str">
        <f ca="1">IF(F17="","",Cálculos!$BB$4)</f>
        <v/>
      </c>
      <c r="H17" s="65" t="str">
        <f t="shared" ca="1" si="0"/>
        <v/>
      </c>
      <c r="I17" s="65" t="str">
        <f t="shared" ca="1" si="1"/>
        <v/>
      </c>
      <c r="J17" s="66" t="str">
        <f t="shared" ca="1" si="2"/>
        <v/>
      </c>
      <c r="K17" s="66" t="str">
        <f t="shared" ca="1" si="3"/>
        <v/>
      </c>
      <c r="L17" s="66" t="str">
        <f t="shared" ca="1" si="4"/>
        <v/>
      </c>
      <c r="M17" s="64" t="str">
        <f t="shared" ca="1" si="5"/>
        <v/>
      </c>
      <c r="N17" s="64" t="str">
        <f t="shared" ca="1" si="6"/>
        <v/>
      </c>
      <c r="P17" s="61"/>
    </row>
    <row r="18" spans="2:16" s="60" customFormat="1" ht="14.5">
      <c r="B18" s="530"/>
      <c r="C18" s="63" t="str">
        <f ca="1">Cálculos!CC12</f>
        <v/>
      </c>
      <c r="D18" s="63" t="str">
        <f ca="1">Cálculos!CD12</f>
        <v/>
      </c>
      <c r="E18" s="64" t="str">
        <f ca="1">Cálculos!CN12</f>
        <v/>
      </c>
      <c r="F18" s="64" t="str">
        <f ca="1">Cálculos!CG12</f>
        <v/>
      </c>
      <c r="G18" s="48" t="str">
        <f ca="1">IF(F18="","",Cálculos!$BB$4)</f>
        <v/>
      </c>
      <c r="H18" s="65" t="str">
        <f t="shared" ca="1" si="0"/>
        <v/>
      </c>
      <c r="I18" s="65" t="str">
        <f t="shared" ca="1" si="1"/>
        <v/>
      </c>
      <c r="J18" s="66" t="str">
        <f t="shared" ca="1" si="2"/>
        <v/>
      </c>
      <c r="K18" s="66" t="str">
        <f t="shared" ca="1" si="3"/>
        <v/>
      </c>
      <c r="L18" s="66" t="str">
        <f t="shared" ca="1" si="4"/>
        <v/>
      </c>
      <c r="M18" s="64" t="str">
        <f t="shared" ca="1" si="5"/>
        <v/>
      </c>
      <c r="N18" s="64" t="str">
        <f t="shared" ca="1" si="6"/>
        <v/>
      </c>
      <c r="P18" s="61"/>
    </row>
    <row r="19" spans="2:16" s="60" customFormat="1" ht="14.5">
      <c r="B19" s="530"/>
      <c r="C19" s="63" t="str">
        <f ca="1">Cálculos!CC13</f>
        <v/>
      </c>
      <c r="D19" s="63" t="str">
        <f ca="1">Cálculos!CD13</f>
        <v/>
      </c>
      <c r="E19" s="64" t="str">
        <f ca="1">Cálculos!CN13</f>
        <v/>
      </c>
      <c r="F19" s="64" t="str">
        <f ca="1">Cálculos!CG13</f>
        <v/>
      </c>
      <c r="G19" s="48" t="str">
        <f ca="1">IF(F19="","",Cálculos!$BB$4)</f>
        <v/>
      </c>
      <c r="H19" s="65" t="str">
        <f t="shared" ca="1" si="0"/>
        <v/>
      </c>
      <c r="I19" s="65" t="str">
        <f t="shared" ca="1" si="1"/>
        <v/>
      </c>
      <c r="J19" s="66" t="str">
        <f t="shared" ca="1" si="2"/>
        <v/>
      </c>
      <c r="K19" s="66" t="str">
        <f t="shared" ca="1" si="3"/>
        <v/>
      </c>
      <c r="L19" s="66" t="str">
        <f t="shared" ca="1" si="4"/>
        <v/>
      </c>
      <c r="M19" s="64" t="str">
        <f t="shared" ca="1" si="5"/>
        <v/>
      </c>
      <c r="N19" s="64" t="str">
        <f t="shared" ca="1" si="6"/>
        <v/>
      </c>
      <c r="P19" s="61"/>
    </row>
    <row r="20" spans="2:16" s="60" customFormat="1" ht="14.5">
      <c r="B20" s="530"/>
      <c r="C20" s="63" t="str">
        <f ca="1">Cálculos!CC14</f>
        <v/>
      </c>
      <c r="D20" s="63" t="str">
        <f ca="1">Cálculos!CD14</f>
        <v/>
      </c>
      <c r="E20" s="64" t="str">
        <f ca="1">Cálculos!CN14</f>
        <v/>
      </c>
      <c r="F20" s="64" t="str">
        <f ca="1">Cálculos!CG14</f>
        <v/>
      </c>
      <c r="G20" s="48" t="str">
        <f ca="1">IF(F20="","",Cálculos!$BB$4)</f>
        <v/>
      </c>
      <c r="H20" s="65" t="str">
        <f t="shared" ca="1" si="0"/>
        <v/>
      </c>
      <c r="I20" s="65" t="str">
        <f t="shared" ca="1" si="1"/>
        <v/>
      </c>
      <c r="J20" s="66" t="str">
        <f t="shared" ca="1" si="2"/>
        <v/>
      </c>
      <c r="K20" s="66" t="str">
        <f t="shared" ca="1" si="3"/>
        <v/>
      </c>
      <c r="L20" s="66" t="str">
        <f t="shared" ca="1" si="4"/>
        <v/>
      </c>
      <c r="M20" s="64" t="str">
        <f t="shared" ca="1" si="5"/>
        <v/>
      </c>
      <c r="N20" s="64" t="str">
        <f t="shared" ca="1" si="6"/>
        <v/>
      </c>
      <c r="P20" s="61"/>
    </row>
    <row r="21" spans="2:16" s="60" customFormat="1" ht="14.5">
      <c r="B21" s="530"/>
      <c r="C21" s="63" t="str">
        <f ca="1">Cálculos!CC15</f>
        <v/>
      </c>
      <c r="D21" s="63" t="str">
        <f ca="1">Cálculos!CD15</f>
        <v/>
      </c>
      <c r="E21" s="64" t="str">
        <f ca="1">Cálculos!CN15</f>
        <v/>
      </c>
      <c r="F21" s="64" t="str">
        <f ca="1">Cálculos!CG15</f>
        <v/>
      </c>
      <c r="G21" s="48" t="str">
        <f ca="1">IF(F21="","",Cálculos!$BB$4)</f>
        <v/>
      </c>
      <c r="H21" s="65" t="str">
        <f t="shared" ca="1" si="0"/>
        <v/>
      </c>
      <c r="I21" s="65" t="str">
        <f t="shared" ca="1" si="1"/>
        <v/>
      </c>
      <c r="J21" s="66" t="str">
        <f t="shared" ca="1" si="2"/>
        <v/>
      </c>
      <c r="K21" s="66" t="str">
        <f t="shared" ca="1" si="3"/>
        <v/>
      </c>
      <c r="L21" s="66" t="str">
        <f t="shared" ca="1" si="4"/>
        <v/>
      </c>
      <c r="M21" s="64" t="str">
        <f t="shared" ca="1" si="5"/>
        <v/>
      </c>
      <c r="N21" s="64" t="str">
        <f t="shared" ca="1" si="6"/>
        <v/>
      </c>
      <c r="P21" s="61"/>
    </row>
    <row r="22" spans="2:16" s="60" customFormat="1" ht="14.5">
      <c r="B22" s="530"/>
      <c r="C22" s="63" t="str">
        <f ca="1">Cálculos!CC16</f>
        <v/>
      </c>
      <c r="D22" s="63" t="str">
        <f ca="1">Cálculos!CD16</f>
        <v/>
      </c>
      <c r="E22" s="64" t="str">
        <f ca="1">Cálculos!CN16</f>
        <v/>
      </c>
      <c r="F22" s="64" t="str">
        <f ca="1">Cálculos!CG16</f>
        <v/>
      </c>
      <c r="G22" s="48" t="str">
        <f ca="1">IF(F22="","",Cálculos!$BB$4)</f>
        <v/>
      </c>
      <c r="H22" s="65" t="str">
        <f t="shared" ca="1" si="0"/>
        <v/>
      </c>
      <c r="I22" s="65" t="str">
        <f t="shared" ca="1" si="1"/>
        <v/>
      </c>
      <c r="J22" s="66" t="str">
        <f t="shared" ca="1" si="2"/>
        <v/>
      </c>
      <c r="K22" s="66" t="str">
        <f t="shared" ca="1" si="3"/>
        <v/>
      </c>
      <c r="L22" s="66" t="str">
        <f t="shared" ca="1" si="4"/>
        <v/>
      </c>
      <c r="M22" s="64" t="str">
        <f t="shared" ca="1" si="5"/>
        <v/>
      </c>
      <c r="N22" s="64" t="str">
        <f t="shared" ca="1" si="6"/>
        <v/>
      </c>
      <c r="P22" s="61"/>
    </row>
    <row r="23" spans="2:16" s="61" customFormat="1" ht="14.5">
      <c r="B23" s="530"/>
      <c r="C23" s="63" t="str">
        <f ca="1">Cálculos!CC17</f>
        <v/>
      </c>
      <c r="D23" s="63" t="str">
        <f ca="1">Cálculos!CD17</f>
        <v/>
      </c>
      <c r="E23" s="64" t="str">
        <f ca="1">Cálculos!CN17</f>
        <v/>
      </c>
      <c r="F23" s="64" t="str">
        <f ca="1">Cálculos!CG17</f>
        <v/>
      </c>
      <c r="G23" s="48" t="str">
        <f ca="1">IF(F23="","",Cálculos!$BB$4)</f>
        <v/>
      </c>
      <c r="H23" s="65" t="str">
        <f t="shared" ca="1" si="0"/>
        <v/>
      </c>
      <c r="I23" s="65" t="str">
        <f t="shared" ca="1" si="1"/>
        <v/>
      </c>
      <c r="J23" s="66" t="str">
        <f t="shared" ca="1" si="2"/>
        <v/>
      </c>
      <c r="K23" s="66" t="str">
        <f t="shared" ca="1" si="3"/>
        <v/>
      </c>
      <c r="L23" s="66" t="str">
        <f t="shared" ca="1" si="4"/>
        <v/>
      </c>
      <c r="M23" s="64" t="str">
        <f t="shared" ca="1" si="5"/>
        <v/>
      </c>
      <c r="N23" s="64" t="str">
        <f t="shared" ca="1" si="6"/>
        <v/>
      </c>
      <c r="O23" s="60"/>
    </row>
    <row r="24" spans="2:16" s="61" customFormat="1" ht="14.5">
      <c r="B24" s="530"/>
      <c r="C24" s="63" t="str">
        <f ca="1">Cálculos!CC18</f>
        <v/>
      </c>
      <c r="D24" s="63" t="str">
        <f ca="1">Cálculos!CD18</f>
        <v/>
      </c>
      <c r="E24" s="64" t="str">
        <f ca="1">Cálculos!CN18</f>
        <v/>
      </c>
      <c r="F24" s="64" t="str">
        <f ca="1">Cálculos!CG18</f>
        <v/>
      </c>
      <c r="G24" s="48" t="str">
        <f ca="1">IF(F24="","",Cálculos!$BB$4)</f>
        <v/>
      </c>
      <c r="H24" s="65" t="str">
        <f t="shared" ca="1" si="0"/>
        <v/>
      </c>
      <c r="I24" s="65" t="str">
        <f t="shared" ca="1" si="1"/>
        <v/>
      </c>
      <c r="J24" s="66" t="str">
        <f t="shared" ca="1" si="2"/>
        <v/>
      </c>
      <c r="K24" s="66" t="str">
        <f t="shared" ca="1" si="3"/>
        <v/>
      </c>
      <c r="L24" s="66" t="str">
        <f t="shared" ca="1" si="4"/>
        <v/>
      </c>
      <c r="M24" s="64" t="str">
        <f t="shared" ca="1" si="5"/>
        <v/>
      </c>
      <c r="N24" s="64" t="str">
        <f t="shared" ca="1" si="6"/>
        <v/>
      </c>
      <c r="O24" s="60"/>
    </row>
    <row r="25" spans="2:16" s="61" customFormat="1" ht="14.5">
      <c r="B25" s="530"/>
      <c r="C25" s="63" t="str">
        <f ca="1">Cálculos!CC19</f>
        <v/>
      </c>
      <c r="D25" s="63" t="str">
        <f ca="1">Cálculos!CD19</f>
        <v/>
      </c>
      <c r="E25" s="64" t="str">
        <f ca="1">Cálculos!CN19</f>
        <v/>
      </c>
      <c r="F25" s="64" t="str">
        <f ca="1">Cálculos!CG19</f>
        <v/>
      </c>
      <c r="G25" s="48" t="str">
        <f ca="1">IF(F25="","",Cálculos!$BB$4)</f>
        <v/>
      </c>
      <c r="H25" s="65" t="str">
        <f t="shared" ca="1" si="0"/>
        <v/>
      </c>
      <c r="I25" s="65" t="str">
        <f t="shared" ca="1" si="1"/>
        <v/>
      </c>
      <c r="J25" s="66" t="str">
        <f t="shared" ca="1" si="2"/>
        <v/>
      </c>
      <c r="K25" s="66" t="str">
        <f t="shared" ca="1" si="3"/>
        <v/>
      </c>
      <c r="L25" s="66" t="str">
        <f t="shared" ca="1" si="4"/>
        <v/>
      </c>
      <c r="M25" s="64" t="str">
        <f t="shared" ca="1" si="5"/>
        <v/>
      </c>
      <c r="N25" s="64" t="str">
        <f t="shared" ca="1" si="6"/>
        <v/>
      </c>
      <c r="O25" s="60"/>
    </row>
    <row r="26" spans="2:16" s="61" customFormat="1" ht="14.5">
      <c r="B26" s="530"/>
      <c r="C26" s="63" t="str">
        <f ca="1">Cálculos!CC20</f>
        <v/>
      </c>
      <c r="D26" s="63" t="str">
        <f ca="1">Cálculos!CD20</f>
        <v/>
      </c>
      <c r="E26" s="64" t="str">
        <f ca="1">Cálculos!CN20</f>
        <v/>
      </c>
      <c r="F26" s="64" t="str">
        <f ca="1">Cálculos!CG20</f>
        <v/>
      </c>
      <c r="G26" s="48" t="str">
        <f ca="1">IF(F26="","",Cálculos!$BB$4)</f>
        <v/>
      </c>
      <c r="H26" s="65" t="str">
        <f t="shared" ca="1" si="0"/>
        <v/>
      </c>
      <c r="I26" s="65" t="str">
        <f t="shared" ca="1" si="1"/>
        <v/>
      </c>
      <c r="J26" s="66" t="str">
        <f t="shared" ca="1" si="2"/>
        <v/>
      </c>
      <c r="K26" s="66" t="str">
        <f t="shared" ca="1" si="3"/>
        <v/>
      </c>
      <c r="L26" s="66" t="str">
        <f t="shared" ca="1" si="4"/>
        <v/>
      </c>
      <c r="M26" s="64" t="str">
        <f t="shared" ca="1" si="5"/>
        <v/>
      </c>
      <c r="N26" s="64" t="str">
        <f t="shared" ca="1" si="6"/>
        <v/>
      </c>
      <c r="O26" s="60"/>
    </row>
    <row r="27" spans="2:16" s="61" customFormat="1" ht="14.5">
      <c r="B27" s="530"/>
      <c r="C27" s="63" t="str">
        <f ca="1">Cálculos!CC21</f>
        <v/>
      </c>
      <c r="D27" s="63" t="str">
        <f ca="1">Cálculos!CD21</f>
        <v/>
      </c>
      <c r="E27" s="64" t="str">
        <f ca="1">Cálculos!CN21</f>
        <v/>
      </c>
      <c r="F27" s="64" t="str">
        <f ca="1">Cálculos!CG21</f>
        <v/>
      </c>
      <c r="G27" s="48" t="str">
        <f ca="1">IF(F27="","",Cálculos!$BB$4)</f>
        <v/>
      </c>
      <c r="H27" s="65" t="str">
        <f t="shared" ca="1" si="0"/>
        <v/>
      </c>
      <c r="I27" s="65" t="str">
        <f t="shared" ca="1" si="1"/>
        <v/>
      </c>
      <c r="J27" s="66" t="str">
        <f t="shared" ca="1" si="2"/>
        <v/>
      </c>
      <c r="K27" s="66" t="str">
        <f t="shared" ca="1" si="3"/>
        <v/>
      </c>
      <c r="L27" s="66" t="str">
        <f t="shared" ca="1" si="4"/>
        <v/>
      </c>
      <c r="M27" s="64" t="str">
        <f t="shared" ca="1" si="5"/>
        <v/>
      </c>
      <c r="N27" s="64" t="str">
        <f t="shared" ca="1" si="6"/>
        <v/>
      </c>
      <c r="O27" s="60"/>
    </row>
    <row r="28" spans="2:16" s="61" customFormat="1" ht="14.5">
      <c r="B28" s="530"/>
      <c r="C28" s="63" t="str">
        <f ca="1">Cálculos!CC22</f>
        <v/>
      </c>
      <c r="D28" s="63" t="str">
        <f ca="1">Cálculos!CD22</f>
        <v/>
      </c>
      <c r="E28" s="64" t="str">
        <f ca="1">Cálculos!CN22</f>
        <v/>
      </c>
      <c r="F28" s="64" t="str">
        <f ca="1">Cálculos!CG22</f>
        <v/>
      </c>
      <c r="G28" s="48" t="str">
        <f ca="1">IF(F28="","",Cálculos!$BB$4)</f>
        <v/>
      </c>
      <c r="H28" s="65" t="str">
        <f t="shared" ca="1" si="0"/>
        <v/>
      </c>
      <c r="I28" s="65" t="str">
        <f t="shared" ca="1" si="1"/>
        <v/>
      </c>
      <c r="J28" s="66" t="str">
        <f t="shared" ca="1" si="2"/>
        <v/>
      </c>
      <c r="K28" s="66" t="str">
        <f t="shared" ca="1" si="3"/>
        <v/>
      </c>
      <c r="L28" s="66" t="str">
        <f t="shared" ca="1" si="4"/>
        <v/>
      </c>
      <c r="M28" s="64" t="str">
        <f t="shared" ca="1" si="5"/>
        <v/>
      </c>
      <c r="N28" s="64" t="str">
        <f t="shared" ca="1" si="6"/>
        <v/>
      </c>
      <c r="O28" s="60"/>
    </row>
    <row r="29" spans="2:16" s="61" customFormat="1" ht="14.5">
      <c r="B29" s="530"/>
      <c r="C29" s="63" t="str">
        <f ca="1">Cálculos!CC23</f>
        <v/>
      </c>
      <c r="D29" s="63" t="str">
        <f ca="1">Cálculos!CD23</f>
        <v/>
      </c>
      <c r="E29" s="64" t="str">
        <f ca="1">Cálculos!CN23</f>
        <v/>
      </c>
      <c r="F29" s="64" t="str">
        <f ca="1">Cálculos!CG23</f>
        <v/>
      </c>
      <c r="G29" s="48" t="str">
        <f ca="1">IF(F29="","",Cálculos!$BB$4)</f>
        <v/>
      </c>
      <c r="H29" s="65" t="str">
        <f t="shared" ca="1" si="0"/>
        <v/>
      </c>
      <c r="I29" s="65" t="str">
        <f t="shared" ca="1" si="1"/>
        <v/>
      </c>
      <c r="J29" s="66" t="str">
        <f t="shared" ca="1" si="2"/>
        <v/>
      </c>
      <c r="K29" s="66" t="str">
        <f t="shared" ca="1" si="3"/>
        <v/>
      </c>
      <c r="L29" s="66" t="str">
        <f t="shared" ca="1" si="4"/>
        <v/>
      </c>
      <c r="M29" s="64" t="str">
        <f t="shared" ca="1" si="5"/>
        <v/>
      </c>
      <c r="N29" s="64" t="str">
        <f t="shared" ca="1" si="6"/>
        <v/>
      </c>
      <c r="O29" s="60"/>
    </row>
    <row r="30" spans="2:16" s="61" customFormat="1" ht="14.5">
      <c r="B30" s="530"/>
      <c r="C30" s="63" t="str">
        <f ca="1">Cálculos!CC24</f>
        <v/>
      </c>
      <c r="D30" s="63" t="str">
        <f ca="1">Cálculos!CD24</f>
        <v/>
      </c>
      <c r="E30" s="64" t="str">
        <f ca="1">Cálculos!CN24</f>
        <v/>
      </c>
      <c r="F30" s="64" t="str">
        <f ca="1">Cálculos!CG24</f>
        <v/>
      </c>
      <c r="G30" s="48" t="str">
        <f ca="1">IF(F30="","",Cálculos!$BB$4)</f>
        <v/>
      </c>
      <c r="H30" s="65" t="str">
        <f t="shared" ca="1" si="0"/>
        <v/>
      </c>
      <c r="I30" s="65" t="str">
        <f t="shared" ca="1" si="1"/>
        <v/>
      </c>
      <c r="J30" s="66" t="str">
        <f t="shared" ca="1" si="2"/>
        <v/>
      </c>
      <c r="K30" s="66" t="str">
        <f t="shared" ca="1" si="3"/>
        <v/>
      </c>
      <c r="L30" s="66" t="str">
        <f t="shared" ca="1" si="4"/>
        <v/>
      </c>
      <c r="M30" s="64" t="str">
        <f t="shared" ca="1" si="5"/>
        <v/>
      </c>
      <c r="N30" s="64" t="str">
        <f t="shared" ca="1" si="6"/>
        <v/>
      </c>
      <c r="O30" s="60"/>
    </row>
    <row r="31" spans="2:16" s="61" customFormat="1" ht="14.5">
      <c r="B31" s="530"/>
      <c r="C31" s="63" t="str">
        <f ca="1">Cálculos!CC25</f>
        <v/>
      </c>
      <c r="D31" s="63" t="str">
        <f ca="1">Cálculos!CD25</f>
        <v/>
      </c>
      <c r="E31" s="64" t="str">
        <f ca="1">Cálculos!CN25</f>
        <v/>
      </c>
      <c r="F31" s="64" t="str">
        <f ca="1">Cálculos!CG25</f>
        <v/>
      </c>
      <c r="G31" s="48" t="str">
        <f ca="1">IF(F31="","",Cálculos!$BB$4)</f>
        <v/>
      </c>
      <c r="H31" s="65" t="str">
        <f t="shared" ca="1" si="0"/>
        <v/>
      </c>
      <c r="I31" s="65" t="str">
        <f t="shared" ca="1" si="1"/>
        <v/>
      </c>
      <c r="J31" s="66" t="str">
        <f t="shared" ca="1" si="2"/>
        <v/>
      </c>
      <c r="K31" s="66" t="str">
        <f t="shared" ca="1" si="3"/>
        <v/>
      </c>
      <c r="L31" s="66" t="str">
        <f t="shared" ca="1" si="4"/>
        <v/>
      </c>
      <c r="M31" s="64" t="str">
        <f t="shared" ca="1" si="5"/>
        <v/>
      </c>
      <c r="N31" s="64" t="str">
        <f t="shared" ca="1" si="6"/>
        <v/>
      </c>
      <c r="O31" s="60"/>
    </row>
    <row r="32" spans="2:16" s="61" customFormat="1" ht="14.5">
      <c r="B32" s="530"/>
      <c r="C32" s="63" t="str">
        <f ca="1">Cálculos!CC26</f>
        <v/>
      </c>
      <c r="D32" s="63" t="str">
        <f ca="1">Cálculos!CD26</f>
        <v/>
      </c>
      <c r="E32" s="64" t="str">
        <f ca="1">Cálculos!CN26</f>
        <v/>
      </c>
      <c r="F32" s="64" t="str">
        <f ca="1">Cálculos!CG26</f>
        <v/>
      </c>
      <c r="G32" s="48" t="str">
        <f ca="1">IF(F32="","",Cálculos!$BB$4)</f>
        <v/>
      </c>
      <c r="H32" s="65" t="str">
        <f t="shared" ca="1" si="0"/>
        <v/>
      </c>
      <c r="I32" s="65" t="str">
        <f t="shared" ca="1" si="1"/>
        <v/>
      </c>
      <c r="J32" s="66" t="str">
        <f t="shared" ca="1" si="2"/>
        <v/>
      </c>
      <c r="K32" s="66" t="str">
        <f t="shared" ca="1" si="3"/>
        <v/>
      </c>
      <c r="L32" s="66" t="str">
        <f t="shared" ca="1" si="4"/>
        <v/>
      </c>
      <c r="M32" s="64" t="str">
        <f t="shared" ca="1" si="5"/>
        <v/>
      </c>
      <c r="N32" s="64" t="str">
        <f t="shared" ca="1" si="6"/>
        <v/>
      </c>
      <c r="O32" s="68"/>
    </row>
    <row r="33" spans="2:16" s="61" customFormat="1" ht="14.5">
      <c r="B33" s="530"/>
      <c r="C33" s="63" t="str">
        <f ca="1">Cálculos!CC27</f>
        <v/>
      </c>
      <c r="D33" s="63" t="str">
        <f ca="1">Cálculos!CD27</f>
        <v/>
      </c>
      <c r="E33" s="64" t="str">
        <f ca="1">Cálculos!CN27</f>
        <v/>
      </c>
      <c r="F33" s="64" t="str">
        <f ca="1">Cálculos!CG27</f>
        <v/>
      </c>
      <c r="G33" s="48" t="str">
        <f ca="1">IF(F33="","",Cálculos!$BB$4)</f>
        <v/>
      </c>
      <c r="H33" s="65" t="str">
        <f t="shared" ca="1" si="0"/>
        <v/>
      </c>
      <c r="I33" s="65" t="str">
        <f t="shared" ca="1" si="1"/>
        <v/>
      </c>
      <c r="J33" s="66" t="str">
        <f t="shared" ca="1" si="2"/>
        <v/>
      </c>
      <c r="K33" s="66" t="str">
        <f t="shared" ca="1" si="3"/>
        <v/>
      </c>
      <c r="L33" s="66" t="str">
        <f t="shared" ca="1" si="4"/>
        <v/>
      </c>
      <c r="M33" s="64" t="str">
        <f t="shared" ca="1" si="5"/>
        <v/>
      </c>
      <c r="N33" s="64" t="str">
        <f t="shared" ca="1" si="6"/>
        <v/>
      </c>
      <c r="O33" s="68"/>
    </row>
    <row r="34" spans="2:16" s="61" customFormat="1" ht="14.5">
      <c r="B34" s="530"/>
      <c r="C34" s="63" t="str">
        <f ca="1">Cálculos!CC28</f>
        <v/>
      </c>
      <c r="D34" s="63" t="str">
        <f ca="1">Cálculos!CD28</f>
        <v/>
      </c>
      <c r="E34" s="64" t="str">
        <f ca="1">Cálculos!CN28</f>
        <v/>
      </c>
      <c r="F34" s="64" t="str">
        <f ca="1">Cálculos!CG28</f>
        <v/>
      </c>
      <c r="G34" s="48" t="str">
        <f ca="1">IF(F34="","",Cálculos!$BB$4)</f>
        <v/>
      </c>
      <c r="H34" s="65" t="str">
        <f t="shared" ca="1" si="0"/>
        <v/>
      </c>
      <c r="I34" s="65" t="str">
        <f t="shared" ca="1" si="1"/>
        <v/>
      </c>
      <c r="J34" s="66" t="str">
        <f t="shared" ca="1" si="2"/>
        <v/>
      </c>
      <c r="K34" s="66" t="str">
        <f t="shared" ca="1" si="3"/>
        <v/>
      </c>
      <c r="L34" s="66" t="str">
        <f t="shared" ca="1" si="4"/>
        <v/>
      </c>
      <c r="M34" s="64" t="str">
        <f t="shared" ca="1" si="5"/>
        <v/>
      </c>
      <c r="N34" s="64" t="str">
        <f t="shared" ca="1" si="6"/>
        <v/>
      </c>
      <c r="O34" s="68"/>
    </row>
    <row r="35" spans="2:16" s="61" customFormat="1" ht="14.5">
      <c r="B35" s="530"/>
      <c r="C35" s="63" t="str">
        <f ca="1">Cálculos!CC29</f>
        <v/>
      </c>
      <c r="D35" s="63" t="str">
        <f ca="1">Cálculos!CD29</f>
        <v/>
      </c>
      <c r="E35" s="64" t="str">
        <f ca="1">Cálculos!CN29</f>
        <v/>
      </c>
      <c r="F35" s="64" t="str">
        <f ca="1">Cálculos!CG29</f>
        <v/>
      </c>
      <c r="G35" s="48" t="str">
        <f ca="1">IF(F35="","",Cálculos!$BB$4)</f>
        <v/>
      </c>
      <c r="H35" s="65" t="str">
        <f t="shared" ca="1" si="0"/>
        <v/>
      </c>
      <c r="I35" s="65" t="str">
        <f t="shared" ca="1" si="1"/>
        <v/>
      </c>
      <c r="J35" s="66" t="str">
        <f t="shared" ca="1" si="2"/>
        <v/>
      </c>
      <c r="K35" s="66" t="str">
        <f t="shared" ca="1" si="3"/>
        <v/>
      </c>
      <c r="L35" s="66" t="str">
        <f t="shared" ca="1" si="4"/>
        <v/>
      </c>
      <c r="M35" s="64" t="str">
        <f t="shared" ca="1" si="5"/>
        <v/>
      </c>
      <c r="N35" s="64" t="str">
        <f t="shared" ca="1" si="6"/>
        <v/>
      </c>
      <c r="O35" s="68"/>
    </row>
    <row r="36" spans="2:16" s="61" customFormat="1" ht="14.5">
      <c r="B36" s="530"/>
      <c r="C36" s="63" t="str">
        <f ca="1">Cálculos!CC30</f>
        <v/>
      </c>
      <c r="D36" s="63" t="str">
        <f ca="1">Cálculos!CD30</f>
        <v/>
      </c>
      <c r="E36" s="64" t="str">
        <f ca="1">Cálculos!CN30</f>
        <v/>
      </c>
      <c r="F36" s="64" t="str">
        <f ca="1">Cálculos!CG30</f>
        <v/>
      </c>
      <c r="G36" s="48" t="str">
        <f ca="1">IF(F36="","",Cálculos!$BB$4)</f>
        <v/>
      </c>
      <c r="H36" s="65" t="str">
        <f t="shared" ca="1" si="0"/>
        <v/>
      </c>
      <c r="I36" s="65" t="str">
        <f t="shared" ca="1" si="1"/>
        <v/>
      </c>
      <c r="J36" s="66" t="str">
        <f t="shared" ca="1" si="2"/>
        <v/>
      </c>
      <c r="K36" s="66" t="str">
        <f t="shared" ca="1" si="3"/>
        <v/>
      </c>
      <c r="L36" s="66" t="str">
        <f t="shared" ca="1" si="4"/>
        <v/>
      </c>
      <c r="M36" s="64" t="str">
        <f t="shared" ca="1" si="5"/>
        <v/>
      </c>
      <c r="N36" s="64" t="str">
        <f t="shared" ca="1" si="6"/>
        <v/>
      </c>
      <c r="O36" s="68"/>
    </row>
    <row r="37" spans="2:16" s="61" customFormat="1" ht="14.5">
      <c r="B37" s="530"/>
      <c r="C37" s="63" t="str">
        <f ca="1">Cálculos!CC31</f>
        <v/>
      </c>
      <c r="D37" s="63" t="str">
        <f ca="1">Cálculos!CD31</f>
        <v/>
      </c>
      <c r="E37" s="64" t="str">
        <f ca="1">Cálculos!CN31</f>
        <v/>
      </c>
      <c r="F37" s="64" t="str">
        <f ca="1">Cálculos!CG31</f>
        <v/>
      </c>
      <c r="G37" s="48" t="str">
        <f ca="1">IF(F37="","",Cálculos!$BB$4)</f>
        <v/>
      </c>
      <c r="H37" s="65" t="str">
        <f t="shared" ca="1" si="0"/>
        <v/>
      </c>
      <c r="I37" s="65" t="str">
        <f t="shared" ca="1" si="1"/>
        <v/>
      </c>
      <c r="J37" s="66" t="str">
        <f t="shared" ca="1" si="2"/>
        <v/>
      </c>
      <c r="K37" s="66" t="str">
        <f t="shared" ca="1" si="3"/>
        <v/>
      </c>
      <c r="L37" s="66" t="str">
        <f t="shared" ca="1" si="4"/>
        <v/>
      </c>
      <c r="M37" s="64" t="str">
        <f t="shared" ca="1" si="5"/>
        <v/>
      </c>
      <c r="N37" s="64" t="str">
        <f t="shared" ca="1" si="6"/>
        <v/>
      </c>
      <c r="O37" s="68"/>
    </row>
    <row r="38" spans="2:16" s="61" customFormat="1" ht="14.5">
      <c r="B38" s="530"/>
      <c r="C38" s="63" t="str">
        <f ca="1">Cálculos!CC32</f>
        <v/>
      </c>
      <c r="D38" s="63" t="str">
        <f ca="1">Cálculos!CD32</f>
        <v/>
      </c>
      <c r="E38" s="64" t="str">
        <f ca="1">Cálculos!CN32</f>
        <v/>
      </c>
      <c r="F38" s="64" t="str">
        <f ca="1">Cálculos!CG32</f>
        <v/>
      </c>
      <c r="G38" s="48" t="str">
        <f ca="1">IF(F38="","",Cálculos!$BB$4)</f>
        <v/>
      </c>
      <c r="H38" s="65" t="str">
        <f t="shared" ca="1" si="0"/>
        <v/>
      </c>
      <c r="I38" s="65" t="str">
        <f t="shared" ca="1" si="1"/>
        <v/>
      </c>
      <c r="J38" s="66" t="str">
        <f t="shared" ca="1" si="2"/>
        <v/>
      </c>
      <c r="K38" s="66" t="str">
        <f t="shared" ca="1" si="3"/>
        <v/>
      </c>
      <c r="L38" s="66" t="str">
        <f t="shared" ca="1" si="4"/>
        <v/>
      </c>
      <c r="M38" s="64" t="str">
        <f t="shared" ca="1" si="5"/>
        <v/>
      </c>
      <c r="N38" s="64" t="str">
        <f t="shared" ca="1" si="6"/>
        <v/>
      </c>
      <c r="O38" s="68"/>
    </row>
    <row r="39" spans="2:16" s="60" customFormat="1" ht="14.5">
      <c r="B39" s="530"/>
      <c r="C39" s="63" t="str">
        <f ca="1">Cálculos!CC33</f>
        <v/>
      </c>
      <c r="D39" s="63" t="str">
        <f ca="1">Cálculos!CD33</f>
        <v/>
      </c>
      <c r="E39" s="64" t="str">
        <f ca="1">Cálculos!CN33</f>
        <v/>
      </c>
      <c r="F39" s="64" t="str">
        <f ca="1">Cálculos!CG33</f>
        <v/>
      </c>
      <c r="G39" s="48" t="str">
        <f ca="1">IF(F39="","",Cálculos!$BB$4)</f>
        <v/>
      </c>
      <c r="H39" s="65" t="str">
        <f t="shared" ca="1" si="0"/>
        <v/>
      </c>
      <c r="I39" s="65" t="str">
        <f t="shared" ca="1" si="1"/>
        <v/>
      </c>
      <c r="J39" s="66" t="str">
        <f t="shared" ca="1" si="2"/>
        <v/>
      </c>
      <c r="K39" s="66" t="str">
        <f t="shared" ca="1" si="3"/>
        <v/>
      </c>
      <c r="L39" s="66" t="str">
        <f t="shared" ca="1" si="4"/>
        <v/>
      </c>
      <c r="M39" s="64" t="str">
        <f t="shared" ca="1" si="5"/>
        <v/>
      </c>
      <c r="N39" s="64" t="str">
        <f t="shared" ca="1" si="6"/>
        <v/>
      </c>
      <c r="P39" s="61"/>
    </row>
    <row r="40" spans="2:16" s="60" customFormat="1" ht="14.5">
      <c r="B40" s="530"/>
      <c r="C40" s="63" t="str">
        <f ca="1">Cálculos!CC34</f>
        <v/>
      </c>
      <c r="D40" s="63" t="str">
        <f ca="1">Cálculos!CD34</f>
        <v/>
      </c>
      <c r="E40" s="64" t="str">
        <f ca="1">Cálculos!CN34</f>
        <v/>
      </c>
      <c r="F40" s="64" t="str">
        <f ca="1">Cálculos!CG34</f>
        <v/>
      </c>
      <c r="G40" s="48" t="str">
        <f ca="1">IF(F40="","",Cálculos!$BB$4)</f>
        <v/>
      </c>
      <c r="H40" s="65" t="str">
        <f t="shared" ca="1" si="0"/>
        <v/>
      </c>
      <c r="I40" s="65" t="str">
        <f t="shared" ca="1" si="1"/>
        <v/>
      </c>
      <c r="J40" s="66" t="str">
        <f t="shared" ca="1" si="2"/>
        <v/>
      </c>
      <c r="K40" s="66" t="str">
        <f t="shared" ca="1" si="3"/>
        <v/>
      </c>
      <c r="L40" s="66" t="str">
        <f t="shared" ca="1" si="4"/>
        <v/>
      </c>
      <c r="M40" s="64" t="str">
        <f t="shared" ca="1" si="5"/>
        <v/>
      </c>
      <c r="N40" s="64" t="str">
        <f t="shared" ca="1" si="6"/>
        <v/>
      </c>
      <c r="P40" s="61"/>
    </row>
    <row r="41" spans="2:16" s="60" customFormat="1" ht="14.5">
      <c r="B41" s="530"/>
      <c r="C41" s="63" t="str">
        <f ca="1">Cálculos!CC35</f>
        <v/>
      </c>
      <c r="D41" s="63" t="str">
        <f ca="1">Cálculos!CD35</f>
        <v/>
      </c>
      <c r="E41" s="64" t="str">
        <f ca="1">Cálculos!CN35</f>
        <v/>
      </c>
      <c r="F41" s="64" t="str">
        <f ca="1">Cálculos!CG35</f>
        <v/>
      </c>
      <c r="G41" s="48" t="str">
        <f ca="1">IF(F41="","",Cálculos!$BB$4)</f>
        <v/>
      </c>
      <c r="H41" s="65" t="str">
        <f t="shared" ca="1" si="0"/>
        <v/>
      </c>
      <c r="I41" s="65" t="str">
        <f t="shared" ca="1" si="1"/>
        <v/>
      </c>
      <c r="J41" s="66" t="str">
        <f t="shared" ca="1" si="2"/>
        <v/>
      </c>
      <c r="K41" s="66" t="str">
        <f t="shared" ca="1" si="3"/>
        <v/>
      </c>
      <c r="L41" s="66" t="str">
        <f t="shared" ca="1" si="4"/>
        <v/>
      </c>
      <c r="M41" s="64" t="str">
        <f t="shared" ca="1" si="5"/>
        <v/>
      </c>
      <c r="N41" s="64" t="str">
        <f t="shared" ca="1" si="6"/>
        <v/>
      </c>
      <c r="P41" s="61"/>
    </row>
    <row r="42" spans="2:16" s="60" customFormat="1" ht="14.5">
      <c r="B42" s="530"/>
      <c r="C42" s="63" t="str">
        <f ca="1">Cálculos!CC36</f>
        <v/>
      </c>
      <c r="D42" s="63" t="str">
        <f ca="1">Cálculos!CD36</f>
        <v/>
      </c>
      <c r="E42" s="64" t="str">
        <f ca="1">Cálculos!CN36</f>
        <v/>
      </c>
      <c r="F42" s="64" t="str">
        <f ca="1">Cálculos!CG36</f>
        <v/>
      </c>
      <c r="G42" s="48" t="str">
        <f ca="1">IF(F42="","",Cálculos!$BB$4)</f>
        <v/>
      </c>
      <c r="H42" s="65" t="str">
        <f t="shared" ca="1" si="0"/>
        <v/>
      </c>
      <c r="I42" s="65" t="str">
        <f t="shared" ca="1" si="1"/>
        <v/>
      </c>
      <c r="J42" s="66" t="str">
        <f t="shared" ca="1" si="2"/>
        <v/>
      </c>
      <c r="K42" s="66" t="str">
        <f t="shared" ca="1" si="3"/>
        <v/>
      </c>
      <c r="L42" s="66" t="str">
        <f t="shared" ca="1" si="4"/>
        <v/>
      </c>
      <c r="M42" s="64" t="str">
        <f t="shared" ca="1" si="5"/>
        <v/>
      </c>
      <c r="N42" s="64" t="str">
        <f t="shared" ca="1" si="6"/>
        <v/>
      </c>
      <c r="P42" s="61"/>
    </row>
    <row r="43" spans="2:16" s="60" customFormat="1" ht="14.5">
      <c r="B43" s="530"/>
      <c r="C43" s="63" t="str">
        <f ca="1">Cálculos!CC37</f>
        <v/>
      </c>
      <c r="D43" s="63" t="str">
        <f ca="1">Cálculos!CD37</f>
        <v/>
      </c>
      <c r="E43" s="64" t="str">
        <f ca="1">Cálculos!CN37</f>
        <v/>
      </c>
      <c r="F43" s="64" t="str">
        <f ca="1">Cálculos!CG37</f>
        <v/>
      </c>
      <c r="G43" s="48" t="str">
        <f ca="1">IF(F43="","",Cálculos!$BB$4)</f>
        <v/>
      </c>
      <c r="H43" s="65" t="str">
        <f t="shared" ca="1" si="0"/>
        <v/>
      </c>
      <c r="I43" s="65" t="str">
        <f t="shared" ca="1" si="1"/>
        <v/>
      </c>
      <c r="J43" s="66" t="str">
        <f t="shared" ca="1" si="2"/>
        <v/>
      </c>
      <c r="K43" s="66" t="str">
        <f t="shared" ca="1" si="3"/>
        <v/>
      </c>
      <c r="L43" s="66" t="str">
        <f t="shared" ca="1" si="4"/>
        <v/>
      </c>
      <c r="M43" s="64" t="str">
        <f t="shared" ca="1" si="5"/>
        <v/>
      </c>
      <c r="N43" s="64" t="str">
        <f t="shared" ca="1" si="6"/>
        <v/>
      </c>
      <c r="P43" s="61"/>
    </row>
    <row r="44" spans="2:16" s="60" customFormat="1" ht="14.5">
      <c r="B44" s="530"/>
      <c r="C44" s="63" t="str">
        <f ca="1">Cálculos!CC38</f>
        <v/>
      </c>
      <c r="D44" s="63" t="str">
        <f ca="1">Cálculos!CD38</f>
        <v/>
      </c>
      <c r="E44" s="64" t="str">
        <f ca="1">Cálculos!CN38</f>
        <v/>
      </c>
      <c r="F44" s="64" t="str">
        <f ca="1">Cálculos!CG38</f>
        <v/>
      </c>
      <c r="G44" s="48" t="str">
        <f ca="1">IF(F44="","",Cálculos!$BB$4)</f>
        <v/>
      </c>
      <c r="H44" s="65" t="str">
        <f t="shared" ca="1" si="0"/>
        <v/>
      </c>
      <c r="I44" s="65" t="str">
        <f t="shared" ca="1" si="1"/>
        <v/>
      </c>
      <c r="J44" s="66" t="str">
        <f t="shared" ca="1" si="2"/>
        <v/>
      </c>
      <c r="K44" s="66" t="str">
        <f t="shared" ca="1" si="3"/>
        <v/>
      </c>
      <c r="L44" s="66" t="str">
        <f t="shared" ca="1" si="4"/>
        <v/>
      </c>
      <c r="M44" s="64" t="str">
        <f t="shared" ca="1" si="5"/>
        <v/>
      </c>
      <c r="N44" s="64" t="str">
        <f t="shared" ca="1" si="6"/>
        <v/>
      </c>
      <c r="P44" s="61"/>
    </row>
    <row r="45" spans="2:16" s="60" customFormat="1" ht="14.5">
      <c r="B45" s="530"/>
      <c r="C45" s="63" t="str">
        <f ca="1">Cálculos!CC39</f>
        <v/>
      </c>
      <c r="D45" s="63" t="str">
        <f ca="1">Cálculos!CD39</f>
        <v/>
      </c>
      <c r="E45" s="64" t="str">
        <f ca="1">Cálculos!CN39</f>
        <v/>
      </c>
      <c r="F45" s="64" t="str">
        <f ca="1">Cálculos!CG39</f>
        <v/>
      </c>
      <c r="G45" s="48" t="str">
        <f ca="1">IF(F45="","",Cálculos!$BB$4)</f>
        <v/>
      </c>
      <c r="H45" s="65" t="str">
        <f t="shared" ca="1" si="0"/>
        <v/>
      </c>
      <c r="I45" s="65" t="str">
        <f t="shared" ca="1" si="1"/>
        <v/>
      </c>
      <c r="J45" s="66" t="str">
        <f t="shared" ca="1" si="2"/>
        <v/>
      </c>
      <c r="K45" s="66" t="str">
        <f t="shared" ca="1" si="3"/>
        <v/>
      </c>
      <c r="L45" s="66" t="str">
        <f t="shared" ca="1" si="4"/>
        <v/>
      </c>
      <c r="M45" s="64" t="str">
        <f t="shared" ca="1" si="5"/>
        <v/>
      </c>
      <c r="N45" s="64" t="str">
        <f t="shared" ca="1" si="6"/>
        <v/>
      </c>
      <c r="P45" s="61"/>
    </row>
    <row r="46" spans="2:16" s="60" customFormat="1" ht="14.5">
      <c r="B46" s="530"/>
      <c r="C46" s="63" t="str">
        <f ca="1">Cálculos!CC40</f>
        <v/>
      </c>
      <c r="D46" s="63" t="str">
        <f ca="1">Cálculos!CD40</f>
        <v/>
      </c>
      <c r="E46" s="64" t="str">
        <f ca="1">Cálculos!CN40</f>
        <v/>
      </c>
      <c r="F46" s="64" t="str">
        <f ca="1">Cálculos!CG40</f>
        <v/>
      </c>
      <c r="G46" s="48" t="str">
        <f ca="1">IF(F46="","",Cálculos!$BB$4)</f>
        <v/>
      </c>
      <c r="H46" s="65" t="str">
        <f t="shared" ca="1" si="0"/>
        <v/>
      </c>
      <c r="I46" s="65" t="str">
        <f t="shared" ca="1" si="1"/>
        <v/>
      </c>
      <c r="J46" s="66" t="str">
        <f t="shared" ca="1" si="2"/>
        <v/>
      </c>
      <c r="K46" s="66" t="str">
        <f t="shared" ca="1" si="3"/>
        <v/>
      </c>
      <c r="L46" s="66" t="str">
        <f t="shared" ca="1" si="4"/>
        <v/>
      </c>
      <c r="M46" s="64" t="str">
        <f t="shared" ca="1" si="5"/>
        <v/>
      </c>
      <c r="N46" s="64" t="str">
        <f t="shared" ca="1" si="6"/>
        <v/>
      </c>
      <c r="P46" s="61"/>
    </row>
    <row r="47" spans="2:16" s="60" customFormat="1" ht="14.5">
      <c r="B47" s="530"/>
      <c r="C47" s="63" t="str">
        <f ca="1">Cálculos!CC41</f>
        <v/>
      </c>
      <c r="D47" s="63" t="str">
        <f ca="1">Cálculos!CD41</f>
        <v/>
      </c>
      <c r="E47" s="64" t="str">
        <f ca="1">Cálculos!CN41</f>
        <v/>
      </c>
      <c r="F47" s="64" t="str">
        <f ca="1">Cálculos!CG41</f>
        <v/>
      </c>
      <c r="G47" s="48" t="str">
        <f ca="1">IF(F47="","",Cálculos!$BB$4)</f>
        <v/>
      </c>
      <c r="H47" s="65" t="str">
        <f t="shared" ca="1" si="0"/>
        <v/>
      </c>
      <c r="I47" s="65" t="str">
        <f t="shared" ca="1" si="1"/>
        <v/>
      </c>
      <c r="J47" s="66" t="str">
        <f t="shared" ca="1" si="2"/>
        <v/>
      </c>
      <c r="K47" s="66" t="str">
        <f t="shared" ca="1" si="3"/>
        <v/>
      </c>
      <c r="L47" s="66" t="str">
        <f t="shared" ca="1" si="4"/>
        <v/>
      </c>
      <c r="M47" s="64" t="str">
        <f t="shared" ca="1" si="5"/>
        <v/>
      </c>
      <c r="N47" s="64" t="str">
        <f t="shared" ca="1" si="6"/>
        <v/>
      </c>
      <c r="P47" s="61"/>
    </row>
    <row r="48" spans="2:16" s="60" customFormat="1" ht="14.5">
      <c r="B48" s="530"/>
      <c r="C48" s="63" t="str">
        <f ca="1">Cálculos!CC42</f>
        <v/>
      </c>
      <c r="D48" s="63" t="str">
        <f ca="1">Cálculos!CD42</f>
        <v/>
      </c>
      <c r="E48" s="64" t="str">
        <f ca="1">Cálculos!CN42</f>
        <v/>
      </c>
      <c r="F48" s="64" t="str">
        <f ca="1">Cálculos!CG42</f>
        <v/>
      </c>
      <c r="G48" s="48" t="str">
        <f ca="1">IF(F48="","",Cálculos!$BB$4)</f>
        <v/>
      </c>
      <c r="H48" s="65" t="str">
        <f t="shared" ca="1" si="0"/>
        <v/>
      </c>
      <c r="I48" s="65" t="str">
        <f t="shared" ca="1" si="1"/>
        <v/>
      </c>
      <c r="J48" s="66" t="str">
        <f t="shared" ca="1" si="2"/>
        <v/>
      </c>
      <c r="K48" s="66" t="str">
        <f t="shared" ca="1" si="3"/>
        <v/>
      </c>
      <c r="L48" s="66" t="str">
        <f t="shared" ca="1" si="4"/>
        <v/>
      </c>
      <c r="M48" s="64" t="str">
        <f t="shared" ca="1" si="5"/>
        <v/>
      </c>
      <c r="N48" s="64" t="str">
        <f t="shared" ca="1" si="6"/>
        <v/>
      </c>
      <c r="P48" s="61"/>
    </row>
    <row r="49" spans="2:16" s="60" customFormat="1" ht="14.5">
      <c r="B49" s="530"/>
      <c r="C49" s="63" t="str">
        <f ca="1">Cálculos!CC43</f>
        <v/>
      </c>
      <c r="D49" s="63" t="str">
        <f ca="1">Cálculos!CD43</f>
        <v/>
      </c>
      <c r="E49" s="64" t="str">
        <f ca="1">Cálculos!CN43</f>
        <v/>
      </c>
      <c r="F49" s="64" t="str">
        <f ca="1">Cálculos!CG43</f>
        <v/>
      </c>
      <c r="G49" s="48" t="str">
        <f ca="1">IF(F49="","",Cálculos!$BB$4)</f>
        <v/>
      </c>
      <c r="H49" s="65" t="str">
        <f t="shared" ca="1" si="0"/>
        <v/>
      </c>
      <c r="I49" s="65" t="str">
        <f t="shared" ca="1" si="1"/>
        <v/>
      </c>
      <c r="J49" s="66" t="str">
        <f t="shared" ca="1" si="2"/>
        <v/>
      </c>
      <c r="K49" s="66" t="str">
        <f t="shared" ca="1" si="3"/>
        <v/>
      </c>
      <c r="L49" s="66" t="str">
        <f t="shared" ca="1" si="4"/>
        <v/>
      </c>
      <c r="M49" s="64" t="str">
        <f t="shared" ca="1" si="5"/>
        <v/>
      </c>
      <c r="N49" s="64" t="str">
        <f t="shared" ca="1" si="6"/>
        <v/>
      </c>
      <c r="P49" s="61"/>
    </row>
    <row r="50" spans="2:16" s="60" customFormat="1" ht="14.5">
      <c r="B50" s="530"/>
      <c r="C50" s="63" t="str">
        <f ca="1">Cálculos!CC44</f>
        <v/>
      </c>
      <c r="D50" s="63" t="str">
        <f ca="1">Cálculos!CD44</f>
        <v/>
      </c>
      <c r="E50" s="64" t="str">
        <f ca="1">Cálculos!CN44</f>
        <v/>
      </c>
      <c r="F50" s="64" t="str">
        <f ca="1">Cálculos!CG44</f>
        <v/>
      </c>
      <c r="G50" s="48" t="str">
        <f ca="1">IF(F50="","",Cálculos!$BB$4)</f>
        <v/>
      </c>
      <c r="H50" s="65" t="str">
        <f t="shared" ca="1" si="0"/>
        <v/>
      </c>
      <c r="I50" s="65" t="str">
        <f t="shared" ca="1" si="1"/>
        <v/>
      </c>
      <c r="J50" s="66" t="str">
        <f t="shared" ca="1" si="2"/>
        <v/>
      </c>
      <c r="K50" s="66" t="str">
        <f t="shared" ca="1" si="3"/>
        <v/>
      </c>
      <c r="L50" s="66" t="str">
        <f t="shared" ca="1" si="4"/>
        <v/>
      </c>
      <c r="M50" s="64" t="str">
        <f t="shared" ca="1" si="5"/>
        <v/>
      </c>
      <c r="N50" s="64" t="str">
        <f t="shared" ca="1" si="6"/>
        <v/>
      </c>
      <c r="P50" s="61"/>
    </row>
    <row r="51" spans="2:16" s="60" customFormat="1" ht="14.5">
      <c r="B51" s="530"/>
      <c r="C51" s="63" t="str">
        <f ca="1">Cálculos!CC45</f>
        <v/>
      </c>
      <c r="D51" s="63" t="str">
        <f ca="1">Cálculos!CD45</f>
        <v/>
      </c>
      <c r="E51" s="64" t="str">
        <f ca="1">Cálculos!CN45</f>
        <v/>
      </c>
      <c r="F51" s="64" t="str">
        <f ca="1">Cálculos!CG45</f>
        <v/>
      </c>
      <c r="G51" s="48" t="str">
        <f ca="1">IF(F51="","",Cálculos!$BB$4)</f>
        <v/>
      </c>
      <c r="H51" s="65" t="str">
        <f t="shared" ca="1" si="0"/>
        <v/>
      </c>
      <c r="I51" s="65" t="str">
        <f t="shared" ca="1" si="1"/>
        <v/>
      </c>
      <c r="J51" s="66" t="str">
        <f t="shared" ca="1" si="2"/>
        <v/>
      </c>
      <c r="K51" s="66" t="str">
        <f t="shared" ca="1" si="3"/>
        <v/>
      </c>
      <c r="L51" s="66" t="str">
        <f t="shared" ca="1" si="4"/>
        <v/>
      </c>
      <c r="M51" s="64" t="str">
        <f t="shared" ca="1" si="5"/>
        <v/>
      </c>
      <c r="N51" s="64" t="str">
        <f t="shared" ca="1" si="6"/>
        <v/>
      </c>
      <c r="P51" s="61"/>
    </row>
    <row r="52" spans="2:16" s="60" customFormat="1" ht="14.5">
      <c r="B52" s="530"/>
      <c r="C52" s="63" t="str">
        <f ca="1">Cálculos!CC46</f>
        <v/>
      </c>
      <c r="D52" s="63" t="str">
        <f ca="1">Cálculos!CD46</f>
        <v/>
      </c>
      <c r="E52" s="64" t="str">
        <f ca="1">Cálculos!CN46</f>
        <v/>
      </c>
      <c r="F52" s="64" t="str">
        <f ca="1">Cálculos!CG46</f>
        <v/>
      </c>
      <c r="G52" s="48" t="str">
        <f ca="1">IF(F52="","",Cálculos!$BB$4)</f>
        <v/>
      </c>
      <c r="H52" s="65" t="str">
        <f t="shared" ca="1" si="0"/>
        <v/>
      </c>
      <c r="I52" s="65" t="str">
        <f t="shared" ca="1" si="1"/>
        <v/>
      </c>
      <c r="J52" s="66" t="str">
        <f t="shared" ca="1" si="2"/>
        <v/>
      </c>
      <c r="K52" s="66" t="str">
        <f t="shared" ca="1" si="3"/>
        <v/>
      </c>
      <c r="L52" s="66" t="str">
        <f t="shared" ca="1" si="4"/>
        <v/>
      </c>
      <c r="M52" s="64" t="str">
        <f t="shared" ca="1" si="5"/>
        <v/>
      </c>
      <c r="N52" s="64" t="str">
        <f t="shared" ca="1" si="6"/>
        <v/>
      </c>
      <c r="P52" s="61"/>
    </row>
    <row r="53" spans="2:16" s="60" customFormat="1" ht="14.5">
      <c r="B53" s="530"/>
      <c r="C53" s="63" t="str">
        <f ca="1">Cálculos!CC47</f>
        <v/>
      </c>
      <c r="D53" s="63" t="str">
        <f ca="1">Cálculos!CD47</f>
        <v/>
      </c>
      <c r="E53" s="64" t="str">
        <f ca="1">Cálculos!CN47</f>
        <v/>
      </c>
      <c r="F53" s="64" t="str">
        <f ca="1">Cálculos!CG47</f>
        <v/>
      </c>
      <c r="G53" s="48" t="str">
        <f ca="1">IF(F53="","",Cálculos!$BB$4)</f>
        <v/>
      </c>
      <c r="H53" s="65" t="str">
        <f t="shared" ca="1" si="0"/>
        <v/>
      </c>
      <c r="I53" s="65" t="str">
        <f t="shared" ca="1" si="1"/>
        <v/>
      </c>
      <c r="J53" s="66" t="str">
        <f t="shared" ca="1" si="2"/>
        <v/>
      </c>
      <c r="K53" s="66" t="str">
        <f t="shared" ca="1" si="3"/>
        <v/>
      </c>
      <c r="L53" s="66" t="str">
        <f t="shared" ca="1" si="4"/>
        <v/>
      </c>
      <c r="M53" s="64" t="str">
        <f t="shared" ca="1" si="5"/>
        <v/>
      </c>
      <c r="N53" s="64" t="str">
        <f t="shared" ca="1" si="6"/>
        <v/>
      </c>
      <c r="P53" s="61"/>
    </row>
    <row r="54" spans="2:16" s="60" customFormat="1" ht="14.5">
      <c r="B54" s="530"/>
      <c r="C54" s="63" t="str">
        <f ca="1">Cálculos!CC48</f>
        <v/>
      </c>
      <c r="D54" s="63" t="str">
        <f ca="1">Cálculos!CD48</f>
        <v/>
      </c>
      <c r="E54" s="64" t="str">
        <f ca="1">Cálculos!CN48</f>
        <v/>
      </c>
      <c r="F54" s="64" t="str">
        <f ca="1">Cálculos!CG48</f>
        <v/>
      </c>
      <c r="G54" s="48" t="str">
        <f ca="1">IF(F54="","",Cálculos!$BB$4)</f>
        <v/>
      </c>
      <c r="H54" s="65" t="str">
        <f t="shared" ca="1" si="0"/>
        <v/>
      </c>
      <c r="I54" s="65" t="str">
        <f t="shared" ca="1" si="1"/>
        <v/>
      </c>
      <c r="J54" s="66" t="str">
        <f t="shared" ca="1" si="2"/>
        <v/>
      </c>
      <c r="K54" s="66" t="str">
        <f t="shared" ca="1" si="3"/>
        <v/>
      </c>
      <c r="L54" s="66" t="str">
        <f t="shared" ca="1" si="4"/>
        <v/>
      </c>
      <c r="M54" s="64" t="str">
        <f t="shared" ca="1" si="5"/>
        <v/>
      </c>
      <c r="N54" s="64" t="str">
        <f t="shared" ca="1" si="6"/>
        <v/>
      </c>
      <c r="P54" s="61"/>
    </row>
    <row r="55" spans="2:16" s="60" customFormat="1" ht="14.5">
      <c r="B55" s="530"/>
      <c r="C55" s="63" t="str">
        <f ca="1">Cálculos!CC49</f>
        <v/>
      </c>
      <c r="D55" s="63" t="str">
        <f ca="1">Cálculos!CD49</f>
        <v/>
      </c>
      <c r="E55" s="64" t="str">
        <f ca="1">Cálculos!CN49</f>
        <v/>
      </c>
      <c r="F55" s="64" t="str">
        <f ca="1">Cálculos!CG49</f>
        <v/>
      </c>
      <c r="G55" s="48" t="str">
        <f ca="1">IF(F55="","",Cálculos!$BB$4)</f>
        <v/>
      </c>
      <c r="H55" s="65" t="str">
        <f t="shared" ca="1" si="0"/>
        <v/>
      </c>
      <c r="I55" s="65" t="str">
        <f t="shared" ca="1" si="1"/>
        <v/>
      </c>
      <c r="J55" s="66" t="str">
        <f t="shared" ca="1" si="2"/>
        <v/>
      </c>
      <c r="K55" s="66" t="str">
        <f t="shared" ca="1" si="3"/>
        <v/>
      </c>
      <c r="L55" s="66" t="str">
        <f t="shared" ca="1" si="4"/>
        <v/>
      </c>
      <c r="M55" s="64" t="str">
        <f t="shared" ca="1" si="5"/>
        <v/>
      </c>
      <c r="N55" s="64" t="str">
        <f t="shared" ca="1" si="6"/>
        <v/>
      </c>
      <c r="P55" s="61"/>
    </row>
    <row r="56" spans="2:16" s="60" customFormat="1" ht="14.5">
      <c r="B56" s="530"/>
      <c r="C56" s="63" t="str">
        <f ca="1">Cálculos!CC50</f>
        <v/>
      </c>
      <c r="D56" s="63" t="str">
        <f ca="1">Cálculos!CD50</f>
        <v/>
      </c>
      <c r="E56" s="64" t="str">
        <f ca="1">Cálculos!CN50</f>
        <v/>
      </c>
      <c r="F56" s="64" t="str">
        <f ca="1">Cálculos!CG50</f>
        <v/>
      </c>
      <c r="G56" s="48" t="str">
        <f ca="1">IF(F56="","",Cálculos!$BB$4)</f>
        <v/>
      </c>
      <c r="H56" s="65" t="str">
        <f t="shared" ca="1" si="0"/>
        <v/>
      </c>
      <c r="I56" s="65" t="str">
        <f t="shared" ca="1" si="1"/>
        <v/>
      </c>
      <c r="J56" s="66" t="str">
        <f t="shared" ca="1" si="2"/>
        <v/>
      </c>
      <c r="K56" s="66" t="str">
        <f t="shared" ca="1" si="3"/>
        <v/>
      </c>
      <c r="L56" s="66" t="str">
        <f t="shared" ca="1" si="4"/>
        <v/>
      </c>
      <c r="M56" s="64" t="str">
        <f t="shared" ca="1" si="5"/>
        <v/>
      </c>
      <c r="N56" s="64" t="str">
        <f t="shared" ca="1" si="6"/>
        <v/>
      </c>
      <c r="P56" s="61"/>
    </row>
    <row r="57" spans="2:16" s="60" customFormat="1" ht="14.5">
      <c r="B57" s="530"/>
      <c r="C57" s="63" t="str">
        <f ca="1">Cálculos!CC51</f>
        <v/>
      </c>
      <c r="D57" s="63" t="str">
        <f ca="1">Cálculos!CD51</f>
        <v/>
      </c>
      <c r="E57" s="64" t="str">
        <f ca="1">Cálculos!CN51</f>
        <v/>
      </c>
      <c r="F57" s="64" t="str">
        <f ca="1">Cálculos!CG51</f>
        <v/>
      </c>
      <c r="G57" s="48" t="str">
        <f ca="1">IF(F57="","",Cálculos!$BB$4)</f>
        <v/>
      </c>
      <c r="H57" s="65" t="str">
        <f t="shared" ca="1" si="0"/>
        <v/>
      </c>
      <c r="I57" s="65" t="str">
        <f t="shared" ca="1" si="1"/>
        <v/>
      </c>
      <c r="J57" s="66" t="str">
        <f t="shared" ca="1" si="2"/>
        <v/>
      </c>
      <c r="K57" s="66" t="str">
        <f t="shared" ca="1" si="3"/>
        <v/>
      </c>
      <c r="L57" s="66" t="str">
        <f t="shared" ca="1" si="4"/>
        <v/>
      </c>
      <c r="M57" s="64" t="str">
        <f t="shared" ca="1" si="5"/>
        <v/>
      </c>
      <c r="N57" s="64" t="str">
        <f t="shared" ca="1" si="6"/>
        <v/>
      </c>
      <c r="P57" s="61"/>
    </row>
    <row r="58" spans="2:16" s="60" customFormat="1" ht="14.5">
      <c r="B58" s="530"/>
      <c r="C58" s="63" t="str">
        <f ca="1">Cálculos!CC52</f>
        <v/>
      </c>
      <c r="D58" s="63" t="str">
        <f ca="1">Cálculos!CD52</f>
        <v/>
      </c>
      <c r="E58" s="64" t="str">
        <f ca="1">Cálculos!CN52</f>
        <v/>
      </c>
      <c r="F58" s="64" t="str">
        <f ca="1">Cálculos!CG52</f>
        <v/>
      </c>
      <c r="G58" s="48" t="str">
        <f ca="1">IF(F58="","",Cálculos!$BB$4)</f>
        <v/>
      </c>
      <c r="H58" s="65" t="str">
        <f t="shared" ca="1" si="0"/>
        <v/>
      </c>
      <c r="I58" s="65" t="str">
        <f t="shared" ca="1" si="1"/>
        <v/>
      </c>
      <c r="J58" s="66" t="str">
        <f t="shared" ca="1" si="2"/>
        <v/>
      </c>
      <c r="K58" s="66" t="str">
        <f t="shared" ca="1" si="3"/>
        <v/>
      </c>
      <c r="L58" s="66" t="str">
        <f t="shared" ca="1" si="4"/>
        <v/>
      </c>
      <c r="M58" s="64" t="str">
        <f t="shared" ca="1" si="5"/>
        <v/>
      </c>
      <c r="N58" s="64" t="str">
        <f t="shared" ca="1" si="6"/>
        <v/>
      </c>
      <c r="P58" s="61"/>
    </row>
    <row r="59" spans="2:16" s="60" customFormat="1" ht="14.5">
      <c r="B59" s="530"/>
      <c r="C59" s="63" t="str">
        <f ca="1">Cálculos!CC53</f>
        <v/>
      </c>
      <c r="D59" s="63" t="str">
        <f ca="1">Cálculos!CD53</f>
        <v/>
      </c>
      <c r="E59" s="64" t="str">
        <f ca="1">Cálculos!CN53</f>
        <v/>
      </c>
      <c r="F59" s="64" t="str">
        <f ca="1">Cálculos!CG53</f>
        <v/>
      </c>
      <c r="G59" s="48" t="str">
        <f ca="1">IF(F59="","",Cálculos!$BB$4)</f>
        <v/>
      </c>
      <c r="H59" s="65" t="str">
        <f t="shared" ca="1" si="0"/>
        <v/>
      </c>
      <c r="I59" s="65" t="str">
        <f t="shared" ca="1" si="1"/>
        <v/>
      </c>
      <c r="J59" s="66" t="str">
        <f t="shared" ca="1" si="2"/>
        <v/>
      </c>
      <c r="K59" s="66" t="str">
        <f t="shared" ca="1" si="3"/>
        <v/>
      </c>
      <c r="L59" s="66" t="str">
        <f t="shared" ca="1" si="4"/>
        <v/>
      </c>
      <c r="M59" s="64" t="str">
        <f t="shared" ca="1" si="5"/>
        <v/>
      </c>
      <c r="N59" s="64" t="str">
        <f t="shared" ca="1" si="6"/>
        <v/>
      </c>
      <c r="P59" s="61"/>
    </row>
    <row r="60" spans="2:16" s="60" customFormat="1" ht="14.5">
      <c r="B60" s="530"/>
      <c r="C60" s="63" t="str">
        <f ca="1">Cálculos!CC54</f>
        <v/>
      </c>
      <c r="D60" s="63" t="str">
        <f ca="1">Cálculos!CD54</f>
        <v/>
      </c>
      <c r="E60" s="64" t="str">
        <f ca="1">Cálculos!CN54</f>
        <v/>
      </c>
      <c r="F60" s="64" t="str">
        <f ca="1">Cálculos!CG54</f>
        <v/>
      </c>
      <c r="G60" s="48" t="str">
        <f ca="1">IF(F60="","",Cálculos!$BB$4)</f>
        <v/>
      </c>
      <c r="H60" s="65" t="str">
        <f t="shared" ca="1" si="0"/>
        <v/>
      </c>
      <c r="I60" s="65" t="str">
        <f t="shared" ca="1" si="1"/>
        <v/>
      </c>
      <c r="J60" s="66" t="str">
        <f t="shared" ca="1" si="2"/>
        <v/>
      </c>
      <c r="K60" s="66" t="str">
        <f t="shared" ca="1" si="3"/>
        <v/>
      </c>
      <c r="L60" s="66" t="str">
        <f t="shared" ca="1" si="4"/>
        <v/>
      </c>
      <c r="M60" s="64" t="str">
        <f t="shared" ca="1" si="5"/>
        <v/>
      </c>
      <c r="N60" s="64" t="str">
        <f t="shared" ca="1" si="6"/>
        <v/>
      </c>
      <c r="P60" s="61"/>
    </row>
    <row r="61" spans="2:16" s="60" customFormat="1" ht="14.5">
      <c r="B61" s="530"/>
      <c r="C61" s="63" t="str">
        <f ca="1">Cálculos!CC55</f>
        <v/>
      </c>
      <c r="D61" s="63" t="str">
        <f ca="1">Cálculos!CD55</f>
        <v/>
      </c>
      <c r="E61" s="64" t="str">
        <f ca="1">Cálculos!CN55</f>
        <v/>
      </c>
      <c r="F61" s="64" t="str">
        <f ca="1">Cálculos!CG55</f>
        <v/>
      </c>
      <c r="G61" s="48" t="str">
        <f ca="1">IF(F61="","",Cálculos!$BB$4)</f>
        <v/>
      </c>
      <c r="H61" s="65" t="str">
        <f t="shared" ref="H61:H67" ca="1" si="7">IF(OR(F61="",F61=0),"",1/F61)</f>
        <v/>
      </c>
      <c r="I61" s="65" t="str">
        <f t="shared" ref="I61:I67" ca="1" si="8">IF(OR(G61="",G61=0),"",1/G61)</f>
        <v/>
      </c>
      <c r="J61" s="66" t="str">
        <f t="shared" ref="J61:J67" ca="1" si="9">IF(OR($E61="",H61=""),"",$E61*H61)</f>
        <v/>
      </c>
      <c r="K61" s="66" t="str">
        <f t="shared" ref="K61:K67" ca="1" si="10">IF(OR($E61="",I61=""),"",$E61*I61)</f>
        <v/>
      </c>
      <c r="L61" s="66" t="str">
        <f t="shared" ref="L61:L67" ca="1" si="11">IF(OR(J61="",K61=""),"",K61-J61)</f>
        <v/>
      </c>
      <c r="M61" s="64" t="str">
        <f t="shared" ref="M61:M67" ca="1" si="12">IF(L61="","",L61*0.35)</f>
        <v/>
      </c>
      <c r="N61" s="64" t="str">
        <f t="shared" ref="N61:N67" ca="1" si="13">IF(OR(M61="",G61=""),"",M61*G61)</f>
        <v/>
      </c>
      <c r="P61" s="61"/>
    </row>
    <row r="62" spans="2:16" s="60" customFormat="1" ht="14.5">
      <c r="B62" s="530"/>
      <c r="C62" s="63" t="str">
        <f ca="1">Cálculos!CC56</f>
        <v/>
      </c>
      <c r="D62" s="63" t="str">
        <f ca="1">Cálculos!CD56</f>
        <v/>
      </c>
      <c r="E62" s="64" t="str">
        <f ca="1">Cálculos!CN56</f>
        <v/>
      </c>
      <c r="F62" s="64" t="str">
        <f ca="1">Cálculos!CG56</f>
        <v/>
      </c>
      <c r="G62" s="48" t="str">
        <f ca="1">IF(F62="","",Cálculos!$BB$4)</f>
        <v/>
      </c>
      <c r="H62" s="65" t="str">
        <f t="shared" ca="1" si="7"/>
        <v/>
      </c>
      <c r="I62" s="65" t="str">
        <f t="shared" ca="1" si="8"/>
        <v/>
      </c>
      <c r="J62" s="66" t="str">
        <f t="shared" ca="1" si="9"/>
        <v/>
      </c>
      <c r="K62" s="66" t="str">
        <f t="shared" ca="1" si="10"/>
        <v/>
      </c>
      <c r="L62" s="66" t="str">
        <f t="shared" ca="1" si="11"/>
        <v/>
      </c>
      <c r="M62" s="64" t="str">
        <f t="shared" ca="1" si="12"/>
        <v/>
      </c>
      <c r="N62" s="64" t="str">
        <f t="shared" ca="1" si="13"/>
        <v/>
      </c>
      <c r="P62" s="61"/>
    </row>
    <row r="63" spans="2:16" s="60" customFormat="1" ht="14.5">
      <c r="B63" s="530"/>
      <c r="C63" s="63" t="str">
        <f ca="1">Cálculos!CC57</f>
        <v/>
      </c>
      <c r="D63" s="63" t="str">
        <f ca="1">Cálculos!CD57</f>
        <v/>
      </c>
      <c r="E63" s="64" t="str">
        <f ca="1">Cálculos!CN57</f>
        <v/>
      </c>
      <c r="F63" s="64" t="str">
        <f ca="1">Cálculos!CG57</f>
        <v/>
      </c>
      <c r="G63" s="48" t="str">
        <f ca="1">IF(F63="","",Cálculos!$BB$4)</f>
        <v/>
      </c>
      <c r="H63" s="65" t="str">
        <f t="shared" ca="1" si="7"/>
        <v/>
      </c>
      <c r="I63" s="65" t="str">
        <f t="shared" ca="1" si="8"/>
        <v/>
      </c>
      <c r="J63" s="66" t="str">
        <f t="shared" ca="1" si="9"/>
        <v/>
      </c>
      <c r="K63" s="66" t="str">
        <f t="shared" ca="1" si="10"/>
        <v/>
      </c>
      <c r="L63" s="66" t="str">
        <f t="shared" ca="1" si="11"/>
        <v/>
      </c>
      <c r="M63" s="64" t="str">
        <f t="shared" ca="1" si="12"/>
        <v/>
      </c>
      <c r="N63" s="64" t="str">
        <f t="shared" ca="1" si="13"/>
        <v/>
      </c>
      <c r="P63" s="61"/>
    </row>
    <row r="64" spans="2:16" s="60" customFormat="1" ht="14.5">
      <c r="B64" s="530"/>
      <c r="C64" s="63" t="str">
        <f ca="1">Cálculos!CC58</f>
        <v/>
      </c>
      <c r="D64" s="63" t="str">
        <f ca="1">Cálculos!CD58</f>
        <v/>
      </c>
      <c r="E64" s="64" t="str">
        <f ca="1">Cálculos!CN58</f>
        <v/>
      </c>
      <c r="F64" s="64" t="str">
        <f ca="1">Cálculos!CG58</f>
        <v/>
      </c>
      <c r="G64" s="48" t="str">
        <f ca="1">IF(F64="","",Cálculos!$BB$4)</f>
        <v/>
      </c>
      <c r="H64" s="65" t="str">
        <f t="shared" ca="1" si="7"/>
        <v/>
      </c>
      <c r="I64" s="65" t="str">
        <f t="shared" ca="1" si="8"/>
        <v/>
      </c>
      <c r="J64" s="66" t="str">
        <f t="shared" ca="1" si="9"/>
        <v/>
      </c>
      <c r="K64" s="66" t="str">
        <f t="shared" ca="1" si="10"/>
        <v/>
      </c>
      <c r="L64" s="66" t="str">
        <f t="shared" ca="1" si="11"/>
        <v/>
      </c>
      <c r="M64" s="64" t="str">
        <f t="shared" ca="1" si="12"/>
        <v/>
      </c>
      <c r="N64" s="64" t="str">
        <f t="shared" ca="1" si="13"/>
        <v/>
      </c>
      <c r="P64" s="61"/>
    </row>
    <row r="65" spans="2:16" s="60" customFormat="1" ht="14.5">
      <c r="B65" s="530"/>
      <c r="C65" s="63" t="str">
        <f ca="1">Cálculos!CC59</f>
        <v/>
      </c>
      <c r="D65" s="63" t="str">
        <f ca="1">Cálculos!CD59</f>
        <v/>
      </c>
      <c r="E65" s="64" t="str">
        <f ca="1">Cálculos!CN59</f>
        <v/>
      </c>
      <c r="F65" s="64" t="str">
        <f ca="1">Cálculos!CG59</f>
        <v/>
      </c>
      <c r="G65" s="48" t="str">
        <f ca="1">IF(F65="","",Cálculos!$BB$4)</f>
        <v/>
      </c>
      <c r="H65" s="65" t="str">
        <f t="shared" ca="1" si="7"/>
        <v/>
      </c>
      <c r="I65" s="65" t="str">
        <f t="shared" ca="1" si="8"/>
        <v/>
      </c>
      <c r="J65" s="66" t="str">
        <f t="shared" ca="1" si="9"/>
        <v/>
      </c>
      <c r="K65" s="66" t="str">
        <f t="shared" ca="1" si="10"/>
        <v/>
      </c>
      <c r="L65" s="66" t="str">
        <f t="shared" ca="1" si="11"/>
        <v/>
      </c>
      <c r="M65" s="64" t="str">
        <f t="shared" ca="1" si="12"/>
        <v/>
      </c>
      <c r="N65" s="64" t="str">
        <f t="shared" ca="1" si="13"/>
        <v/>
      </c>
      <c r="P65" s="61"/>
    </row>
    <row r="66" spans="2:16" s="60" customFormat="1" ht="14.5">
      <c r="B66" s="530"/>
      <c r="C66" s="63" t="str">
        <f ca="1">Cálculos!CC60</f>
        <v/>
      </c>
      <c r="D66" s="63" t="str">
        <f ca="1">Cálculos!CD60</f>
        <v/>
      </c>
      <c r="E66" s="64" t="str">
        <f ca="1">Cálculos!CN60</f>
        <v/>
      </c>
      <c r="F66" s="64" t="str">
        <f ca="1">Cálculos!CG60</f>
        <v/>
      </c>
      <c r="G66" s="48" t="str">
        <f ca="1">IF(F66="","",Cálculos!$BB$4)</f>
        <v/>
      </c>
      <c r="H66" s="65" t="str">
        <f t="shared" ca="1" si="7"/>
        <v/>
      </c>
      <c r="I66" s="65" t="str">
        <f t="shared" ca="1" si="8"/>
        <v/>
      </c>
      <c r="J66" s="66" t="str">
        <f t="shared" ca="1" si="9"/>
        <v/>
      </c>
      <c r="K66" s="66" t="str">
        <f t="shared" ca="1" si="10"/>
        <v/>
      </c>
      <c r="L66" s="66" t="str">
        <f t="shared" ca="1" si="11"/>
        <v/>
      </c>
      <c r="M66" s="64" t="str">
        <f t="shared" ca="1" si="12"/>
        <v/>
      </c>
      <c r="N66" s="64" t="str">
        <f t="shared" ca="1" si="13"/>
        <v/>
      </c>
      <c r="P66" s="61"/>
    </row>
    <row r="67" spans="2:16" s="60" customFormat="1" ht="14.5">
      <c r="B67" s="531"/>
      <c r="C67" s="63" t="str">
        <f ca="1">Cálculos!CC61</f>
        <v/>
      </c>
      <c r="D67" s="63" t="str">
        <f ca="1">Cálculos!CD61</f>
        <v/>
      </c>
      <c r="E67" s="64" t="str">
        <f ca="1">Cálculos!CN61</f>
        <v/>
      </c>
      <c r="F67" s="64" t="str">
        <f ca="1">Cálculos!CG61</f>
        <v/>
      </c>
      <c r="G67" s="48" t="str">
        <f ca="1">IF(F67="","",Cálculos!$BB$4)</f>
        <v/>
      </c>
      <c r="H67" s="65" t="str">
        <f t="shared" ca="1" si="7"/>
        <v/>
      </c>
      <c r="I67" s="65" t="str">
        <f t="shared" ca="1" si="8"/>
        <v/>
      </c>
      <c r="J67" s="66" t="str">
        <f t="shared" ca="1" si="9"/>
        <v/>
      </c>
      <c r="K67" s="66" t="str">
        <f t="shared" ca="1" si="10"/>
        <v/>
      </c>
      <c r="L67" s="66" t="str">
        <f t="shared" ca="1" si="11"/>
        <v/>
      </c>
      <c r="M67" s="64" t="str">
        <f t="shared" ca="1" si="12"/>
        <v/>
      </c>
      <c r="N67" s="64" t="str">
        <f t="shared" ca="1" si="13"/>
        <v/>
      </c>
      <c r="P67" s="61"/>
    </row>
    <row r="68" spans="2:16" s="21" customFormat="1" ht="22.5" customHeight="1"/>
    <row r="69" spans="2:16" s="21" customFormat="1" ht="22.5" customHeight="1">
      <c r="I69" s="57"/>
    </row>
    <row r="70" spans="2:16" s="21" customFormat="1" ht="22.5" customHeight="1">
      <c r="B70" s="523" t="s">
        <v>535</v>
      </c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</row>
    <row r="71" spans="2:16" s="21" customFormat="1" ht="22.5" customHeight="1">
      <c r="M71" s="57"/>
    </row>
    <row r="72" spans="2:16" s="21" customFormat="1" ht="21" customHeight="1">
      <c r="B72" s="24" t="s">
        <v>104</v>
      </c>
      <c r="C72" s="522">
        <f>'Formulario B-"Alta de Proyecto"'!$B$5</f>
        <v>0</v>
      </c>
      <c r="D72" s="522"/>
      <c r="E72" s="522"/>
      <c r="F72" s="522"/>
      <c r="G72" s="522"/>
      <c r="H72" s="522"/>
      <c r="I72" s="522"/>
      <c r="J72" s="522"/>
      <c r="K72" s="522"/>
    </row>
    <row r="73" spans="2:16" s="21" customFormat="1" ht="15.5">
      <c r="E73" s="58"/>
      <c r="F73" s="58"/>
      <c r="G73" s="58"/>
      <c r="H73" s="58"/>
      <c r="I73" s="58"/>
      <c r="J73" s="58"/>
      <c r="K73" s="58"/>
    </row>
    <row r="74" spans="2:16" s="21" customFormat="1" ht="27" customHeight="1">
      <c r="B74" s="524" t="s">
        <v>107</v>
      </c>
      <c r="C74" s="525"/>
      <c r="D74" s="244">
        <f ca="1">SUMIF($N$10:$N$133,"&gt;=0")</f>
        <v>0</v>
      </c>
      <c r="E74" s="58"/>
      <c r="G74" s="58"/>
      <c r="H74" s="58"/>
      <c r="I74" s="58"/>
      <c r="J74" s="58"/>
      <c r="K74" s="58"/>
    </row>
    <row r="75" spans="2:16" s="21" customFormat="1" ht="15.5"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2:16" s="60" customFormat="1" ht="35.25" customHeight="1">
      <c r="B76" s="526"/>
      <c r="C76" s="526"/>
      <c r="D76" s="526"/>
      <c r="E76" s="526"/>
      <c r="F76" s="526" t="s">
        <v>108</v>
      </c>
      <c r="G76" s="526"/>
      <c r="H76" s="527" t="s">
        <v>109</v>
      </c>
      <c r="I76" s="527"/>
      <c r="J76" s="526" t="s">
        <v>146</v>
      </c>
      <c r="K76" s="526"/>
      <c r="L76" s="62"/>
      <c r="M76" s="62"/>
      <c r="N76" s="62"/>
      <c r="P76" s="61"/>
    </row>
    <row r="77" spans="2:16" s="60" customFormat="1" ht="104" customHeight="1">
      <c r="B77" s="462" t="s">
        <v>355</v>
      </c>
      <c r="C77" s="462" t="s">
        <v>82</v>
      </c>
      <c r="D77" s="462" t="s">
        <v>110</v>
      </c>
      <c r="E77" s="462" t="s">
        <v>436</v>
      </c>
      <c r="F77" s="462" t="s">
        <v>111</v>
      </c>
      <c r="G77" s="462" t="s">
        <v>116</v>
      </c>
      <c r="H77" s="462" t="s">
        <v>113</v>
      </c>
      <c r="I77" s="462" t="s">
        <v>112</v>
      </c>
      <c r="J77" s="462" t="s">
        <v>141</v>
      </c>
      <c r="K77" s="462" t="s">
        <v>142</v>
      </c>
      <c r="L77" s="462" t="s">
        <v>143</v>
      </c>
      <c r="M77" s="462" t="s">
        <v>114</v>
      </c>
      <c r="N77" s="462" t="s">
        <v>115</v>
      </c>
      <c r="P77" s="61"/>
    </row>
    <row r="78" spans="2:16" s="60" customFormat="1" ht="14.5">
      <c r="B78" s="529">
        <f ca="1">Cálculos!$AZ$4</f>
        <v>46022</v>
      </c>
      <c r="C78" s="63" t="str">
        <f ca="1">Cálculos!CC62</f>
        <v/>
      </c>
      <c r="D78" s="63" t="str">
        <f ca="1">Cálculos!CD62</f>
        <v/>
      </c>
      <c r="E78" s="64" t="str">
        <f ca="1">Cálculos!CN62</f>
        <v/>
      </c>
      <c r="F78" s="64" t="str">
        <f ca="1">Cálculos!CG62</f>
        <v/>
      </c>
      <c r="G78" s="48" t="str">
        <f ca="1">IF(F78="","",Cálculos!$BB$4)</f>
        <v/>
      </c>
      <c r="H78" s="65" t="str">
        <f t="shared" ca="1" si="0"/>
        <v/>
      </c>
      <c r="I78" s="65" t="str">
        <f t="shared" ca="1" si="1"/>
        <v/>
      </c>
      <c r="J78" s="66" t="str">
        <f t="shared" ca="1" si="2"/>
        <v/>
      </c>
      <c r="K78" s="66" t="str">
        <f t="shared" ca="1" si="3"/>
        <v/>
      </c>
      <c r="L78" s="66" t="str">
        <f t="shared" ca="1" si="4"/>
        <v/>
      </c>
      <c r="M78" s="64" t="str">
        <f t="shared" ca="1" si="5"/>
        <v/>
      </c>
      <c r="N78" s="64" t="str">
        <f t="shared" ca="1" si="6"/>
        <v/>
      </c>
      <c r="P78" s="61"/>
    </row>
    <row r="79" spans="2:16" s="60" customFormat="1" ht="14.5">
      <c r="B79" s="530"/>
      <c r="C79" s="63" t="str">
        <f ca="1">Cálculos!CC63</f>
        <v/>
      </c>
      <c r="D79" s="63" t="str">
        <f ca="1">Cálculos!CD63</f>
        <v/>
      </c>
      <c r="E79" s="64" t="str">
        <f ca="1">Cálculos!CN63</f>
        <v/>
      </c>
      <c r="F79" s="64" t="str">
        <f ca="1">Cálculos!CG63</f>
        <v/>
      </c>
      <c r="G79" s="48" t="str">
        <f ca="1">IF(F79="","",Cálculos!$BB$4)</f>
        <v/>
      </c>
      <c r="H79" s="65" t="str">
        <f t="shared" ref="H79:H131" ca="1" si="14">IF(OR(F79="",F79=0),"",1/F79)</f>
        <v/>
      </c>
      <c r="I79" s="65" t="str">
        <f t="shared" ref="I79:I131" ca="1" si="15">IF(OR(G79="",G79=0),"",1/G79)</f>
        <v/>
      </c>
      <c r="J79" s="66" t="str">
        <f t="shared" ref="J79:J131" ca="1" si="16">IF(OR($E79="",H79=""),"",$E79*H79)</f>
        <v/>
      </c>
      <c r="K79" s="66" t="str">
        <f t="shared" ref="K79:K131" ca="1" si="17">IF(OR($E79="",I79=""),"",$E79*I79)</f>
        <v/>
      </c>
      <c r="L79" s="66" t="str">
        <f t="shared" ref="L79:L131" ca="1" si="18">IF(OR(J79="",K79=""),"",K79-J79)</f>
        <v/>
      </c>
      <c r="M79" s="64" t="str">
        <f t="shared" ref="M79:M131" ca="1" si="19">IF(L79="","",L79*0.35)</f>
        <v/>
      </c>
      <c r="N79" s="64" t="str">
        <f t="shared" ref="N79:N131" ca="1" si="20">IF(OR(M79="",G79=""),"",M79*G79)</f>
        <v/>
      </c>
      <c r="P79" s="61"/>
    </row>
    <row r="80" spans="2:16" s="60" customFormat="1" ht="14.5">
      <c r="B80" s="530"/>
      <c r="C80" s="63" t="str">
        <f ca="1">Cálculos!CC64</f>
        <v/>
      </c>
      <c r="D80" s="63" t="str">
        <f ca="1">Cálculos!CD64</f>
        <v/>
      </c>
      <c r="E80" s="64" t="str">
        <f ca="1">Cálculos!CN64</f>
        <v/>
      </c>
      <c r="F80" s="64" t="str">
        <f ca="1">Cálculos!CG64</f>
        <v/>
      </c>
      <c r="G80" s="48" t="str">
        <f ca="1">IF(F80="","",Cálculos!$BB$4)</f>
        <v/>
      </c>
      <c r="H80" s="65" t="str">
        <f t="shared" ca="1" si="14"/>
        <v/>
      </c>
      <c r="I80" s="65" t="str">
        <f t="shared" ca="1" si="15"/>
        <v/>
      </c>
      <c r="J80" s="66" t="str">
        <f t="shared" ca="1" si="16"/>
        <v/>
      </c>
      <c r="K80" s="66" t="str">
        <f t="shared" ca="1" si="17"/>
        <v/>
      </c>
      <c r="L80" s="66" t="str">
        <f t="shared" ca="1" si="18"/>
        <v/>
      </c>
      <c r="M80" s="64" t="str">
        <f t="shared" ca="1" si="19"/>
        <v/>
      </c>
      <c r="N80" s="64" t="str">
        <f t="shared" ca="1" si="20"/>
        <v/>
      </c>
      <c r="P80" s="61"/>
    </row>
    <row r="81" spans="2:16" s="60" customFormat="1" ht="14.5">
      <c r="B81" s="530"/>
      <c r="C81" s="63" t="str">
        <f ca="1">Cálculos!CC65</f>
        <v/>
      </c>
      <c r="D81" s="63" t="str">
        <f ca="1">Cálculos!CD65</f>
        <v/>
      </c>
      <c r="E81" s="64" t="str">
        <f ca="1">Cálculos!CN65</f>
        <v/>
      </c>
      <c r="F81" s="64" t="str">
        <f ca="1">Cálculos!CG65</f>
        <v/>
      </c>
      <c r="G81" s="48" t="str">
        <f ca="1">IF(F81="","",Cálculos!$BB$4)</f>
        <v/>
      </c>
      <c r="H81" s="65" t="str">
        <f t="shared" ca="1" si="14"/>
        <v/>
      </c>
      <c r="I81" s="65" t="str">
        <f t="shared" ca="1" si="15"/>
        <v/>
      </c>
      <c r="J81" s="66" t="str">
        <f t="shared" ca="1" si="16"/>
        <v/>
      </c>
      <c r="K81" s="66" t="str">
        <f t="shared" ca="1" si="17"/>
        <v/>
      </c>
      <c r="L81" s="66" t="str">
        <f t="shared" ca="1" si="18"/>
        <v/>
      </c>
      <c r="M81" s="64" t="str">
        <f t="shared" ca="1" si="19"/>
        <v/>
      </c>
      <c r="N81" s="64" t="str">
        <f t="shared" ca="1" si="20"/>
        <v/>
      </c>
      <c r="P81" s="61"/>
    </row>
    <row r="82" spans="2:16" s="60" customFormat="1" ht="14.5">
      <c r="B82" s="530"/>
      <c r="C82" s="63" t="str">
        <f ca="1">Cálculos!CC66</f>
        <v/>
      </c>
      <c r="D82" s="63" t="str">
        <f ca="1">Cálculos!CD66</f>
        <v/>
      </c>
      <c r="E82" s="64" t="str">
        <f ca="1">Cálculos!CN66</f>
        <v/>
      </c>
      <c r="F82" s="64" t="str">
        <f ca="1">Cálculos!CG66</f>
        <v/>
      </c>
      <c r="G82" s="48" t="str">
        <f ca="1">IF(F82="","",Cálculos!$BB$4)</f>
        <v/>
      </c>
      <c r="H82" s="65" t="str">
        <f t="shared" ca="1" si="14"/>
        <v/>
      </c>
      <c r="I82" s="65" t="str">
        <f t="shared" ca="1" si="15"/>
        <v/>
      </c>
      <c r="J82" s="66" t="str">
        <f t="shared" ca="1" si="16"/>
        <v/>
      </c>
      <c r="K82" s="66" t="str">
        <f t="shared" ca="1" si="17"/>
        <v/>
      </c>
      <c r="L82" s="66" t="str">
        <f t="shared" ca="1" si="18"/>
        <v/>
      </c>
      <c r="M82" s="64" t="str">
        <f t="shared" ca="1" si="19"/>
        <v/>
      </c>
      <c r="N82" s="64" t="str">
        <f t="shared" ca="1" si="20"/>
        <v/>
      </c>
      <c r="P82" s="61"/>
    </row>
    <row r="83" spans="2:16" s="60" customFormat="1" ht="14.5">
      <c r="B83" s="530"/>
      <c r="C83" s="63" t="str">
        <f ca="1">Cálculos!CC67</f>
        <v/>
      </c>
      <c r="D83" s="63" t="str">
        <f ca="1">Cálculos!CD67</f>
        <v/>
      </c>
      <c r="E83" s="64" t="str">
        <f ca="1">Cálculos!CN67</f>
        <v/>
      </c>
      <c r="F83" s="64" t="str">
        <f ca="1">Cálculos!CG67</f>
        <v/>
      </c>
      <c r="G83" s="48" t="str">
        <f ca="1">IF(F83="","",Cálculos!$BB$4)</f>
        <v/>
      </c>
      <c r="H83" s="65" t="str">
        <f t="shared" ca="1" si="14"/>
        <v/>
      </c>
      <c r="I83" s="65" t="str">
        <f t="shared" ca="1" si="15"/>
        <v/>
      </c>
      <c r="J83" s="66" t="str">
        <f t="shared" ca="1" si="16"/>
        <v/>
      </c>
      <c r="K83" s="66" t="str">
        <f t="shared" ca="1" si="17"/>
        <v/>
      </c>
      <c r="L83" s="66" t="str">
        <f t="shared" ca="1" si="18"/>
        <v/>
      </c>
      <c r="M83" s="64" t="str">
        <f t="shared" ca="1" si="19"/>
        <v/>
      </c>
      <c r="N83" s="64" t="str">
        <f t="shared" ca="1" si="20"/>
        <v/>
      </c>
      <c r="P83" s="61"/>
    </row>
    <row r="84" spans="2:16" s="60" customFormat="1" ht="14.5">
      <c r="B84" s="530"/>
      <c r="C84" s="63" t="str">
        <f ca="1">Cálculos!CC68</f>
        <v/>
      </c>
      <c r="D84" s="63" t="str">
        <f ca="1">Cálculos!CD68</f>
        <v/>
      </c>
      <c r="E84" s="64" t="str">
        <f ca="1">Cálculos!CN68</f>
        <v/>
      </c>
      <c r="F84" s="64" t="str">
        <f ca="1">Cálculos!CG68</f>
        <v/>
      </c>
      <c r="G84" s="48" t="str">
        <f ca="1">IF(F84="","",Cálculos!$BB$4)</f>
        <v/>
      </c>
      <c r="H84" s="65" t="str">
        <f t="shared" ca="1" si="14"/>
        <v/>
      </c>
      <c r="I84" s="65" t="str">
        <f t="shared" ca="1" si="15"/>
        <v/>
      </c>
      <c r="J84" s="66" t="str">
        <f t="shared" ca="1" si="16"/>
        <v/>
      </c>
      <c r="K84" s="66" t="str">
        <f t="shared" ca="1" si="17"/>
        <v/>
      </c>
      <c r="L84" s="66" t="str">
        <f t="shared" ca="1" si="18"/>
        <v/>
      </c>
      <c r="M84" s="64" t="str">
        <f t="shared" ca="1" si="19"/>
        <v/>
      </c>
      <c r="N84" s="64" t="str">
        <f t="shared" ca="1" si="20"/>
        <v/>
      </c>
      <c r="P84" s="61"/>
    </row>
    <row r="85" spans="2:16" s="60" customFormat="1" ht="14.5">
      <c r="B85" s="530"/>
      <c r="C85" s="63" t="str">
        <f ca="1">Cálculos!CC69</f>
        <v/>
      </c>
      <c r="D85" s="63" t="str">
        <f ca="1">Cálculos!CD69</f>
        <v/>
      </c>
      <c r="E85" s="64" t="str">
        <f ca="1">Cálculos!CN69</f>
        <v/>
      </c>
      <c r="F85" s="64" t="str">
        <f ca="1">Cálculos!CG69</f>
        <v/>
      </c>
      <c r="G85" s="48" t="str">
        <f ca="1">IF(F85="","",Cálculos!$BB$4)</f>
        <v/>
      </c>
      <c r="H85" s="65" t="str">
        <f t="shared" ca="1" si="14"/>
        <v/>
      </c>
      <c r="I85" s="65" t="str">
        <f t="shared" ca="1" si="15"/>
        <v/>
      </c>
      <c r="J85" s="66" t="str">
        <f t="shared" ca="1" si="16"/>
        <v/>
      </c>
      <c r="K85" s="66" t="str">
        <f t="shared" ca="1" si="17"/>
        <v/>
      </c>
      <c r="L85" s="66" t="str">
        <f t="shared" ca="1" si="18"/>
        <v/>
      </c>
      <c r="M85" s="64" t="str">
        <f t="shared" ca="1" si="19"/>
        <v/>
      </c>
      <c r="N85" s="64" t="str">
        <f t="shared" ca="1" si="20"/>
        <v/>
      </c>
      <c r="P85" s="61"/>
    </row>
    <row r="86" spans="2:16" s="60" customFormat="1" ht="14.5">
      <c r="B86" s="530"/>
      <c r="C86" s="63" t="str">
        <f ca="1">Cálculos!CC70</f>
        <v/>
      </c>
      <c r="D86" s="63" t="str">
        <f ca="1">Cálculos!CD70</f>
        <v/>
      </c>
      <c r="E86" s="64" t="str">
        <f ca="1">Cálculos!CN70</f>
        <v/>
      </c>
      <c r="F86" s="64" t="str">
        <f ca="1">Cálculos!CG70</f>
        <v/>
      </c>
      <c r="G86" s="48" t="str">
        <f ca="1">IF(F86="","",Cálculos!$BB$4)</f>
        <v/>
      </c>
      <c r="H86" s="65" t="str">
        <f t="shared" ca="1" si="14"/>
        <v/>
      </c>
      <c r="I86" s="65" t="str">
        <f t="shared" ca="1" si="15"/>
        <v/>
      </c>
      <c r="J86" s="66" t="str">
        <f t="shared" ca="1" si="16"/>
        <v/>
      </c>
      <c r="K86" s="66" t="str">
        <f t="shared" ca="1" si="17"/>
        <v/>
      </c>
      <c r="L86" s="66" t="str">
        <f t="shared" ca="1" si="18"/>
        <v/>
      </c>
      <c r="M86" s="64" t="str">
        <f t="shared" ca="1" si="19"/>
        <v/>
      </c>
      <c r="N86" s="64" t="str">
        <f t="shared" ca="1" si="20"/>
        <v/>
      </c>
      <c r="P86" s="61"/>
    </row>
    <row r="87" spans="2:16" s="60" customFormat="1" ht="14.5">
      <c r="B87" s="530"/>
      <c r="C87" s="63" t="str">
        <f ca="1">Cálculos!CC71</f>
        <v/>
      </c>
      <c r="D87" s="63" t="str">
        <f ca="1">Cálculos!CD71</f>
        <v/>
      </c>
      <c r="E87" s="64" t="str">
        <f ca="1">Cálculos!CN71</f>
        <v/>
      </c>
      <c r="F87" s="64" t="str">
        <f ca="1">Cálculos!CG71</f>
        <v/>
      </c>
      <c r="G87" s="48" t="str">
        <f ca="1">IF(F87="","",Cálculos!$BB$4)</f>
        <v/>
      </c>
      <c r="H87" s="65" t="str">
        <f t="shared" ca="1" si="14"/>
        <v/>
      </c>
      <c r="I87" s="65" t="str">
        <f t="shared" ca="1" si="15"/>
        <v/>
      </c>
      <c r="J87" s="66" t="str">
        <f t="shared" ca="1" si="16"/>
        <v/>
      </c>
      <c r="K87" s="66" t="str">
        <f t="shared" ca="1" si="17"/>
        <v/>
      </c>
      <c r="L87" s="66" t="str">
        <f t="shared" ca="1" si="18"/>
        <v/>
      </c>
      <c r="M87" s="64" t="str">
        <f t="shared" ca="1" si="19"/>
        <v/>
      </c>
      <c r="N87" s="64" t="str">
        <f t="shared" ca="1" si="20"/>
        <v/>
      </c>
      <c r="P87" s="61"/>
    </row>
    <row r="88" spans="2:16" s="60" customFormat="1" ht="14.5">
      <c r="B88" s="530"/>
      <c r="C88" s="63" t="str">
        <f ca="1">Cálculos!CC72</f>
        <v/>
      </c>
      <c r="D88" s="63" t="str">
        <f ca="1">Cálculos!CD72</f>
        <v/>
      </c>
      <c r="E88" s="64" t="str">
        <f ca="1">Cálculos!CN72</f>
        <v/>
      </c>
      <c r="F88" s="64" t="str">
        <f ca="1">Cálculos!CG72</f>
        <v/>
      </c>
      <c r="G88" s="48" t="str">
        <f ca="1">IF(F88="","",Cálculos!$BB$4)</f>
        <v/>
      </c>
      <c r="H88" s="65" t="str">
        <f t="shared" ca="1" si="14"/>
        <v/>
      </c>
      <c r="I88" s="65" t="str">
        <f t="shared" ca="1" si="15"/>
        <v/>
      </c>
      <c r="J88" s="66" t="str">
        <f t="shared" ca="1" si="16"/>
        <v/>
      </c>
      <c r="K88" s="66" t="str">
        <f t="shared" ca="1" si="17"/>
        <v/>
      </c>
      <c r="L88" s="66" t="str">
        <f t="shared" ca="1" si="18"/>
        <v/>
      </c>
      <c r="M88" s="64" t="str">
        <f t="shared" ca="1" si="19"/>
        <v/>
      </c>
      <c r="N88" s="64" t="str">
        <f t="shared" ca="1" si="20"/>
        <v/>
      </c>
      <c r="P88" s="61"/>
    </row>
    <row r="89" spans="2:16" s="60" customFormat="1" ht="14.5">
      <c r="B89" s="530"/>
      <c r="C89" s="63" t="str">
        <f ca="1">Cálculos!CC73</f>
        <v/>
      </c>
      <c r="D89" s="63" t="str">
        <f ca="1">Cálculos!CD73</f>
        <v/>
      </c>
      <c r="E89" s="64" t="str">
        <f ca="1">Cálculos!CN73</f>
        <v/>
      </c>
      <c r="F89" s="64" t="str">
        <f ca="1">Cálculos!CG73</f>
        <v/>
      </c>
      <c r="G89" s="48" t="str">
        <f ca="1">IF(F89="","",Cálculos!$BB$4)</f>
        <v/>
      </c>
      <c r="H89" s="65" t="str">
        <f t="shared" ca="1" si="14"/>
        <v/>
      </c>
      <c r="I89" s="65" t="str">
        <f t="shared" ca="1" si="15"/>
        <v/>
      </c>
      <c r="J89" s="66" t="str">
        <f t="shared" ca="1" si="16"/>
        <v/>
      </c>
      <c r="K89" s="66" t="str">
        <f t="shared" ca="1" si="17"/>
        <v/>
      </c>
      <c r="L89" s="66" t="str">
        <f t="shared" ca="1" si="18"/>
        <v/>
      </c>
      <c r="M89" s="64" t="str">
        <f t="shared" ca="1" si="19"/>
        <v/>
      </c>
      <c r="N89" s="64" t="str">
        <f t="shared" ca="1" si="20"/>
        <v/>
      </c>
      <c r="P89" s="61"/>
    </row>
    <row r="90" spans="2:16" s="60" customFormat="1" ht="14.5">
      <c r="B90" s="530"/>
      <c r="C90" s="63" t="str">
        <f ca="1">Cálculos!CC74</f>
        <v/>
      </c>
      <c r="D90" s="63" t="str">
        <f ca="1">Cálculos!CD74</f>
        <v/>
      </c>
      <c r="E90" s="64" t="str">
        <f ca="1">Cálculos!CN74</f>
        <v/>
      </c>
      <c r="F90" s="64" t="str">
        <f ca="1">Cálculos!CG74</f>
        <v/>
      </c>
      <c r="G90" s="48" t="str">
        <f ca="1">IF(F90="","",Cálculos!$BB$4)</f>
        <v/>
      </c>
      <c r="H90" s="65" t="str">
        <f t="shared" ca="1" si="14"/>
        <v/>
      </c>
      <c r="I90" s="65" t="str">
        <f t="shared" ca="1" si="15"/>
        <v/>
      </c>
      <c r="J90" s="66" t="str">
        <f t="shared" ca="1" si="16"/>
        <v/>
      </c>
      <c r="K90" s="66" t="str">
        <f t="shared" ca="1" si="17"/>
        <v/>
      </c>
      <c r="L90" s="66" t="str">
        <f t="shared" ca="1" si="18"/>
        <v/>
      </c>
      <c r="M90" s="64" t="str">
        <f t="shared" ca="1" si="19"/>
        <v/>
      </c>
      <c r="N90" s="64" t="str">
        <f t="shared" ca="1" si="20"/>
        <v/>
      </c>
      <c r="P90" s="61"/>
    </row>
    <row r="91" spans="2:16" s="60" customFormat="1" ht="14.5">
      <c r="B91" s="530"/>
      <c r="C91" s="63" t="str">
        <f ca="1">Cálculos!CC75</f>
        <v/>
      </c>
      <c r="D91" s="63" t="str">
        <f ca="1">Cálculos!CD75</f>
        <v/>
      </c>
      <c r="E91" s="64" t="str">
        <f ca="1">Cálculos!CN75</f>
        <v/>
      </c>
      <c r="F91" s="64" t="str">
        <f ca="1">Cálculos!CG75</f>
        <v/>
      </c>
      <c r="G91" s="48" t="str">
        <f ca="1">IF(F91="","",Cálculos!$BB$4)</f>
        <v/>
      </c>
      <c r="H91" s="65" t="str">
        <f t="shared" ca="1" si="14"/>
        <v/>
      </c>
      <c r="I91" s="65" t="str">
        <f t="shared" ca="1" si="15"/>
        <v/>
      </c>
      <c r="J91" s="66" t="str">
        <f t="shared" ca="1" si="16"/>
        <v/>
      </c>
      <c r="K91" s="66" t="str">
        <f t="shared" ca="1" si="17"/>
        <v/>
      </c>
      <c r="L91" s="66" t="str">
        <f t="shared" ca="1" si="18"/>
        <v/>
      </c>
      <c r="M91" s="64" t="str">
        <f t="shared" ca="1" si="19"/>
        <v/>
      </c>
      <c r="N91" s="64" t="str">
        <f t="shared" ca="1" si="20"/>
        <v/>
      </c>
      <c r="P91" s="61"/>
    </row>
    <row r="92" spans="2:16" s="60" customFormat="1" ht="14.5">
      <c r="B92" s="530"/>
      <c r="C92" s="63" t="str">
        <f ca="1">Cálculos!CC76</f>
        <v/>
      </c>
      <c r="D92" s="63" t="str">
        <f ca="1">Cálculos!CD76</f>
        <v/>
      </c>
      <c r="E92" s="64" t="str">
        <f ca="1">Cálculos!CN76</f>
        <v/>
      </c>
      <c r="F92" s="64" t="str">
        <f ca="1">Cálculos!CG76</f>
        <v/>
      </c>
      <c r="G92" s="48" t="str">
        <f ca="1">IF(F92="","",Cálculos!$BB$4)</f>
        <v/>
      </c>
      <c r="H92" s="65" t="str">
        <f t="shared" ca="1" si="14"/>
        <v/>
      </c>
      <c r="I92" s="65" t="str">
        <f t="shared" ca="1" si="15"/>
        <v/>
      </c>
      <c r="J92" s="66" t="str">
        <f t="shared" ca="1" si="16"/>
        <v/>
      </c>
      <c r="K92" s="66" t="str">
        <f t="shared" ca="1" si="17"/>
        <v/>
      </c>
      <c r="L92" s="66" t="str">
        <f t="shared" ca="1" si="18"/>
        <v/>
      </c>
      <c r="M92" s="64" t="str">
        <f t="shared" ca="1" si="19"/>
        <v/>
      </c>
      <c r="N92" s="64" t="str">
        <f t="shared" ca="1" si="20"/>
        <v/>
      </c>
      <c r="P92" s="61"/>
    </row>
    <row r="93" spans="2:16" s="60" customFormat="1" ht="14.5">
      <c r="B93" s="530"/>
      <c r="C93" s="63" t="str">
        <f ca="1">Cálculos!CC77</f>
        <v/>
      </c>
      <c r="D93" s="63" t="str">
        <f ca="1">Cálculos!CD77</f>
        <v/>
      </c>
      <c r="E93" s="64" t="str">
        <f ca="1">Cálculos!CN77</f>
        <v/>
      </c>
      <c r="F93" s="64" t="str">
        <f ca="1">Cálculos!CG77</f>
        <v/>
      </c>
      <c r="G93" s="48" t="str">
        <f ca="1">IF(F93="","",Cálculos!$BB$4)</f>
        <v/>
      </c>
      <c r="H93" s="65" t="str">
        <f t="shared" ca="1" si="14"/>
        <v/>
      </c>
      <c r="I93" s="65" t="str">
        <f t="shared" ca="1" si="15"/>
        <v/>
      </c>
      <c r="J93" s="66" t="str">
        <f t="shared" ca="1" si="16"/>
        <v/>
      </c>
      <c r="K93" s="66" t="str">
        <f t="shared" ca="1" si="17"/>
        <v/>
      </c>
      <c r="L93" s="66" t="str">
        <f t="shared" ca="1" si="18"/>
        <v/>
      </c>
      <c r="M93" s="64" t="str">
        <f t="shared" ca="1" si="19"/>
        <v/>
      </c>
      <c r="N93" s="64" t="str">
        <f t="shared" ca="1" si="20"/>
        <v/>
      </c>
      <c r="P93" s="61"/>
    </row>
    <row r="94" spans="2:16" s="60" customFormat="1" ht="14.5">
      <c r="B94" s="530"/>
      <c r="C94" s="63" t="str">
        <f ca="1">Cálculos!CC78</f>
        <v/>
      </c>
      <c r="D94" s="63" t="str">
        <f ca="1">Cálculos!CD78</f>
        <v/>
      </c>
      <c r="E94" s="64" t="str">
        <f ca="1">Cálculos!CN78</f>
        <v/>
      </c>
      <c r="F94" s="64" t="str">
        <f ca="1">Cálculos!CG78</f>
        <v/>
      </c>
      <c r="G94" s="48" t="str">
        <f ca="1">IF(F94="","",Cálculos!$BB$4)</f>
        <v/>
      </c>
      <c r="H94" s="65" t="str">
        <f t="shared" ca="1" si="14"/>
        <v/>
      </c>
      <c r="I94" s="65" t="str">
        <f t="shared" ca="1" si="15"/>
        <v/>
      </c>
      <c r="J94" s="66" t="str">
        <f t="shared" ca="1" si="16"/>
        <v/>
      </c>
      <c r="K94" s="66" t="str">
        <f t="shared" ca="1" si="17"/>
        <v/>
      </c>
      <c r="L94" s="66" t="str">
        <f t="shared" ca="1" si="18"/>
        <v/>
      </c>
      <c r="M94" s="64" t="str">
        <f t="shared" ca="1" si="19"/>
        <v/>
      </c>
      <c r="N94" s="64" t="str">
        <f t="shared" ca="1" si="20"/>
        <v/>
      </c>
      <c r="P94" s="61"/>
    </row>
    <row r="95" spans="2:16" s="60" customFormat="1" ht="14.5">
      <c r="B95" s="530"/>
      <c r="C95" s="63" t="str">
        <f ca="1">Cálculos!CC79</f>
        <v/>
      </c>
      <c r="D95" s="63" t="str">
        <f ca="1">Cálculos!CD79</f>
        <v/>
      </c>
      <c r="E95" s="64" t="str">
        <f ca="1">Cálculos!CN79</f>
        <v/>
      </c>
      <c r="F95" s="64" t="str">
        <f ca="1">Cálculos!CG79</f>
        <v/>
      </c>
      <c r="G95" s="48" t="str">
        <f ca="1">IF(F95="","",Cálculos!$BB$4)</f>
        <v/>
      </c>
      <c r="H95" s="65" t="str">
        <f t="shared" ca="1" si="14"/>
        <v/>
      </c>
      <c r="I95" s="65" t="str">
        <f t="shared" ca="1" si="15"/>
        <v/>
      </c>
      <c r="J95" s="66" t="str">
        <f t="shared" ca="1" si="16"/>
        <v/>
      </c>
      <c r="K95" s="66" t="str">
        <f t="shared" ca="1" si="17"/>
        <v/>
      </c>
      <c r="L95" s="66" t="str">
        <f t="shared" ca="1" si="18"/>
        <v/>
      </c>
      <c r="M95" s="64" t="str">
        <f t="shared" ca="1" si="19"/>
        <v/>
      </c>
      <c r="N95" s="64" t="str">
        <f t="shared" ca="1" si="20"/>
        <v/>
      </c>
      <c r="P95" s="61"/>
    </row>
    <row r="96" spans="2:16" s="60" customFormat="1" ht="14.5">
      <c r="B96" s="530"/>
      <c r="C96" s="63" t="str">
        <f ca="1">Cálculos!CC80</f>
        <v/>
      </c>
      <c r="D96" s="63" t="str">
        <f ca="1">Cálculos!CD80</f>
        <v/>
      </c>
      <c r="E96" s="64" t="str">
        <f ca="1">Cálculos!CN80</f>
        <v/>
      </c>
      <c r="F96" s="64" t="str">
        <f ca="1">Cálculos!CG80</f>
        <v/>
      </c>
      <c r="G96" s="48" t="str">
        <f ca="1">IF(F96="","",Cálculos!$BB$4)</f>
        <v/>
      </c>
      <c r="H96" s="65" t="str">
        <f t="shared" ca="1" si="14"/>
        <v/>
      </c>
      <c r="I96" s="65" t="str">
        <f t="shared" ca="1" si="15"/>
        <v/>
      </c>
      <c r="J96" s="66" t="str">
        <f t="shared" ca="1" si="16"/>
        <v/>
      </c>
      <c r="K96" s="66" t="str">
        <f t="shared" ca="1" si="17"/>
        <v/>
      </c>
      <c r="L96" s="66" t="str">
        <f t="shared" ca="1" si="18"/>
        <v/>
      </c>
      <c r="M96" s="64" t="str">
        <f t="shared" ca="1" si="19"/>
        <v/>
      </c>
      <c r="N96" s="64" t="str">
        <f t="shared" ca="1" si="20"/>
        <v/>
      </c>
      <c r="P96" s="61"/>
    </row>
    <row r="97" spans="2:16" s="60" customFormat="1" ht="14.5">
      <c r="B97" s="530"/>
      <c r="C97" s="63" t="str">
        <f ca="1">Cálculos!CC81</f>
        <v/>
      </c>
      <c r="D97" s="63" t="str">
        <f ca="1">Cálculos!CD81</f>
        <v/>
      </c>
      <c r="E97" s="64" t="str">
        <f ca="1">Cálculos!CN81</f>
        <v/>
      </c>
      <c r="F97" s="64" t="str">
        <f ca="1">Cálculos!CG81</f>
        <v/>
      </c>
      <c r="G97" s="48" t="str">
        <f ca="1">IF(F97="","",Cálculos!$BB$4)</f>
        <v/>
      </c>
      <c r="H97" s="65" t="str">
        <f t="shared" ca="1" si="14"/>
        <v/>
      </c>
      <c r="I97" s="65" t="str">
        <f t="shared" ca="1" si="15"/>
        <v/>
      </c>
      <c r="J97" s="66" t="str">
        <f t="shared" ca="1" si="16"/>
        <v/>
      </c>
      <c r="K97" s="66" t="str">
        <f t="shared" ca="1" si="17"/>
        <v/>
      </c>
      <c r="L97" s="66" t="str">
        <f t="shared" ca="1" si="18"/>
        <v/>
      </c>
      <c r="M97" s="64" t="str">
        <f t="shared" ca="1" si="19"/>
        <v/>
      </c>
      <c r="N97" s="64" t="str">
        <f t="shared" ca="1" si="20"/>
        <v/>
      </c>
      <c r="P97" s="61"/>
    </row>
    <row r="98" spans="2:16" s="60" customFormat="1" ht="14.5">
      <c r="B98" s="530"/>
      <c r="C98" s="63" t="str">
        <f ca="1">Cálculos!CC82</f>
        <v/>
      </c>
      <c r="D98" s="63" t="str">
        <f ca="1">Cálculos!CD82</f>
        <v/>
      </c>
      <c r="E98" s="64" t="str">
        <f ca="1">Cálculos!CN82</f>
        <v/>
      </c>
      <c r="F98" s="64" t="str">
        <f ca="1">Cálculos!CG82</f>
        <v/>
      </c>
      <c r="G98" s="48" t="str">
        <f ca="1">IF(F98="","",Cálculos!$BB$4)</f>
        <v/>
      </c>
      <c r="H98" s="65" t="str">
        <f t="shared" ca="1" si="14"/>
        <v/>
      </c>
      <c r="I98" s="65" t="str">
        <f t="shared" ca="1" si="15"/>
        <v/>
      </c>
      <c r="J98" s="66" t="str">
        <f t="shared" ca="1" si="16"/>
        <v/>
      </c>
      <c r="K98" s="66" t="str">
        <f t="shared" ca="1" si="17"/>
        <v/>
      </c>
      <c r="L98" s="66" t="str">
        <f t="shared" ca="1" si="18"/>
        <v/>
      </c>
      <c r="M98" s="64" t="str">
        <f t="shared" ca="1" si="19"/>
        <v/>
      </c>
      <c r="N98" s="64" t="str">
        <f t="shared" ca="1" si="20"/>
        <v/>
      </c>
      <c r="P98" s="61"/>
    </row>
    <row r="99" spans="2:16" s="60" customFormat="1" ht="14.5">
      <c r="B99" s="530"/>
      <c r="C99" s="63" t="str">
        <f ca="1">Cálculos!CC83</f>
        <v/>
      </c>
      <c r="D99" s="63" t="str">
        <f ca="1">Cálculos!CD83</f>
        <v/>
      </c>
      <c r="E99" s="64" t="str">
        <f ca="1">Cálculos!CN83</f>
        <v/>
      </c>
      <c r="F99" s="64" t="str">
        <f ca="1">Cálculos!CG83</f>
        <v/>
      </c>
      <c r="G99" s="48" t="str">
        <f ca="1">IF(F99="","",Cálculos!$BB$4)</f>
        <v/>
      </c>
      <c r="H99" s="65" t="str">
        <f t="shared" ca="1" si="14"/>
        <v/>
      </c>
      <c r="I99" s="65" t="str">
        <f t="shared" ca="1" si="15"/>
        <v/>
      </c>
      <c r="J99" s="66" t="str">
        <f t="shared" ca="1" si="16"/>
        <v/>
      </c>
      <c r="K99" s="66" t="str">
        <f t="shared" ca="1" si="17"/>
        <v/>
      </c>
      <c r="L99" s="66" t="str">
        <f t="shared" ca="1" si="18"/>
        <v/>
      </c>
      <c r="M99" s="64" t="str">
        <f t="shared" ca="1" si="19"/>
        <v/>
      </c>
      <c r="N99" s="64" t="str">
        <f t="shared" ca="1" si="20"/>
        <v/>
      </c>
      <c r="P99" s="61"/>
    </row>
    <row r="100" spans="2:16" s="60" customFormat="1" ht="14.5">
      <c r="B100" s="530"/>
      <c r="C100" s="63" t="str">
        <f ca="1">Cálculos!CC84</f>
        <v/>
      </c>
      <c r="D100" s="63" t="str">
        <f ca="1">Cálculos!CD84</f>
        <v/>
      </c>
      <c r="E100" s="64" t="str">
        <f ca="1">Cálculos!CN84</f>
        <v/>
      </c>
      <c r="F100" s="64" t="str">
        <f ca="1">Cálculos!CG84</f>
        <v/>
      </c>
      <c r="G100" s="48" t="str">
        <f ca="1">IF(F100="","",Cálculos!$BB$4)</f>
        <v/>
      </c>
      <c r="H100" s="65" t="str">
        <f t="shared" ca="1" si="14"/>
        <v/>
      </c>
      <c r="I100" s="65" t="str">
        <f t="shared" ca="1" si="15"/>
        <v/>
      </c>
      <c r="J100" s="66" t="str">
        <f t="shared" ca="1" si="16"/>
        <v/>
      </c>
      <c r="K100" s="66" t="str">
        <f t="shared" ca="1" si="17"/>
        <v/>
      </c>
      <c r="L100" s="66" t="str">
        <f t="shared" ca="1" si="18"/>
        <v/>
      </c>
      <c r="M100" s="64" t="str">
        <f t="shared" ca="1" si="19"/>
        <v/>
      </c>
      <c r="N100" s="64" t="str">
        <f t="shared" ca="1" si="20"/>
        <v/>
      </c>
      <c r="P100" s="61"/>
    </row>
    <row r="101" spans="2:16" s="60" customFormat="1" ht="14.5">
      <c r="B101" s="530"/>
      <c r="C101" s="63" t="str">
        <f ca="1">Cálculos!CC85</f>
        <v/>
      </c>
      <c r="D101" s="63" t="str">
        <f ca="1">Cálculos!CD85</f>
        <v/>
      </c>
      <c r="E101" s="64" t="str">
        <f ca="1">Cálculos!CN85</f>
        <v/>
      </c>
      <c r="F101" s="64" t="str">
        <f ca="1">Cálculos!CG85</f>
        <v/>
      </c>
      <c r="G101" s="48" t="str">
        <f ca="1">IF(F101="","",Cálculos!$BB$4)</f>
        <v/>
      </c>
      <c r="H101" s="65" t="str">
        <f t="shared" ca="1" si="14"/>
        <v/>
      </c>
      <c r="I101" s="65" t="str">
        <f t="shared" ca="1" si="15"/>
        <v/>
      </c>
      <c r="J101" s="66" t="str">
        <f t="shared" ca="1" si="16"/>
        <v/>
      </c>
      <c r="K101" s="66" t="str">
        <f t="shared" ca="1" si="17"/>
        <v/>
      </c>
      <c r="L101" s="66" t="str">
        <f t="shared" ca="1" si="18"/>
        <v/>
      </c>
      <c r="M101" s="64" t="str">
        <f t="shared" ca="1" si="19"/>
        <v/>
      </c>
      <c r="N101" s="64" t="str">
        <f t="shared" ca="1" si="20"/>
        <v/>
      </c>
      <c r="P101" s="61"/>
    </row>
    <row r="102" spans="2:16" s="60" customFormat="1" ht="14.5">
      <c r="B102" s="530"/>
      <c r="C102" s="63" t="str">
        <f ca="1">Cálculos!CC86</f>
        <v/>
      </c>
      <c r="D102" s="63" t="str">
        <f ca="1">Cálculos!CD86</f>
        <v/>
      </c>
      <c r="E102" s="64" t="str">
        <f ca="1">Cálculos!CN86</f>
        <v/>
      </c>
      <c r="F102" s="64" t="str">
        <f ca="1">Cálculos!CG86</f>
        <v/>
      </c>
      <c r="G102" s="48" t="str">
        <f ca="1">IF(F102="","",Cálculos!$BB$4)</f>
        <v/>
      </c>
      <c r="H102" s="65" t="str">
        <f t="shared" ca="1" si="14"/>
        <v/>
      </c>
      <c r="I102" s="65" t="str">
        <f t="shared" ca="1" si="15"/>
        <v/>
      </c>
      <c r="J102" s="66" t="str">
        <f t="shared" ca="1" si="16"/>
        <v/>
      </c>
      <c r="K102" s="66" t="str">
        <f t="shared" ca="1" si="17"/>
        <v/>
      </c>
      <c r="L102" s="66" t="str">
        <f t="shared" ca="1" si="18"/>
        <v/>
      </c>
      <c r="M102" s="64" t="str">
        <f t="shared" ca="1" si="19"/>
        <v/>
      </c>
      <c r="N102" s="64" t="str">
        <f t="shared" ca="1" si="20"/>
        <v/>
      </c>
      <c r="P102" s="61"/>
    </row>
    <row r="103" spans="2:16" s="60" customFormat="1" ht="14.5">
      <c r="B103" s="530"/>
      <c r="C103" s="63" t="str">
        <f ca="1">Cálculos!CC87</f>
        <v/>
      </c>
      <c r="D103" s="63" t="str">
        <f ca="1">Cálculos!CD87</f>
        <v/>
      </c>
      <c r="E103" s="64" t="str">
        <f ca="1">Cálculos!CN87</f>
        <v/>
      </c>
      <c r="F103" s="64" t="str">
        <f ca="1">Cálculos!CG87</f>
        <v/>
      </c>
      <c r="G103" s="48" t="str">
        <f ca="1">IF(F103="","",Cálculos!$BB$4)</f>
        <v/>
      </c>
      <c r="H103" s="65" t="str">
        <f t="shared" ca="1" si="14"/>
        <v/>
      </c>
      <c r="I103" s="65" t="str">
        <f t="shared" ca="1" si="15"/>
        <v/>
      </c>
      <c r="J103" s="66" t="str">
        <f t="shared" ca="1" si="16"/>
        <v/>
      </c>
      <c r="K103" s="66" t="str">
        <f t="shared" ca="1" si="17"/>
        <v/>
      </c>
      <c r="L103" s="66" t="str">
        <f t="shared" ca="1" si="18"/>
        <v/>
      </c>
      <c r="M103" s="64" t="str">
        <f t="shared" ca="1" si="19"/>
        <v/>
      </c>
      <c r="N103" s="64" t="str">
        <f t="shared" ca="1" si="20"/>
        <v/>
      </c>
      <c r="P103" s="61"/>
    </row>
    <row r="104" spans="2:16" s="60" customFormat="1" ht="14.5">
      <c r="B104" s="530"/>
      <c r="C104" s="63" t="str">
        <f ca="1">Cálculos!CC88</f>
        <v/>
      </c>
      <c r="D104" s="63" t="str">
        <f ca="1">Cálculos!CD88</f>
        <v/>
      </c>
      <c r="E104" s="64" t="str">
        <f ca="1">Cálculos!CN88</f>
        <v/>
      </c>
      <c r="F104" s="64" t="str">
        <f ca="1">Cálculos!CG88</f>
        <v/>
      </c>
      <c r="G104" s="48" t="str">
        <f ca="1">IF(F104="","",Cálculos!$BB$4)</f>
        <v/>
      </c>
      <c r="H104" s="65" t="str">
        <f t="shared" ca="1" si="14"/>
        <v/>
      </c>
      <c r="I104" s="65" t="str">
        <f t="shared" ca="1" si="15"/>
        <v/>
      </c>
      <c r="J104" s="66" t="str">
        <f t="shared" ca="1" si="16"/>
        <v/>
      </c>
      <c r="K104" s="66" t="str">
        <f t="shared" ca="1" si="17"/>
        <v/>
      </c>
      <c r="L104" s="66" t="str">
        <f t="shared" ca="1" si="18"/>
        <v/>
      </c>
      <c r="M104" s="64" t="str">
        <f t="shared" ca="1" si="19"/>
        <v/>
      </c>
      <c r="N104" s="64" t="str">
        <f t="shared" ca="1" si="20"/>
        <v/>
      </c>
      <c r="P104" s="61"/>
    </row>
    <row r="105" spans="2:16" s="60" customFormat="1" ht="14.5">
      <c r="B105" s="530"/>
      <c r="C105" s="63" t="str">
        <f ca="1">Cálculos!CC89</f>
        <v/>
      </c>
      <c r="D105" s="63" t="str">
        <f ca="1">Cálculos!CD89</f>
        <v/>
      </c>
      <c r="E105" s="64" t="str">
        <f ca="1">Cálculos!CN89</f>
        <v/>
      </c>
      <c r="F105" s="64" t="str">
        <f ca="1">Cálculos!CG89</f>
        <v/>
      </c>
      <c r="G105" s="48" t="str">
        <f ca="1">IF(F105="","",Cálculos!$BB$4)</f>
        <v/>
      </c>
      <c r="H105" s="65" t="str">
        <f t="shared" ca="1" si="14"/>
        <v/>
      </c>
      <c r="I105" s="65" t="str">
        <f t="shared" ca="1" si="15"/>
        <v/>
      </c>
      <c r="J105" s="66" t="str">
        <f t="shared" ca="1" si="16"/>
        <v/>
      </c>
      <c r="K105" s="66" t="str">
        <f t="shared" ca="1" si="17"/>
        <v/>
      </c>
      <c r="L105" s="66" t="str">
        <f t="shared" ca="1" si="18"/>
        <v/>
      </c>
      <c r="M105" s="64" t="str">
        <f t="shared" ca="1" si="19"/>
        <v/>
      </c>
      <c r="N105" s="64" t="str">
        <f t="shared" ca="1" si="20"/>
        <v/>
      </c>
      <c r="P105" s="61"/>
    </row>
    <row r="106" spans="2:16" s="60" customFormat="1" ht="14.5">
      <c r="B106" s="530"/>
      <c r="C106" s="63" t="str">
        <f ca="1">Cálculos!CC90</f>
        <v/>
      </c>
      <c r="D106" s="63" t="str">
        <f ca="1">Cálculos!CD90</f>
        <v/>
      </c>
      <c r="E106" s="64" t="str">
        <f ca="1">Cálculos!CN90</f>
        <v/>
      </c>
      <c r="F106" s="64" t="str">
        <f ca="1">Cálculos!CG90</f>
        <v/>
      </c>
      <c r="G106" s="48" t="str">
        <f ca="1">IF(F106="","",Cálculos!$BB$4)</f>
        <v/>
      </c>
      <c r="H106" s="65" t="str">
        <f t="shared" ca="1" si="14"/>
        <v/>
      </c>
      <c r="I106" s="65" t="str">
        <f t="shared" ca="1" si="15"/>
        <v/>
      </c>
      <c r="J106" s="66" t="str">
        <f t="shared" ca="1" si="16"/>
        <v/>
      </c>
      <c r="K106" s="66" t="str">
        <f t="shared" ca="1" si="17"/>
        <v/>
      </c>
      <c r="L106" s="66" t="str">
        <f t="shared" ca="1" si="18"/>
        <v/>
      </c>
      <c r="M106" s="64" t="str">
        <f t="shared" ca="1" si="19"/>
        <v/>
      </c>
      <c r="N106" s="64" t="str">
        <f t="shared" ca="1" si="20"/>
        <v/>
      </c>
      <c r="P106" s="61"/>
    </row>
    <row r="107" spans="2:16" s="60" customFormat="1" ht="14.5">
      <c r="B107" s="530"/>
      <c r="C107" s="63" t="str">
        <f ca="1">Cálculos!CC91</f>
        <v/>
      </c>
      <c r="D107" s="63" t="str">
        <f ca="1">Cálculos!CD91</f>
        <v/>
      </c>
      <c r="E107" s="64" t="str">
        <f ca="1">Cálculos!CN91</f>
        <v/>
      </c>
      <c r="F107" s="64" t="str">
        <f ca="1">Cálculos!CG91</f>
        <v/>
      </c>
      <c r="G107" s="48" t="str">
        <f ca="1">IF(F107="","",Cálculos!$BB$4)</f>
        <v/>
      </c>
      <c r="H107" s="65" t="str">
        <f t="shared" ca="1" si="14"/>
        <v/>
      </c>
      <c r="I107" s="65" t="str">
        <f t="shared" ca="1" si="15"/>
        <v/>
      </c>
      <c r="J107" s="66" t="str">
        <f t="shared" ca="1" si="16"/>
        <v/>
      </c>
      <c r="K107" s="66" t="str">
        <f t="shared" ca="1" si="17"/>
        <v/>
      </c>
      <c r="L107" s="66" t="str">
        <f t="shared" ca="1" si="18"/>
        <v/>
      </c>
      <c r="M107" s="64" t="str">
        <f t="shared" ca="1" si="19"/>
        <v/>
      </c>
      <c r="N107" s="64" t="str">
        <f t="shared" ca="1" si="20"/>
        <v/>
      </c>
      <c r="P107" s="61"/>
    </row>
    <row r="108" spans="2:16" s="60" customFormat="1" ht="14.5">
      <c r="B108" s="530"/>
      <c r="C108" s="63" t="str">
        <f ca="1">Cálculos!CC92</f>
        <v/>
      </c>
      <c r="D108" s="63" t="str">
        <f ca="1">Cálculos!CD92</f>
        <v/>
      </c>
      <c r="E108" s="64" t="str">
        <f ca="1">Cálculos!CN92</f>
        <v/>
      </c>
      <c r="F108" s="64" t="str">
        <f ca="1">Cálculos!CG92</f>
        <v/>
      </c>
      <c r="G108" s="48" t="str">
        <f ca="1">IF(F108="","",Cálculos!$BB$4)</f>
        <v/>
      </c>
      <c r="H108" s="65" t="str">
        <f t="shared" ca="1" si="14"/>
        <v/>
      </c>
      <c r="I108" s="65" t="str">
        <f t="shared" ca="1" si="15"/>
        <v/>
      </c>
      <c r="J108" s="66" t="str">
        <f t="shared" ca="1" si="16"/>
        <v/>
      </c>
      <c r="K108" s="66" t="str">
        <f t="shared" ca="1" si="17"/>
        <v/>
      </c>
      <c r="L108" s="66" t="str">
        <f t="shared" ca="1" si="18"/>
        <v/>
      </c>
      <c r="M108" s="64" t="str">
        <f t="shared" ca="1" si="19"/>
        <v/>
      </c>
      <c r="N108" s="64" t="str">
        <f t="shared" ca="1" si="20"/>
        <v/>
      </c>
      <c r="P108" s="61"/>
    </row>
    <row r="109" spans="2:16" s="60" customFormat="1" ht="14.5">
      <c r="B109" s="530"/>
      <c r="C109" s="63" t="str">
        <f ca="1">Cálculos!CC93</f>
        <v/>
      </c>
      <c r="D109" s="63" t="str">
        <f ca="1">Cálculos!CD93</f>
        <v/>
      </c>
      <c r="E109" s="64" t="str">
        <f ca="1">Cálculos!CN93</f>
        <v/>
      </c>
      <c r="F109" s="64" t="str">
        <f ca="1">Cálculos!CG93</f>
        <v/>
      </c>
      <c r="G109" s="48" t="str">
        <f ca="1">IF(F109="","",Cálculos!$BB$4)</f>
        <v/>
      </c>
      <c r="H109" s="65" t="str">
        <f t="shared" ca="1" si="14"/>
        <v/>
      </c>
      <c r="I109" s="65" t="str">
        <f t="shared" ca="1" si="15"/>
        <v/>
      </c>
      <c r="J109" s="66" t="str">
        <f t="shared" ca="1" si="16"/>
        <v/>
      </c>
      <c r="K109" s="66" t="str">
        <f t="shared" ca="1" si="17"/>
        <v/>
      </c>
      <c r="L109" s="66" t="str">
        <f t="shared" ca="1" si="18"/>
        <v/>
      </c>
      <c r="M109" s="64" t="str">
        <f t="shared" ca="1" si="19"/>
        <v/>
      </c>
      <c r="N109" s="64" t="str">
        <f t="shared" ca="1" si="20"/>
        <v/>
      </c>
      <c r="P109" s="61"/>
    </row>
    <row r="110" spans="2:16" s="60" customFormat="1" ht="14.5">
      <c r="B110" s="530"/>
      <c r="C110" s="63" t="str">
        <f ca="1">Cálculos!CC94</f>
        <v/>
      </c>
      <c r="D110" s="63" t="str">
        <f ca="1">Cálculos!CD94</f>
        <v/>
      </c>
      <c r="E110" s="64" t="str">
        <f ca="1">Cálculos!CN94</f>
        <v/>
      </c>
      <c r="F110" s="64" t="str">
        <f ca="1">Cálculos!CG94</f>
        <v/>
      </c>
      <c r="G110" s="48" t="str">
        <f ca="1">IF(F110="","",Cálculos!$BB$4)</f>
        <v/>
      </c>
      <c r="H110" s="65" t="str">
        <f t="shared" ca="1" si="14"/>
        <v/>
      </c>
      <c r="I110" s="65" t="str">
        <f t="shared" ca="1" si="15"/>
        <v/>
      </c>
      <c r="J110" s="66" t="str">
        <f t="shared" ca="1" si="16"/>
        <v/>
      </c>
      <c r="K110" s="66" t="str">
        <f t="shared" ca="1" si="17"/>
        <v/>
      </c>
      <c r="L110" s="66" t="str">
        <f t="shared" ca="1" si="18"/>
        <v/>
      </c>
      <c r="M110" s="64" t="str">
        <f t="shared" ca="1" si="19"/>
        <v/>
      </c>
      <c r="N110" s="64" t="str">
        <f t="shared" ca="1" si="20"/>
        <v/>
      </c>
      <c r="P110" s="61"/>
    </row>
    <row r="111" spans="2:16" s="60" customFormat="1" ht="14.5">
      <c r="B111" s="530"/>
      <c r="C111" s="63" t="str">
        <f ca="1">Cálculos!CC95</f>
        <v/>
      </c>
      <c r="D111" s="63" t="str">
        <f ca="1">Cálculos!CD95</f>
        <v/>
      </c>
      <c r="E111" s="64" t="str">
        <f ca="1">Cálculos!CN95</f>
        <v/>
      </c>
      <c r="F111" s="64" t="str">
        <f ca="1">Cálculos!CG95</f>
        <v/>
      </c>
      <c r="G111" s="48" t="str">
        <f ca="1">IF(F111="","",Cálculos!$BB$4)</f>
        <v/>
      </c>
      <c r="H111" s="65" t="str">
        <f t="shared" ca="1" si="14"/>
        <v/>
      </c>
      <c r="I111" s="65" t="str">
        <f t="shared" ca="1" si="15"/>
        <v/>
      </c>
      <c r="J111" s="66" t="str">
        <f t="shared" ca="1" si="16"/>
        <v/>
      </c>
      <c r="K111" s="66" t="str">
        <f t="shared" ca="1" si="17"/>
        <v/>
      </c>
      <c r="L111" s="66" t="str">
        <f t="shared" ca="1" si="18"/>
        <v/>
      </c>
      <c r="M111" s="64" t="str">
        <f t="shared" ca="1" si="19"/>
        <v/>
      </c>
      <c r="N111" s="64" t="str">
        <f t="shared" ca="1" si="20"/>
        <v/>
      </c>
      <c r="P111" s="61"/>
    </row>
    <row r="112" spans="2:16" s="60" customFormat="1" ht="14.5">
      <c r="B112" s="530"/>
      <c r="C112" s="63" t="str">
        <f ca="1">Cálculos!CC96</f>
        <v/>
      </c>
      <c r="D112" s="63" t="str">
        <f ca="1">Cálculos!CD96</f>
        <v/>
      </c>
      <c r="E112" s="64" t="str">
        <f ca="1">Cálculos!CN96</f>
        <v/>
      </c>
      <c r="F112" s="64" t="str">
        <f ca="1">Cálculos!CG96</f>
        <v/>
      </c>
      <c r="G112" s="48" t="str">
        <f ca="1">IF(F112="","",Cálculos!$BB$4)</f>
        <v/>
      </c>
      <c r="H112" s="65" t="str">
        <f t="shared" ca="1" si="14"/>
        <v/>
      </c>
      <c r="I112" s="65" t="str">
        <f t="shared" ca="1" si="15"/>
        <v/>
      </c>
      <c r="J112" s="66" t="str">
        <f t="shared" ca="1" si="16"/>
        <v/>
      </c>
      <c r="K112" s="66" t="str">
        <f t="shared" ca="1" si="17"/>
        <v/>
      </c>
      <c r="L112" s="66" t="str">
        <f t="shared" ca="1" si="18"/>
        <v/>
      </c>
      <c r="M112" s="64" t="str">
        <f t="shared" ca="1" si="19"/>
        <v/>
      </c>
      <c r="N112" s="64" t="str">
        <f t="shared" ca="1" si="20"/>
        <v/>
      </c>
      <c r="P112" s="61"/>
    </row>
    <row r="113" spans="2:16" s="60" customFormat="1" ht="14.5">
      <c r="B113" s="530"/>
      <c r="C113" s="63" t="str">
        <f ca="1">Cálculos!CC97</f>
        <v/>
      </c>
      <c r="D113" s="63" t="str">
        <f ca="1">Cálculos!CD97</f>
        <v/>
      </c>
      <c r="E113" s="64" t="str">
        <f ca="1">Cálculos!CN97</f>
        <v/>
      </c>
      <c r="F113" s="64" t="str">
        <f ca="1">Cálculos!CG97</f>
        <v/>
      </c>
      <c r="G113" s="48" t="str">
        <f ca="1">IF(F113="","",Cálculos!$BB$4)</f>
        <v/>
      </c>
      <c r="H113" s="65" t="str">
        <f t="shared" ca="1" si="14"/>
        <v/>
      </c>
      <c r="I113" s="65" t="str">
        <f t="shared" ca="1" si="15"/>
        <v/>
      </c>
      <c r="J113" s="66" t="str">
        <f t="shared" ca="1" si="16"/>
        <v/>
      </c>
      <c r="K113" s="66" t="str">
        <f t="shared" ca="1" si="17"/>
        <v/>
      </c>
      <c r="L113" s="66" t="str">
        <f t="shared" ca="1" si="18"/>
        <v/>
      </c>
      <c r="M113" s="64" t="str">
        <f t="shared" ca="1" si="19"/>
        <v/>
      </c>
      <c r="N113" s="64" t="str">
        <f t="shared" ca="1" si="20"/>
        <v/>
      </c>
      <c r="P113" s="61"/>
    </row>
    <row r="114" spans="2:16" s="60" customFormat="1" ht="14.5">
      <c r="B114" s="530"/>
      <c r="C114" s="63" t="str">
        <f ca="1">Cálculos!CC98</f>
        <v/>
      </c>
      <c r="D114" s="63" t="str">
        <f ca="1">Cálculos!CD98</f>
        <v/>
      </c>
      <c r="E114" s="64" t="str">
        <f ca="1">Cálculos!CN98</f>
        <v/>
      </c>
      <c r="F114" s="64" t="str">
        <f ca="1">Cálculos!CG98</f>
        <v/>
      </c>
      <c r="G114" s="48" t="str">
        <f ca="1">IF(F114="","",Cálculos!$BB$4)</f>
        <v/>
      </c>
      <c r="H114" s="65" t="str">
        <f t="shared" ca="1" si="14"/>
        <v/>
      </c>
      <c r="I114" s="65" t="str">
        <f t="shared" ca="1" si="15"/>
        <v/>
      </c>
      <c r="J114" s="66" t="str">
        <f t="shared" ca="1" si="16"/>
        <v/>
      </c>
      <c r="K114" s="66" t="str">
        <f t="shared" ca="1" si="17"/>
        <v/>
      </c>
      <c r="L114" s="66" t="str">
        <f t="shared" ca="1" si="18"/>
        <v/>
      </c>
      <c r="M114" s="64" t="str">
        <f t="shared" ca="1" si="19"/>
        <v/>
      </c>
      <c r="N114" s="64" t="str">
        <f t="shared" ca="1" si="20"/>
        <v/>
      </c>
      <c r="P114" s="61"/>
    </row>
    <row r="115" spans="2:16" s="60" customFormat="1" ht="14.5">
      <c r="B115" s="530"/>
      <c r="C115" s="63" t="str">
        <f ca="1">Cálculos!CC99</f>
        <v/>
      </c>
      <c r="D115" s="63" t="str">
        <f ca="1">Cálculos!CD99</f>
        <v/>
      </c>
      <c r="E115" s="64" t="str">
        <f ca="1">Cálculos!CN99</f>
        <v/>
      </c>
      <c r="F115" s="64" t="str">
        <f ca="1">Cálculos!CG99</f>
        <v/>
      </c>
      <c r="G115" s="48" t="str">
        <f ca="1">IF(F115="","",Cálculos!$BB$4)</f>
        <v/>
      </c>
      <c r="H115" s="65" t="str">
        <f t="shared" ca="1" si="14"/>
        <v/>
      </c>
      <c r="I115" s="65" t="str">
        <f t="shared" ca="1" si="15"/>
        <v/>
      </c>
      <c r="J115" s="66" t="str">
        <f t="shared" ca="1" si="16"/>
        <v/>
      </c>
      <c r="K115" s="66" t="str">
        <f t="shared" ca="1" si="17"/>
        <v/>
      </c>
      <c r="L115" s="66" t="str">
        <f t="shared" ca="1" si="18"/>
        <v/>
      </c>
      <c r="M115" s="64" t="str">
        <f t="shared" ca="1" si="19"/>
        <v/>
      </c>
      <c r="N115" s="64" t="str">
        <f t="shared" ca="1" si="20"/>
        <v/>
      </c>
      <c r="P115" s="61"/>
    </row>
    <row r="116" spans="2:16" s="60" customFormat="1" ht="14.5">
      <c r="B116" s="530"/>
      <c r="C116" s="63" t="str">
        <f ca="1">Cálculos!CC100</f>
        <v/>
      </c>
      <c r="D116" s="63" t="str">
        <f ca="1">Cálculos!CD100</f>
        <v/>
      </c>
      <c r="E116" s="64" t="str">
        <f ca="1">Cálculos!CN100</f>
        <v/>
      </c>
      <c r="F116" s="64" t="str">
        <f ca="1">Cálculos!CG100</f>
        <v/>
      </c>
      <c r="G116" s="48" t="str">
        <f ca="1">IF(F116="","",Cálculos!$BB$4)</f>
        <v/>
      </c>
      <c r="H116" s="65" t="str">
        <f t="shared" ca="1" si="14"/>
        <v/>
      </c>
      <c r="I116" s="65" t="str">
        <f t="shared" ca="1" si="15"/>
        <v/>
      </c>
      <c r="J116" s="66" t="str">
        <f t="shared" ca="1" si="16"/>
        <v/>
      </c>
      <c r="K116" s="66" t="str">
        <f t="shared" ca="1" si="17"/>
        <v/>
      </c>
      <c r="L116" s="66" t="str">
        <f t="shared" ca="1" si="18"/>
        <v/>
      </c>
      <c r="M116" s="64" t="str">
        <f t="shared" ca="1" si="19"/>
        <v/>
      </c>
      <c r="N116" s="64" t="str">
        <f t="shared" ca="1" si="20"/>
        <v/>
      </c>
      <c r="P116" s="61"/>
    </row>
    <row r="117" spans="2:16" s="60" customFormat="1" ht="14.5">
      <c r="B117" s="530"/>
      <c r="C117" s="63" t="str">
        <f ca="1">Cálculos!CC101</f>
        <v/>
      </c>
      <c r="D117" s="63" t="str">
        <f ca="1">Cálculos!CD101</f>
        <v/>
      </c>
      <c r="E117" s="64" t="str">
        <f ca="1">Cálculos!CN101</f>
        <v/>
      </c>
      <c r="F117" s="64" t="str">
        <f ca="1">Cálculos!CG101</f>
        <v/>
      </c>
      <c r="G117" s="48" t="str">
        <f ca="1">IF(F117="","",Cálculos!$BB$4)</f>
        <v/>
      </c>
      <c r="H117" s="65" t="str">
        <f t="shared" ca="1" si="14"/>
        <v/>
      </c>
      <c r="I117" s="65" t="str">
        <f t="shared" ca="1" si="15"/>
        <v/>
      </c>
      <c r="J117" s="66" t="str">
        <f t="shared" ca="1" si="16"/>
        <v/>
      </c>
      <c r="K117" s="66" t="str">
        <f t="shared" ca="1" si="17"/>
        <v/>
      </c>
      <c r="L117" s="66" t="str">
        <f t="shared" ca="1" si="18"/>
        <v/>
      </c>
      <c r="M117" s="64" t="str">
        <f t="shared" ca="1" si="19"/>
        <v/>
      </c>
      <c r="N117" s="64" t="str">
        <f t="shared" ca="1" si="20"/>
        <v/>
      </c>
      <c r="P117" s="61"/>
    </row>
    <row r="118" spans="2:16" s="60" customFormat="1" ht="14.5">
      <c r="B118" s="530"/>
      <c r="C118" s="63" t="str">
        <f ca="1">Cálculos!CC102</f>
        <v/>
      </c>
      <c r="D118" s="63" t="str">
        <f ca="1">Cálculos!CD102</f>
        <v/>
      </c>
      <c r="E118" s="64" t="str">
        <f ca="1">Cálculos!CN102</f>
        <v/>
      </c>
      <c r="F118" s="64" t="str">
        <f ca="1">Cálculos!CG102</f>
        <v/>
      </c>
      <c r="G118" s="48" t="str">
        <f ca="1">IF(F118="","",Cálculos!$BB$4)</f>
        <v/>
      </c>
      <c r="H118" s="65" t="str">
        <f t="shared" ca="1" si="14"/>
        <v/>
      </c>
      <c r="I118" s="65" t="str">
        <f t="shared" ca="1" si="15"/>
        <v/>
      </c>
      <c r="J118" s="66" t="str">
        <f t="shared" ca="1" si="16"/>
        <v/>
      </c>
      <c r="K118" s="66" t="str">
        <f t="shared" ca="1" si="17"/>
        <v/>
      </c>
      <c r="L118" s="66" t="str">
        <f t="shared" ca="1" si="18"/>
        <v/>
      </c>
      <c r="M118" s="64" t="str">
        <f t="shared" ca="1" si="19"/>
        <v/>
      </c>
      <c r="N118" s="64" t="str">
        <f t="shared" ca="1" si="20"/>
        <v/>
      </c>
      <c r="P118" s="61"/>
    </row>
    <row r="119" spans="2:16" s="60" customFormat="1" ht="14.5">
      <c r="B119" s="530"/>
      <c r="C119" s="63" t="str">
        <f ca="1">Cálculos!CC103</f>
        <v/>
      </c>
      <c r="D119" s="63" t="str">
        <f ca="1">Cálculos!CD103</f>
        <v/>
      </c>
      <c r="E119" s="64" t="str">
        <f ca="1">Cálculos!CN103</f>
        <v/>
      </c>
      <c r="F119" s="64" t="str">
        <f ca="1">Cálculos!CG103</f>
        <v/>
      </c>
      <c r="G119" s="48" t="str">
        <f ca="1">IF(F119="","",Cálculos!$BB$4)</f>
        <v/>
      </c>
      <c r="H119" s="65" t="str">
        <f t="shared" ca="1" si="14"/>
        <v/>
      </c>
      <c r="I119" s="65" t="str">
        <f t="shared" ca="1" si="15"/>
        <v/>
      </c>
      <c r="J119" s="66" t="str">
        <f t="shared" ca="1" si="16"/>
        <v/>
      </c>
      <c r="K119" s="66" t="str">
        <f t="shared" ca="1" si="17"/>
        <v/>
      </c>
      <c r="L119" s="66" t="str">
        <f t="shared" ca="1" si="18"/>
        <v/>
      </c>
      <c r="M119" s="64" t="str">
        <f t="shared" ca="1" si="19"/>
        <v/>
      </c>
      <c r="N119" s="64" t="str">
        <f t="shared" ca="1" si="20"/>
        <v/>
      </c>
      <c r="P119" s="61"/>
    </row>
    <row r="120" spans="2:16" s="60" customFormat="1" ht="14.5">
      <c r="B120" s="530"/>
      <c r="C120" s="63" t="str">
        <f ca="1">Cálculos!CC104</f>
        <v/>
      </c>
      <c r="D120" s="63" t="str">
        <f ca="1">Cálculos!CD104</f>
        <v/>
      </c>
      <c r="E120" s="64" t="str">
        <f ca="1">Cálculos!CN104</f>
        <v/>
      </c>
      <c r="F120" s="64" t="str">
        <f ca="1">Cálculos!CG104</f>
        <v/>
      </c>
      <c r="G120" s="48" t="str">
        <f ca="1">IF(F120="","",Cálculos!$BB$4)</f>
        <v/>
      </c>
      <c r="H120" s="65" t="str">
        <f t="shared" ca="1" si="14"/>
        <v/>
      </c>
      <c r="I120" s="65" t="str">
        <f t="shared" ca="1" si="15"/>
        <v/>
      </c>
      <c r="J120" s="66" t="str">
        <f t="shared" ca="1" si="16"/>
        <v/>
      </c>
      <c r="K120" s="66" t="str">
        <f t="shared" ca="1" si="17"/>
        <v/>
      </c>
      <c r="L120" s="66" t="str">
        <f t="shared" ca="1" si="18"/>
        <v/>
      </c>
      <c r="M120" s="64" t="str">
        <f t="shared" ca="1" si="19"/>
        <v/>
      </c>
      <c r="N120" s="64" t="str">
        <f t="shared" ca="1" si="20"/>
        <v/>
      </c>
      <c r="P120" s="61"/>
    </row>
    <row r="121" spans="2:16" s="60" customFormat="1" ht="14.5">
      <c r="B121" s="530"/>
      <c r="C121" s="63" t="str">
        <f ca="1">Cálculos!CC105</f>
        <v/>
      </c>
      <c r="D121" s="63" t="str">
        <f ca="1">Cálculos!CD105</f>
        <v/>
      </c>
      <c r="E121" s="64" t="str">
        <f ca="1">Cálculos!CN105</f>
        <v/>
      </c>
      <c r="F121" s="64" t="str">
        <f ca="1">Cálculos!CG105</f>
        <v/>
      </c>
      <c r="G121" s="48" t="str">
        <f ca="1">IF(F121="","",Cálculos!$BB$4)</f>
        <v/>
      </c>
      <c r="H121" s="65" t="str">
        <f t="shared" ca="1" si="14"/>
        <v/>
      </c>
      <c r="I121" s="65" t="str">
        <f t="shared" ca="1" si="15"/>
        <v/>
      </c>
      <c r="J121" s="66" t="str">
        <f t="shared" ca="1" si="16"/>
        <v/>
      </c>
      <c r="K121" s="66" t="str">
        <f t="shared" ca="1" si="17"/>
        <v/>
      </c>
      <c r="L121" s="66" t="str">
        <f t="shared" ca="1" si="18"/>
        <v/>
      </c>
      <c r="M121" s="64" t="str">
        <f t="shared" ca="1" si="19"/>
        <v/>
      </c>
      <c r="N121" s="64" t="str">
        <f t="shared" ca="1" si="20"/>
        <v/>
      </c>
      <c r="P121" s="61"/>
    </row>
    <row r="122" spans="2:16" s="60" customFormat="1" ht="14.5">
      <c r="B122" s="530"/>
      <c r="C122" s="63" t="str">
        <f ca="1">Cálculos!CC106</f>
        <v/>
      </c>
      <c r="D122" s="63" t="str">
        <f ca="1">Cálculos!CD106</f>
        <v/>
      </c>
      <c r="E122" s="64" t="str">
        <f ca="1">Cálculos!CN106</f>
        <v/>
      </c>
      <c r="F122" s="64" t="str">
        <f ca="1">Cálculos!CG106</f>
        <v/>
      </c>
      <c r="G122" s="48" t="str">
        <f ca="1">IF(F122="","",Cálculos!$BB$4)</f>
        <v/>
      </c>
      <c r="H122" s="65" t="str">
        <f t="shared" ca="1" si="14"/>
        <v/>
      </c>
      <c r="I122" s="65" t="str">
        <f t="shared" ca="1" si="15"/>
        <v/>
      </c>
      <c r="J122" s="66" t="str">
        <f t="shared" ca="1" si="16"/>
        <v/>
      </c>
      <c r="K122" s="66" t="str">
        <f t="shared" ca="1" si="17"/>
        <v/>
      </c>
      <c r="L122" s="66" t="str">
        <f t="shared" ca="1" si="18"/>
        <v/>
      </c>
      <c r="M122" s="64" t="str">
        <f t="shared" ca="1" si="19"/>
        <v/>
      </c>
      <c r="N122" s="64" t="str">
        <f t="shared" ca="1" si="20"/>
        <v/>
      </c>
      <c r="P122" s="61"/>
    </row>
    <row r="123" spans="2:16" s="60" customFormat="1" ht="14.5">
      <c r="B123" s="530"/>
      <c r="C123" s="63" t="str">
        <f ca="1">Cálculos!CC107</f>
        <v/>
      </c>
      <c r="D123" s="63" t="str">
        <f ca="1">Cálculos!CD107</f>
        <v/>
      </c>
      <c r="E123" s="64" t="str">
        <f ca="1">Cálculos!CN107</f>
        <v/>
      </c>
      <c r="F123" s="64" t="str">
        <f ca="1">Cálculos!CG107</f>
        <v/>
      </c>
      <c r="G123" s="48" t="str">
        <f ca="1">IF(F123="","",Cálculos!$BB$4)</f>
        <v/>
      </c>
      <c r="H123" s="65" t="str">
        <f t="shared" ca="1" si="14"/>
        <v/>
      </c>
      <c r="I123" s="65" t="str">
        <f t="shared" ca="1" si="15"/>
        <v/>
      </c>
      <c r="J123" s="66" t="str">
        <f t="shared" ca="1" si="16"/>
        <v/>
      </c>
      <c r="K123" s="66" t="str">
        <f t="shared" ca="1" si="17"/>
        <v/>
      </c>
      <c r="L123" s="66" t="str">
        <f t="shared" ca="1" si="18"/>
        <v/>
      </c>
      <c r="M123" s="64" t="str">
        <f t="shared" ca="1" si="19"/>
        <v/>
      </c>
      <c r="N123" s="64" t="str">
        <f t="shared" ca="1" si="20"/>
        <v/>
      </c>
      <c r="P123" s="61"/>
    </row>
    <row r="124" spans="2:16" s="60" customFormat="1" ht="14.5">
      <c r="B124" s="530"/>
      <c r="C124" s="63" t="str">
        <f ca="1">Cálculos!CC108</f>
        <v/>
      </c>
      <c r="D124" s="63" t="str">
        <f ca="1">Cálculos!CD108</f>
        <v/>
      </c>
      <c r="E124" s="64" t="str">
        <f ca="1">Cálculos!CN108</f>
        <v/>
      </c>
      <c r="F124" s="64" t="str">
        <f ca="1">Cálculos!CG108</f>
        <v/>
      </c>
      <c r="G124" s="48" t="str">
        <f ca="1">IF(F124="","",Cálculos!$BB$4)</f>
        <v/>
      </c>
      <c r="H124" s="65" t="str">
        <f t="shared" ca="1" si="14"/>
        <v/>
      </c>
      <c r="I124" s="65" t="str">
        <f t="shared" ca="1" si="15"/>
        <v/>
      </c>
      <c r="J124" s="66" t="str">
        <f t="shared" ca="1" si="16"/>
        <v/>
      </c>
      <c r="K124" s="66" t="str">
        <f t="shared" ca="1" si="17"/>
        <v/>
      </c>
      <c r="L124" s="66" t="str">
        <f t="shared" ca="1" si="18"/>
        <v/>
      </c>
      <c r="M124" s="64" t="str">
        <f t="shared" ca="1" si="19"/>
        <v/>
      </c>
      <c r="N124" s="64" t="str">
        <f t="shared" ca="1" si="20"/>
        <v/>
      </c>
      <c r="P124" s="61"/>
    </row>
    <row r="125" spans="2:16" s="60" customFormat="1" ht="14.5">
      <c r="B125" s="530"/>
      <c r="C125" s="63" t="str">
        <f ca="1">Cálculos!CC109</f>
        <v/>
      </c>
      <c r="D125" s="63" t="str">
        <f ca="1">Cálculos!CD109</f>
        <v/>
      </c>
      <c r="E125" s="64" t="str">
        <f ca="1">Cálculos!CN109</f>
        <v/>
      </c>
      <c r="F125" s="64" t="str">
        <f ca="1">Cálculos!CG109</f>
        <v/>
      </c>
      <c r="G125" s="48" t="str">
        <f ca="1">IF(F125="","",Cálculos!$BB$4)</f>
        <v/>
      </c>
      <c r="H125" s="65" t="str">
        <f t="shared" ca="1" si="14"/>
        <v/>
      </c>
      <c r="I125" s="65" t="str">
        <f t="shared" ca="1" si="15"/>
        <v/>
      </c>
      <c r="J125" s="66" t="str">
        <f t="shared" ca="1" si="16"/>
        <v/>
      </c>
      <c r="K125" s="66" t="str">
        <f t="shared" ca="1" si="17"/>
        <v/>
      </c>
      <c r="L125" s="66" t="str">
        <f t="shared" ca="1" si="18"/>
        <v/>
      </c>
      <c r="M125" s="64" t="str">
        <f t="shared" ca="1" si="19"/>
        <v/>
      </c>
      <c r="N125" s="64" t="str">
        <f t="shared" ca="1" si="20"/>
        <v/>
      </c>
      <c r="P125" s="61"/>
    </row>
    <row r="126" spans="2:16" s="60" customFormat="1" ht="14.5">
      <c r="B126" s="530"/>
      <c r="C126" s="63" t="str">
        <f ca="1">Cálculos!CC110</f>
        <v/>
      </c>
      <c r="D126" s="63" t="str">
        <f ca="1">Cálculos!CD110</f>
        <v/>
      </c>
      <c r="E126" s="64" t="str">
        <f ca="1">Cálculos!CN110</f>
        <v/>
      </c>
      <c r="F126" s="64" t="str">
        <f ca="1">Cálculos!CG110</f>
        <v/>
      </c>
      <c r="G126" s="48" t="str">
        <f ca="1">IF(F126="","",Cálculos!$BB$4)</f>
        <v/>
      </c>
      <c r="H126" s="65" t="str">
        <f t="shared" ca="1" si="14"/>
        <v/>
      </c>
      <c r="I126" s="65" t="str">
        <f t="shared" ca="1" si="15"/>
        <v/>
      </c>
      <c r="J126" s="66" t="str">
        <f t="shared" ca="1" si="16"/>
        <v/>
      </c>
      <c r="K126" s="66" t="str">
        <f t="shared" ca="1" si="17"/>
        <v/>
      </c>
      <c r="L126" s="66" t="str">
        <f t="shared" ca="1" si="18"/>
        <v/>
      </c>
      <c r="M126" s="64" t="str">
        <f t="shared" ca="1" si="19"/>
        <v/>
      </c>
      <c r="N126" s="64" t="str">
        <f t="shared" ca="1" si="20"/>
        <v/>
      </c>
      <c r="P126" s="61"/>
    </row>
    <row r="127" spans="2:16" s="60" customFormat="1" ht="14.5">
      <c r="B127" s="530"/>
      <c r="C127" s="63" t="str">
        <f ca="1">Cálculos!CC111</f>
        <v/>
      </c>
      <c r="D127" s="63" t="str">
        <f ca="1">Cálculos!CD111</f>
        <v/>
      </c>
      <c r="E127" s="64" t="str">
        <f ca="1">Cálculos!CN111</f>
        <v/>
      </c>
      <c r="F127" s="64" t="str">
        <f ca="1">Cálculos!CG111</f>
        <v/>
      </c>
      <c r="G127" s="48" t="str">
        <f ca="1">IF(F127="","",Cálculos!$BB$4)</f>
        <v/>
      </c>
      <c r="H127" s="65" t="str">
        <f t="shared" ca="1" si="14"/>
        <v/>
      </c>
      <c r="I127" s="65" t="str">
        <f t="shared" ca="1" si="15"/>
        <v/>
      </c>
      <c r="J127" s="66" t="str">
        <f t="shared" ca="1" si="16"/>
        <v/>
      </c>
      <c r="K127" s="66" t="str">
        <f t="shared" ca="1" si="17"/>
        <v/>
      </c>
      <c r="L127" s="66" t="str">
        <f t="shared" ca="1" si="18"/>
        <v/>
      </c>
      <c r="M127" s="64" t="str">
        <f t="shared" ca="1" si="19"/>
        <v/>
      </c>
      <c r="N127" s="64" t="str">
        <f t="shared" ca="1" si="20"/>
        <v/>
      </c>
      <c r="P127" s="61"/>
    </row>
    <row r="128" spans="2:16" s="60" customFormat="1" ht="14.5">
      <c r="B128" s="530"/>
      <c r="C128" s="63" t="str">
        <f ca="1">Cálculos!CC112</f>
        <v/>
      </c>
      <c r="D128" s="63" t="str">
        <f ca="1">Cálculos!CD112</f>
        <v/>
      </c>
      <c r="E128" s="64" t="str">
        <f ca="1">Cálculos!CN112</f>
        <v/>
      </c>
      <c r="F128" s="64" t="str">
        <f ca="1">Cálculos!CG112</f>
        <v/>
      </c>
      <c r="G128" s="48" t="str">
        <f ca="1">IF(F128="","",Cálculos!$BB$4)</f>
        <v/>
      </c>
      <c r="H128" s="65" t="str">
        <f t="shared" ca="1" si="14"/>
        <v/>
      </c>
      <c r="I128" s="65" t="str">
        <f t="shared" ca="1" si="15"/>
        <v/>
      </c>
      <c r="J128" s="66" t="str">
        <f t="shared" ca="1" si="16"/>
        <v/>
      </c>
      <c r="K128" s="66" t="str">
        <f t="shared" ca="1" si="17"/>
        <v/>
      </c>
      <c r="L128" s="66" t="str">
        <f t="shared" ca="1" si="18"/>
        <v/>
      </c>
      <c r="M128" s="64" t="str">
        <f t="shared" ca="1" si="19"/>
        <v/>
      </c>
      <c r="N128" s="64" t="str">
        <f t="shared" ca="1" si="20"/>
        <v/>
      </c>
      <c r="P128" s="61"/>
    </row>
    <row r="129" spans="2:16" s="60" customFormat="1" ht="14.5">
      <c r="B129" s="530"/>
      <c r="C129" s="63" t="str">
        <f ca="1">Cálculos!CC113</f>
        <v/>
      </c>
      <c r="D129" s="63" t="str">
        <f ca="1">Cálculos!CD113</f>
        <v/>
      </c>
      <c r="E129" s="64" t="str">
        <f ca="1">Cálculos!CN113</f>
        <v/>
      </c>
      <c r="F129" s="64" t="str">
        <f ca="1">Cálculos!CG113</f>
        <v/>
      </c>
      <c r="G129" s="48" t="str">
        <f ca="1">IF(F129="","",Cálculos!$BB$4)</f>
        <v/>
      </c>
      <c r="H129" s="65" t="str">
        <f t="shared" ca="1" si="14"/>
        <v/>
      </c>
      <c r="I129" s="65" t="str">
        <f t="shared" ca="1" si="15"/>
        <v/>
      </c>
      <c r="J129" s="66" t="str">
        <f t="shared" ca="1" si="16"/>
        <v/>
      </c>
      <c r="K129" s="66" t="str">
        <f t="shared" ca="1" si="17"/>
        <v/>
      </c>
      <c r="L129" s="66" t="str">
        <f t="shared" ca="1" si="18"/>
        <v/>
      </c>
      <c r="M129" s="64" t="str">
        <f t="shared" ca="1" si="19"/>
        <v/>
      </c>
      <c r="N129" s="64" t="str">
        <f t="shared" ca="1" si="20"/>
        <v/>
      </c>
      <c r="P129" s="61"/>
    </row>
    <row r="130" spans="2:16" s="60" customFormat="1" ht="14.5">
      <c r="B130" s="530"/>
      <c r="C130" s="63" t="str">
        <f ca="1">Cálculos!CC114</f>
        <v/>
      </c>
      <c r="D130" s="63" t="str">
        <f ca="1">Cálculos!CD114</f>
        <v/>
      </c>
      <c r="E130" s="64" t="str">
        <f ca="1">Cálculos!CN114</f>
        <v/>
      </c>
      <c r="F130" s="64" t="str">
        <f ca="1">Cálculos!CG114</f>
        <v/>
      </c>
      <c r="G130" s="48" t="str">
        <f ca="1">IF(F130="","",Cálculos!$BB$4)</f>
        <v/>
      </c>
      <c r="H130" s="65" t="str">
        <f t="shared" ca="1" si="14"/>
        <v/>
      </c>
      <c r="I130" s="65" t="str">
        <f t="shared" ca="1" si="15"/>
        <v/>
      </c>
      <c r="J130" s="66" t="str">
        <f t="shared" ca="1" si="16"/>
        <v/>
      </c>
      <c r="K130" s="66" t="str">
        <f t="shared" ca="1" si="17"/>
        <v/>
      </c>
      <c r="L130" s="66" t="str">
        <f t="shared" ca="1" si="18"/>
        <v/>
      </c>
      <c r="M130" s="64" t="str">
        <f t="shared" ca="1" si="19"/>
        <v/>
      </c>
      <c r="N130" s="64" t="str">
        <f t="shared" ca="1" si="20"/>
        <v/>
      </c>
      <c r="P130" s="61"/>
    </row>
    <row r="131" spans="2:16" s="60" customFormat="1" ht="14.5">
      <c r="B131" s="531"/>
      <c r="C131" s="63" t="str">
        <f ca="1">Cálculos!CC115</f>
        <v/>
      </c>
      <c r="D131" s="63" t="str">
        <f ca="1">Cálculos!CD115</f>
        <v/>
      </c>
      <c r="E131" s="64" t="str">
        <f ca="1">Cálculos!CN115</f>
        <v/>
      </c>
      <c r="F131" s="64" t="str">
        <f ca="1">Cálculos!CG115</f>
        <v/>
      </c>
      <c r="G131" s="48" t="str">
        <f ca="1">IF(F131="","",Cálculos!$BB$4)</f>
        <v/>
      </c>
      <c r="H131" s="65" t="str">
        <f t="shared" ca="1" si="14"/>
        <v/>
      </c>
      <c r="I131" s="65" t="str">
        <f t="shared" ca="1" si="15"/>
        <v/>
      </c>
      <c r="J131" s="66" t="str">
        <f t="shared" ca="1" si="16"/>
        <v/>
      </c>
      <c r="K131" s="66" t="str">
        <f t="shared" ca="1" si="17"/>
        <v/>
      </c>
      <c r="L131" s="66" t="str">
        <f t="shared" ca="1" si="18"/>
        <v/>
      </c>
      <c r="M131" s="64" t="str">
        <f t="shared" ca="1" si="19"/>
        <v/>
      </c>
      <c r="N131" s="64" t="str">
        <f t="shared" ca="1" si="20"/>
        <v/>
      </c>
      <c r="P131" s="61"/>
    </row>
    <row r="132" spans="2:16" s="60" customFormat="1"/>
    <row r="133" spans="2:16" s="60" customFormat="1"/>
  </sheetData>
  <sheetProtection selectLockedCells="1"/>
  <mergeCells count="16">
    <mergeCell ref="B10:B67"/>
    <mergeCell ref="B78:B131"/>
    <mergeCell ref="B70:N70"/>
    <mergeCell ref="C72:K72"/>
    <mergeCell ref="B74:C74"/>
    <mergeCell ref="B76:E76"/>
    <mergeCell ref="F76:G76"/>
    <mergeCell ref="H76:I76"/>
    <mergeCell ref="J76:K76"/>
    <mergeCell ref="C4:K4"/>
    <mergeCell ref="B6:C6"/>
    <mergeCell ref="B2:N2"/>
    <mergeCell ref="B8:E8"/>
    <mergeCell ref="F8:G8"/>
    <mergeCell ref="H8:I8"/>
    <mergeCell ref="J8:K8"/>
  </mergeCells>
  <dataValidations count="1">
    <dataValidation operator="greaterThanOrEqual" allowBlank="1" showInputMessage="1" showErrorMessage="1" error="SOLO VALORES NUMÉRICOS" sqref="A1:XFD1048576"/>
  </dataValidations>
  <pageMargins left="0.70866141732283472" right="0.70866141732283472" top="0.55118110236220474" bottom="0.55118110236220474" header="0.31496062992125984" footer="0.31496062992125984"/>
  <pageSetup paperSize="9" scale="41" fitToHeight="8" orientation="landscape" r:id="rId1"/>
  <headerFooter>
    <oddHeader>&amp;C
&amp;RVersión 01/03/2018</oddHeader>
    <oddFooter>&amp;LFirma:&amp;CSello:&amp;RFoja:</oddFooter>
  </headerFooter>
  <rowBreaks count="1" manualBreakCount="1">
    <brk id="68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Q45"/>
  <sheetViews>
    <sheetView showGridLines="0" view="pageBreakPreview" zoomScale="40" zoomScaleNormal="100" zoomScaleSheetLayoutView="40" workbookViewId="0">
      <selection activeCell="B9" sqref="B9:N9"/>
    </sheetView>
  </sheetViews>
  <sheetFormatPr baseColWidth="10" defaultColWidth="10.75" defaultRowHeight="15.5"/>
  <cols>
    <col min="1" max="1" width="3.4140625" style="78" customWidth="1"/>
    <col min="2" max="2" width="16.75" style="78" customWidth="1"/>
    <col min="3" max="3" width="47.6640625" style="78" customWidth="1"/>
    <col min="4" max="4" width="42.4140625" style="78" customWidth="1"/>
    <col min="5" max="5" width="38.9140625" style="78" customWidth="1"/>
    <col min="6" max="7" width="24.1640625" style="78" customWidth="1"/>
    <col min="8" max="8" width="16.25" style="78" customWidth="1"/>
    <col min="9" max="9" width="25.25" style="245" customWidth="1"/>
    <col min="10" max="13" width="18.6640625" style="78" customWidth="1"/>
    <col min="14" max="14" width="24.1640625" style="245" customWidth="1"/>
    <col min="15" max="15" width="4.1640625" style="78" customWidth="1"/>
    <col min="16" max="16384" width="10.75" style="78"/>
  </cols>
  <sheetData>
    <row r="1" spans="2:17">
      <c r="J1" s="72"/>
    </row>
    <row r="2" spans="2:17" ht="23.25" customHeight="1">
      <c r="B2" s="533" t="s">
        <v>854</v>
      </c>
      <c r="C2" s="533"/>
      <c r="D2" s="533"/>
      <c r="E2" s="533"/>
      <c r="F2" s="533"/>
      <c r="G2" s="533"/>
      <c r="H2" s="533"/>
      <c r="I2" s="533"/>
      <c r="J2" s="533"/>
    </row>
    <row r="3" spans="2:17">
      <c r="B3" s="532" t="s">
        <v>626</v>
      </c>
      <c r="C3" s="532"/>
      <c r="D3" s="532"/>
      <c r="E3" s="532"/>
      <c r="F3" s="532"/>
      <c r="G3" s="532"/>
      <c r="H3" s="532"/>
      <c r="I3" s="532"/>
      <c r="J3" s="532"/>
    </row>
    <row r="4" spans="2:17" s="74" customFormat="1" ht="15.75" customHeight="1">
      <c r="B4" s="71"/>
      <c r="C4" s="71"/>
      <c r="D4" s="71"/>
      <c r="E4" s="71"/>
      <c r="F4" s="71"/>
      <c r="G4" s="71"/>
      <c r="H4" s="71"/>
      <c r="I4" s="246"/>
      <c r="K4" s="72"/>
      <c r="L4" s="72"/>
      <c r="M4" s="71"/>
      <c r="N4" s="246"/>
      <c r="O4" s="72"/>
      <c r="P4" s="71"/>
      <c r="Q4" s="73"/>
    </row>
    <row r="5" spans="2:17" s="74" customFormat="1" ht="21" customHeight="1">
      <c r="B5" s="24" t="s">
        <v>104</v>
      </c>
      <c r="C5" s="534">
        <f>'Formulario B-"Alta de Proyecto"'!$B$5</f>
        <v>0</v>
      </c>
      <c r="D5" s="535"/>
      <c r="E5" s="536"/>
      <c r="F5" s="187"/>
      <c r="G5" s="187"/>
      <c r="H5" s="187"/>
      <c r="I5" s="247"/>
      <c r="J5" s="187"/>
      <c r="K5" s="136"/>
      <c r="L5" s="136"/>
      <c r="M5" s="71"/>
      <c r="N5" s="246"/>
      <c r="O5" s="71"/>
      <c r="P5" s="71"/>
      <c r="Q5" s="73"/>
    </row>
    <row r="6" spans="2:17" s="74" customFormat="1" ht="18" customHeight="1">
      <c r="B6" s="25"/>
      <c r="C6" s="75"/>
      <c r="D6" s="75"/>
      <c r="E6" s="75"/>
      <c r="F6" s="75"/>
      <c r="G6" s="75"/>
      <c r="H6" s="75"/>
      <c r="I6" s="248"/>
      <c r="J6" s="75"/>
      <c r="K6" s="75"/>
      <c r="L6" s="75"/>
      <c r="M6" s="71"/>
      <c r="N6" s="246"/>
      <c r="O6" s="71"/>
      <c r="P6" s="71"/>
      <c r="Q6" s="73"/>
    </row>
    <row r="7" spans="2:17" s="74" customFormat="1" ht="18" customHeight="1">
      <c r="B7" s="537" t="s">
        <v>459</v>
      </c>
      <c r="C7" s="538"/>
      <c r="D7" s="539"/>
      <c r="E7" s="76">
        <f ca="1">SUM(N10:N45)</f>
        <v>0</v>
      </c>
      <c r="F7" s="77"/>
      <c r="G7" s="77"/>
      <c r="H7" s="75"/>
      <c r="I7" s="248"/>
      <c r="J7" s="75"/>
      <c r="K7" s="75"/>
      <c r="L7" s="75"/>
      <c r="M7" s="71"/>
      <c r="N7" s="246"/>
      <c r="O7" s="71"/>
      <c r="P7" s="71"/>
      <c r="Q7" s="73"/>
    </row>
    <row r="8" spans="2:17" s="74" customFormat="1" ht="18" customHeight="1">
      <c r="B8" s="25"/>
      <c r="C8" s="75"/>
      <c r="D8" s="75"/>
      <c r="E8" s="75"/>
      <c r="F8" s="75"/>
      <c r="G8" s="75"/>
      <c r="H8" s="75"/>
      <c r="I8" s="248"/>
      <c r="J8" s="75"/>
      <c r="K8" s="75"/>
      <c r="L8" s="75"/>
      <c r="M8" s="71"/>
      <c r="N8" s="246"/>
      <c r="O8" s="71"/>
      <c r="P8" s="71"/>
      <c r="Q8" s="73"/>
    </row>
    <row r="9" spans="2:17" ht="72" customHeight="1">
      <c r="B9" s="464" t="s">
        <v>50</v>
      </c>
      <c r="C9" s="464" t="s">
        <v>471</v>
      </c>
      <c r="D9" s="464" t="s">
        <v>82</v>
      </c>
      <c r="E9" s="464" t="s">
        <v>83</v>
      </c>
      <c r="F9" s="464" t="s">
        <v>353</v>
      </c>
      <c r="G9" s="464" t="s">
        <v>117</v>
      </c>
      <c r="H9" s="464" t="s">
        <v>118</v>
      </c>
      <c r="I9" s="465" t="s">
        <v>354</v>
      </c>
      <c r="J9" s="464" t="s">
        <v>364</v>
      </c>
      <c r="K9" s="464" t="s">
        <v>363</v>
      </c>
      <c r="L9" s="464" t="s">
        <v>349</v>
      </c>
      <c r="M9" s="464" t="s">
        <v>350</v>
      </c>
      <c r="N9" s="465" t="s">
        <v>458</v>
      </c>
    </row>
    <row r="10" spans="2:17">
      <c r="B10" s="79" t="str">
        <f ca="1">Cálculos!CX4</f>
        <v/>
      </c>
      <c r="C10" s="79" t="str">
        <f ca="1">IF('Exención Der Imp'!B10="","",IF(COUNTIF('Datos fijos'!$AE:$AE,'Exención Der Imp'!B10)=0,"NCM ERRONEO",VLOOKUP('Exención Der Imp'!B10,'Datos fijos'!$AE:$AF,2,0)))</f>
        <v/>
      </c>
      <c r="D10" s="79" t="str">
        <f ca="1">Cálculos!CV4</f>
        <v/>
      </c>
      <c r="E10" s="79" t="str">
        <f ca="1">Cálculos!CW4</f>
        <v/>
      </c>
      <c r="F10" s="80" t="str">
        <f ca="1">Cálculos!DA4</f>
        <v/>
      </c>
      <c r="G10" s="81" t="str">
        <f ca="1">Cálculos!CY4</f>
        <v/>
      </c>
      <c r="H10" s="80" t="str">
        <f ca="1">Cálculos!CZ4</f>
        <v/>
      </c>
      <c r="I10" s="82" t="str">
        <f ca="1">IF(OR(F10="",G10=""),"",F10*G10)</f>
        <v/>
      </c>
      <c r="J10" s="83" t="str">
        <f ca="1">Cálculos!DC4</f>
        <v/>
      </c>
      <c r="K10" s="83" t="str">
        <f ca="1">Cálculos!DD4</f>
        <v/>
      </c>
      <c r="L10" s="83" t="str">
        <f ca="1">Cálculos!DE4</f>
        <v/>
      </c>
      <c r="M10" s="83" t="str">
        <f ca="1">Cálculos!DF4</f>
        <v/>
      </c>
      <c r="N10" s="82" t="str">
        <f ca="1">IF(I10="","",IF(Cálculos!DB4='Datos fijos'!$AB$5,"Dec. 814/2017",I10*SUM(J10:M10)))</f>
        <v/>
      </c>
    </row>
    <row r="11" spans="2:17">
      <c r="B11" s="79" t="str">
        <f ca="1">Cálculos!CX5</f>
        <v/>
      </c>
      <c r="C11" s="79" t="str">
        <f ca="1">IF('Exención Der Imp'!B11="","",IF(COUNTIF('Datos fijos'!$AE:$AE,'Exención Der Imp'!B11)=0,"NCM ERRONEO",VLOOKUP('Exención Der Imp'!B11,'Datos fijos'!$AE:$AF,2,0)))</f>
        <v/>
      </c>
      <c r="D11" s="79" t="str">
        <f ca="1">Cálculos!CV5</f>
        <v/>
      </c>
      <c r="E11" s="79" t="str">
        <f ca="1">Cálculos!CW5</f>
        <v/>
      </c>
      <c r="F11" s="80" t="str">
        <f ca="1">Cálculos!DA5</f>
        <v/>
      </c>
      <c r="G11" s="81" t="str">
        <f ca="1">Cálculos!CY5</f>
        <v/>
      </c>
      <c r="H11" s="80" t="str">
        <f ca="1">Cálculos!CZ5</f>
        <v/>
      </c>
      <c r="I11" s="82" t="str">
        <f t="shared" ref="I11:I45" ca="1" si="0">IF(OR(F11="",G11=""),"",F11*G11)</f>
        <v/>
      </c>
      <c r="J11" s="83" t="str">
        <f ca="1">Cálculos!DC5</f>
        <v/>
      </c>
      <c r="K11" s="83" t="str">
        <f ca="1">Cálculos!DD5</f>
        <v/>
      </c>
      <c r="L11" s="83" t="str">
        <f ca="1">Cálculos!DE5</f>
        <v/>
      </c>
      <c r="M11" s="83" t="str">
        <f ca="1">Cálculos!DF5</f>
        <v/>
      </c>
      <c r="N11" s="82" t="str">
        <f ca="1">IF(I11="","",IF(Cálculos!DB5='Datos fijos'!$AB$5,"Dec. 814/2017",I11*SUM(J11:M11)))</f>
        <v/>
      </c>
    </row>
    <row r="12" spans="2:17">
      <c r="B12" s="79" t="str">
        <f ca="1">Cálculos!CX6</f>
        <v/>
      </c>
      <c r="C12" s="79" t="str">
        <f ca="1">IF('Exención Der Imp'!B12="","",IF(COUNTIF('Datos fijos'!$AE:$AE,'Exención Der Imp'!B12)=0,"NCM ERRONEO",VLOOKUP('Exención Der Imp'!B12,'Datos fijos'!$AE:$AF,2,0)))</f>
        <v/>
      </c>
      <c r="D12" s="79" t="str">
        <f ca="1">Cálculos!CV6</f>
        <v/>
      </c>
      <c r="E12" s="79" t="str">
        <f ca="1">Cálculos!CW6</f>
        <v/>
      </c>
      <c r="F12" s="80" t="str">
        <f ca="1">Cálculos!DA6</f>
        <v/>
      </c>
      <c r="G12" s="81" t="str">
        <f ca="1">Cálculos!CY6</f>
        <v/>
      </c>
      <c r="H12" s="80" t="str">
        <f ca="1">Cálculos!CZ6</f>
        <v/>
      </c>
      <c r="I12" s="82" t="str">
        <f t="shared" ca="1" si="0"/>
        <v/>
      </c>
      <c r="J12" s="83" t="str">
        <f ca="1">Cálculos!DC6</f>
        <v/>
      </c>
      <c r="K12" s="83" t="str">
        <f ca="1">Cálculos!DD6</f>
        <v/>
      </c>
      <c r="L12" s="83" t="str">
        <f ca="1">Cálculos!DE6</f>
        <v/>
      </c>
      <c r="M12" s="83" t="str">
        <f ca="1">Cálculos!DF6</f>
        <v/>
      </c>
      <c r="N12" s="82" t="str">
        <f ca="1">IF(I12="","",IF(Cálculos!DB6='Datos fijos'!$AB$5,"Dec. 814/2017",I12*SUM(J12:M12)))</f>
        <v/>
      </c>
    </row>
    <row r="13" spans="2:17">
      <c r="B13" s="79" t="str">
        <f ca="1">Cálculos!CX7</f>
        <v/>
      </c>
      <c r="C13" s="79" t="str">
        <f ca="1">IF('Exención Der Imp'!B13="","",IF(COUNTIF('Datos fijos'!$AE:$AE,'Exención Der Imp'!B13)=0,"NCM ERRONEO",VLOOKUP('Exención Der Imp'!B13,'Datos fijos'!$AE:$AF,2,0)))</f>
        <v/>
      </c>
      <c r="D13" s="79" t="str">
        <f ca="1">Cálculos!CV7</f>
        <v/>
      </c>
      <c r="E13" s="79" t="str">
        <f ca="1">Cálculos!CW7</f>
        <v/>
      </c>
      <c r="F13" s="80" t="str">
        <f ca="1">Cálculos!DA7</f>
        <v/>
      </c>
      <c r="G13" s="81" t="str">
        <f ca="1">Cálculos!CY7</f>
        <v/>
      </c>
      <c r="H13" s="80" t="str">
        <f ca="1">Cálculos!CZ7</f>
        <v/>
      </c>
      <c r="I13" s="82" t="str">
        <f t="shared" ca="1" si="0"/>
        <v/>
      </c>
      <c r="J13" s="83" t="str">
        <f ca="1">Cálculos!DC7</f>
        <v/>
      </c>
      <c r="K13" s="83" t="str">
        <f ca="1">Cálculos!DD7</f>
        <v/>
      </c>
      <c r="L13" s="83" t="str">
        <f ca="1">Cálculos!DE7</f>
        <v/>
      </c>
      <c r="M13" s="83" t="str">
        <f ca="1">Cálculos!DF7</f>
        <v/>
      </c>
      <c r="N13" s="82" t="str">
        <f ca="1">IF(I13="","",IF(Cálculos!DB7='Datos fijos'!$AB$5,"Dec. 814/2017",I13*SUM(J13:M13)))</f>
        <v/>
      </c>
    </row>
    <row r="14" spans="2:17">
      <c r="B14" s="79" t="str">
        <f ca="1">Cálculos!CX8</f>
        <v/>
      </c>
      <c r="C14" s="79" t="str">
        <f ca="1">IF('Exención Der Imp'!B14="","",IF(COUNTIF('Datos fijos'!$AE:$AE,'Exención Der Imp'!B14)=0,"NCM ERRONEO",VLOOKUP('Exención Der Imp'!B14,'Datos fijos'!$AE:$AF,2,0)))</f>
        <v/>
      </c>
      <c r="D14" s="79" t="str">
        <f ca="1">Cálculos!CV8</f>
        <v/>
      </c>
      <c r="E14" s="79" t="str">
        <f ca="1">Cálculos!CW8</f>
        <v/>
      </c>
      <c r="F14" s="80" t="str">
        <f ca="1">Cálculos!DA8</f>
        <v/>
      </c>
      <c r="G14" s="81" t="str">
        <f ca="1">Cálculos!CY8</f>
        <v/>
      </c>
      <c r="H14" s="80" t="str">
        <f ca="1">Cálculos!CZ8</f>
        <v/>
      </c>
      <c r="I14" s="82" t="str">
        <f t="shared" ca="1" si="0"/>
        <v/>
      </c>
      <c r="J14" s="83" t="str">
        <f ca="1">Cálculos!DC8</f>
        <v/>
      </c>
      <c r="K14" s="83" t="str">
        <f ca="1">Cálculos!DD8</f>
        <v/>
      </c>
      <c r="L14" s="83" t="str">
        <f ca="1">Cálculos!DE8</f>
        <v/>
      </c>
      <c r="M14" s="83" t="str">
        <f ca="1">Cálculos!DF8</f>
        <v/>
      </c>
      <c r="N14" s="82" t="str">
        <f ca="1">IF(I14="","",IF(Cálculos!DB8='Datos fijos'!$AB$5,"Dec. 814/2017",I14*SUM(J14:M14)))</f>
        <v/>
      </c>
    </row>
    <row r="15" spans="2:17">
      <c r="B15" s="79" t="str">
        <f ca="1">Cálculos!CX9</f>
        <v/>
      </c>
      <c r="C15" s="79" t="str">
        <f ca="1">IF('Exención Der Imp'!B15="","",IF(COUNTIF('Datos fijos'!$AE:$AE,'Exención Der Imp'!B15)=0,"NCM ERRONEO",VLOOKUP('Exención Der Imp'!B15,'Datos fijos'!$AE:$AF,2,0)))</f>
        <v/>
      </c>
      <c r="D15" s="79" t="str">
        <f ca="1">Cálculos!CV9</f>
        <v/>
      </c>
      <c r="E15" s="79" t="str">
        <f ca="1">Cálculos!CW9</f>
        <v/>
      </c>
      <c r="F15" s="80" t="str">
        <f ca="1">Cálculos!DA9</f>
        <v/>
      </c>
      <c r="G15" s="81" t="str">
        <f ca="1">Cálculos!CY9</f>
        <v/>
      </c>
      <c r="H15" s="80" t="str">
        <f ca="1">Cálculos!CZ9</f>
        <v/>
      </c>
      <c r="I15" s="82" t="str">
        <f t="shared" ca="1" si="0"/>
        <v/>
      </c>
      <c r="J15" s="83" t="str">
        <f ca="1">Cálculos!DC9</f>
        <v/>
      </c>
      <c r="K15" s="83" t="str">
        <f ca="1">Cálculos!DD9</f>
        <v/>
      </c>
      <c r="L15" s="83" t="str">
        <f ca="1">Cálculos!DE9</f>
        <v/>
      </c>
      <c r="M15" s="83" t="str">
        <f ca="1">Cálculos!DF9</f>
        <v/>
      </c>
      <c r="N15" s="82" t="str">
        <f ca="1">IF(I15="","",IF(Cálculos!DB9='Datos fijos'!$AB$5,"Dec. 814/2017",I15*SUM(J15:M15)))</f>
        <v/>
      </c>
    </row>
    <row r="16" spans="2:17" ht="15.75" customHeight="1">
      <c r="B16" s="79" t="str">
        <f ca="1">Cálculos!CX10</f>
        <v/>
      </c>
      <c r="C16" s="79" t="str">
        <f ca="1">IF('Exención Der Imp'!B16="","",IF(COUNTIF('Datos fijos'!$AE:$AE,'Exención Der Imp'!B16)=0,"NCM ERRONEO",VLOOKUP('Exención Der Imp'!B16,'Datos fijos'!$AE:$AF,2,0)))</f>
        <v/>
      </c>
      <c r="D16" s="79" t="str">
        <f ca="1">Cálculos!CV10</f>
        <v/>
      </c>
      <c r="E16" s="79" t="str">
        <f ca="1">Cálculos!CW10</f>
        <v/>
      </c>
      <c r="F16" s="80" t="str">
        <f ca="1">Cálculos!DA10</f>
        <v/>
      </c>
      <c r="G16" s="81" t="str">
        <f ca="1">Cálculos!CY10</f>
        <v/>
      </c>
      <c r="H16" s="80" t="str">
        <f ca="1">Cálculos!CZ10</f>
        <v/>
      </c>
      <c r="I16" s="82" t="str">
        <f t="shared" ca="1" si="0"/>
        <v/>
      </c>
      <c r="J16" s="83" t="str">
        <f ca="1">Cálculos!DC10</f>
        <v/>
      </c>
      <c r="K16" s="83" t="str">
        <f ca="1">Cálculos!DD10</f>
        <v/>
      </c>
      <c r="L16" s="83" t="str">
        <f ca="1">Cálculos!DE10</f>
        <v/>
      </c>
      <c r="M16" s="83" t="str">
        <f ca="1">Cálculos!DF10</f>
        <v/>
      </c>
      <c r="N16" s="82" t="str">
        <f ca="1">IF(I16="","",IF(Cálculos!DB10='Datos fijos'!$AB$5,"Dec. 814/2017",I16*SUM(J16:M16)))</f>
        <v/>
      </c>
    </row>
    <row r="17" spans="2:14">
      <c r="B17" s="79" t="str">
        <f ca="1">Cálculos!CX11</f>
        <v/>
      </c>
      <c r="C17" s="79" t="str">
        <f ca="1">IF('Exención Der Imp'!B17="","",IF(COUNTIF('Datos fijos'!$AE:$AE,'Exención Der Imp'!B17)=0,"NCM ERRONEO",VLOOKUP('Exención Der Imp'!B17,'Datos fijos'!$AE:$AF,2,0)))</f>
        <v/>
      </c>
      <c r="D17" s="79" t="str">
        <f ca="1">Cálculos!CV11</f>
        <v/>
      </c>
      <c r="E17" s="79" t="str">
        <f ca="1">Cálculos!CW11</f>
        <v/>
      </c>
      <c r="F17" s="80" t="str">
        <f ca="1">Cálculos!DA11</f>
        <v/>
      </c>
      <c r="G17" s="81" t="str">
        <f ca="1">Cálculos!CY11</f>
        <v/>
      </c>
      <c r="H17" s="80" t="str">
        <f ca="1">Cálculos!CZ11</f>
        <v/>
      </c>
      <c r="I17" s="82" t="str">
        <f t="shared" ca="1" si="0"/>
        <v/>
      </c>
      <c r="J17" s="83" t="str">
        <f ca="1">Cálculos!DC11</f>
        <v/>
      </c>
      <c r="K17" s="83" t="str">
        <f ca="1">Cálculos!DD11</f>
        <v/>
      </c>
      <c r="L17" s="83" t="str">
        <f ca="1">Cálculos!DE11</f>
        <v/>
      </c>
      <c r="M17" s="83" t="str">
        <f ca="1">Cálculos!DF11</f>
        <v/>
      </c>
      <c r="N17" s="82" t="str">
        <f ca="1">IF(I17="","",IF(Cálculos!DB11='Datos fijos'!$AB$5,"Dec. 814/2017",I17*SUM(J17:M17)))</f>
        <v/>
      </c>
    </row>
    <row r="18" spans="2:14">
      <c r="B18" s="79" t="str">
        <f ca="1">Cálculos!CX12</f>
        <v/>
      </c>
      <c r="C18" s="79" t="str">
        <f ca="1">IF('Exención Der Imp'!B18="","",IF(COUNTIF('Datos fijos'!$AE:$AE,'Exención Der Imp'!B18)=0,"NCM ERRONEO",VLOOKUP('Exención Der Imp'!B18,'Datos fijos'!$AE:$AF,2,0)))</f>
        <v/>
      </c>
      <c r="D18" s="79" t="str">
        <f ca="1">Cálculos!CV12</f>
        <v/>
      </c>
      <c r="E18" s="79" t="str">
        <f ca="1">Cálculos!CW12</f>
        <v/>
      </c>
      <c r="F18" s="80" t="str">
        <f ca="1">Cálculos!DA12</f>
        <v/>
      </c>
      <c r="G18" s="81" t="str">
        <f ca="1">Cálculos!CY12</f>
        <v/>
      </c>
      <c r="H18" s="80" t="str">
        <f ca="1">Cálculos!CZ12</f>
        <v/>
      </c>
      <c r="I18" s="82" t="str">
        <f t="shared" ca="1" si="0"/>
        <v/>
      </c>
      <c r="J18" s="83" t="str">
        <f ca="1">Cálculos!DC12</f>
        <v/>
      </c>
      <c r="K18" s="83" t="str">
        <f ca="1">Cálculos!DD12</f>
        <v/>
      </c>
      <c r="L18" s="83" t="str">
        <f ca="1">Cálculos!DE12</f>
        <v/>
      </c>
      <c r="M18" s="83" t="str">
        <f ca="1">Cálculos!DF12</f>
        <v/>
      </c>
      <c r="N18" s="82" t="str">
        <f ca="1">IF(I18="","",IF(Cálculos!DB12='Datos fijos'!$AB$5,"Dec. 814/2017",I18*SUM(J18:M18)))</f>
        <v/>
      </c>
    </row>
    <row r="19" spans="2:14">
      <c r="B19" s="79" t="str">
        <f ca="1">Cálculos!CX13</f>
        <v/>
      </c>
      <c r="C19" s="79" t="str">
        <f ca="1">IF('Exención Der Imp'!B19="","",IF(COUNTIF('Datos fijos'!$AE:$AE,'Exención Der Imp'!B19)=0,"NCM ERRONEO",VLOOKUP('Exención Der Imp'!B19,'Datos fijos'!$AE:$AF,2,0)))</f>
        <v/>
      </c>
      <c r="D19" s="79" t="str">
        <f ca="1">Cálculos!CV13</f>
        <v/>
      </c>
      <c r="E19" s="79" t="str">
        <f ca="1">Cálculos!CW13</f>
        <v/>
      </c>
      <c r="F19" s="80" t="str">
        <f ca="1">Cálculos!DA13</f>
        <v/>
      </c>
      <c r="G19" s="81" t="str">
        <f ca="1">Cálculos!CY13</f>
        <v/>
      </c>
      <c r="H19" s="80" t="str">
        <f ca="1">Cálculos!CZ13</f>
        <v/>
      </c>
      <c r="I19" s="82" t="str">
        <f t="shared" ca="1" si="0"/>
        <v/>
      </c>
      <c r="J19" s="83" t="str">
        <f ca="1">Cálculos!DC13</f>
        <v/>
      </c>
      <c r="K19" s="83" t="str">
        <f ca="1">Cálculos!DD13</f>
        <v/>
      </c>
      <c r="L19" s="83" t="str">
        <f ca="1">Cálculos!DE13</f>
        <v/>
      </c>
      <c r="M19" s="83" t="str">
        <f ca="1">Cálculos!DF13</f>
        <v/>
      </c>
      <c r="N19" s="82" t="str">
        <f ca="1">IF(I19="","",IF(Cálculos!DB13='Datos fijos'!$AB$5,"Dec. 814/2017",I19*SUM(J19:M19)))</f>
        <v/>
      </c>
    </row>
    <row r="20" spans="2:14">
      <c r="B20" s="79" t="str">
        <f ca="1">Cálculos!CX14</f>
        <v/>
      </c>
      <c r="C20" s="79" t="str">
        <f ca="1">IF('Exención Der Imp'!B20="","",IF(COUNTIF('Datos fijos'!$AE:$AE,'Exención Der Imp'!B20)=0,"NCM ERRONEO",VLOOKUP('Exención Der Imp'!B20,'Datos fijos'!$AE:$AF,2,0)))</f>
        <v/>
      </c>
      <c r="D20" s="79" t="str">
        <f ca="1">Cálculos!CV14</f>
        <v/>
      </c>
      <c r="E20" s="79" t="str">
        <f ca="1">Cálculos!CW14</f>
        <v/>
      </c>
      <c r="F20" s="80" t="str">
        <f ca="1">Cálculos!DA14</f>
        <v/>
      </c>
      <c r="G20" s="81" t="str">
        <f ca="1">Cálculos!CY14</f>
        <v/>
      </c>
      <c r="H20" s="80" t="str">
        <f ca="1">Cálculos!CZ14</f>
        <v/>
      </c>
      <c r="I20" s="82" t="str">
        <f t="shared" ca="1" si="0"/>
        <v/>
      </c>
      <c r="J20" s="83" t="str">
        <f ca="1">Cálculos!DC14</f>
        <v/>
      </c>
      <c r="K20" s="83" t="str">
        <f ca="1">Cálculos!DD14</f>
        <v/>
      </c>
      <c r="L20" s="83" t="str">
        <f ca="1">Cálculos!DE14</f>
        <v/>
      </c>
      <c r="M20" s="83" t="str">
        <f ca="1">Cálculos!DF14</f>
        <v/>
      </c>
      <c r="N20" s="82" t="str">
        <f ca="1">IF(I20="","",IF(Cálculos!DB14='Datos fijos'!$AB$5,"Dec. 814/2017",I20*SUM(J20:M20)))</f>
        <v/>
      </c>
    </row>
    <row r="21" spans="2:14">
      <c r="B21" s="79" t="str">
        <f ca="1">Cálculos!CX15</f>
        <v/>
      </c>
      <c r="C21" s="79" t="str">
        <f ca="1">IF('Exención Der Imp'!B21="","",IF(COUNTIF('Datos fijos'!$AE:$AE,'Exención Der Imp'!B21)=0,"NCM ERRONEO",VLOOKUP('Exención Der Imp'!B21,'Datos fijos'!$AE:$AF,2,0)))</f>
        <v/>
      </c>
      <c r="D21" s="79" t="str">
        <f ca="1">Cálculos!CV15</f>
        <v/>
      </c>
      <c r="E21" s="79" t="str">
        <f ca="1">Cálculos!CW15</f>
        <v/>
      </c>
      <c r="F21" s="80" t="str">
        <f ca="1">Cálculos!DA15</f>
        <v/>
      </c>
      <c r="G21" s="81" t="str">
        <f ca="1">Cálculos!CY15</f>
        <v/>
      </c>
      <c r="H21" s="80" t="str">
        <f ca="1">Cálculos!CZ15</f>
        <v/>
      </c>
      <c r="I21" s="82" t="str">
        <f t="shared" ca="1" si="0"/>
        <v/>
      </c>
      <c r="J21" s="83" t="str">
        <f ca="1">Cálculos!DC15</f>
        <v/>
      </c>
      <c r="K21" s="83" t="str">
        <f ca="1">Cálculos!DD15</f>
        <v/>
      </c>
      <c r="L21" s="83" t="str">
        <f ca="1">Cálculos!DE15</f>
        <v/>
      </c>
      <c r="M21" s="83" t="str">
        <f ca="1">Cálculos!DF15</f>
        <v/>
      </c>
      <c r="N21" s="82" t="str">
        <f ca="1">IF(I21="","",IF(Cálculos!DB15='Datos fijos'!$AB$5,"Dec. 814/2017",I21*SUM(J21:M21)))</f>
        <v/>
      </c>
    </row>
    <row r="22" spans="2:14">
      <c r="B22" s="79" t="str">
        <f ca="1">Cálculos!CX16</f>
        <v/>
      </c>
      <c r="C22" s="79" t="str">
        <f ca="1">IF('Exención Der Imp'!B22="","",IF(COUNTIF('Datos fijos'!$AE:$AE,'Exención Der Imp'!B22)=0,"NCM ERRONEO",VLOOKUP('Exención Der Imp'!B22,'Datos fijos'!$AE:$AF,2,0)))</f>
        <v/>
      </c>
      <c r="D22" s="79" t="str">
        <f ca="1">Cálculos!CV16</f>
        <v/>
      </c>
      <c r="E22" s="79" t="str">
        <f ca="1">Cálculos!CW16</f>
        <v/>
      </c>
      <c r="F22" s="80" t="str">
        <f ca="1">Cálculos!DA16</f>
        <v/>
      </c>
      <c r="G22" s="81" t="str">
        <f ca="1">Cálculos!CY16</f>
        <v/>
      </c>
      <c r="H22" s="80" t="str">
        <f ca="1">Cálculos!CZ16</f>
        <v/>
      </c>
      <c r="I22" s="82" t="str">
        <f t="shared" ca="1" si="0"/>
        <v/>
      </c>
      <c r="J22" s="83" t="str">
        <f ca="1">Cálculos!DC16</f>
        <v/>
      </c>
      <c r="K22" s="83" t="str">
        <f ca="1">Cálculos!DD16</f>
        <v/>
      </c>
      <c r="L22" s="83" t="str">
        <f ca="1">Cálculos!DE16</f>
        <v/>
      </c>
      <c r="M22" s="83" t="str">
        <f ca="1">Cálculos!DF16</f>
        <v/>
      </c>
      <c r="N22" s="82" t="str">
        <f ca="1">IF(I22="","",IF(Cálculos!DB16='Datos fijos'!$AB$5,"Dec. 814/2017",I22*SUM(J22:M22)))</f>
        <v/>
      </c>
    </row>
    <row r="23" spans="2:14">
      <c r="B23" s="79" t="str">
        <f ca="1">Cálculos!CX17</f>
        <v/>
      </c>
      <c r="C23" s="79" t="str">
        <f ca="1">IF('Exención Der Imp'!B23="","",IF(COUNTIF('Datos fijos'!$AE:$AE,'Exención Der Imp'!B23)=0,"NCM ERRONEO",VLOOKUP('Exención Der Imp'!B23,'Datos fijos'!$AE:$AF,2,0)))</f>
        <v/>
      </c>
      <c r="D23" s="79" t="str">
        <f ca="1">Cálculos!CV17</f>
        <v/>
      </c>
      <c r="E23" s="79" t="str">
        <f ca="1">Cálculos!CW17</f>
        <v/>
      </c>
      <c r="F23" s="80" t="str">
        <f ca="1">Cálculos!DA17</f>
        <v/>
      </c>
      <c r="G23" s="81" t="str">
        <f ca="1">Cálculos!CY17</f>
        <v/>
      </c>
      <c r="H23" s="80" t="str">
        <f ca="1">Cálculos!CZ17</f>
        <v/>
      </c>
      <c r="I23" s="82" t="str">
        <f t="shared" ca="1" si="0"/>
        <v/>
      </c>
      <c r="J23" s="83" t="str">
        <f ca="1">Cálculos!DC17</f>
        <v/>
      </c>
      <c r="K23" s="83" t="str">
        <f ca="1">Cálculos!DD17</f>
        <v/>
      </c>
      <c r="L23" s="83" t="str">
        <f ca="1">Cálculos!DE17</f>
        <v/>
      </c>
      <c r="M23" s="83" t="str">
        <f ca="1">Cálculos!DF17</f>
        <v/>
      </c>
      <c r="N23" s="82" t="str">
        <f ca="1">IF(I23="","",IF(Cálculos!DB17='Datos fijos'!$AB$5,"Dec. 814/2017",I23*SUM(J23:M23)))</f>
        <v/>
      </c>
    </row>
    <row r="24" spans="2:14">
      <c r="B24" s="79" t="str">
        <f ca="1">Cálculos!CX18</f>
        <v/>
      </c>
      <c r="C24" s="79" t="str">
        <f ca="1">IF('Exención Der Imp'!B24="","",IF(COUNTIF('Datos fijos'!$AE:$AE,'Exención Der Imp'!B24)=0,"NCM ERRONEO",VLOOKUP('Exención Der Imp'!B24,'Datos fijos'!$AE:$AF,2,0)))</f>
        <v/>
      </c>
      <c r="D24" s="79" t="str">
        <f ca="1">Cálculos!CV18</f>
        <v/>
      </c>
      <c r="E24" s="79" t="str">
        <f ca="1">Cálculos!CW18</f>
        <v/>
      </c>
      <c r="F24" s="80" t="str">
        <f ca="1">Cálculos!DA18</f>
        <v/>
      </c>
      <c r="G24" s="81" t="str">
        <f ca="1">Cálculos!CY18</f>
        <v/>
      </c>
      <c r="H24" s="80" t="str">
        <f ca="1">Cálculos!CZ18</f>
        <v/>
      </c>
      <c r="I24" s="82" t="str">
        <f t="shared" ca="1" si="0"/>
        <v/>
      </c>
      <c r="J24" s="83" t="str">
        <f ca="1">Cálculos!DC18</f>
        <v/>
      </c>
      <c r="K24" s="83" t="str">
        <f ca="1">Cálculos!DD18</f>
        <v/>
      </c>
      <c r="L24" s="83" t="str">
        <f ca="1">Cálculos!DE18</f>
        <v/>
      </c>
      <c r="M24" s="83" t="str">
        <f ca="1">Cálculos!DF18</f>
        <v/>
      </c>
      <c r="N24" s="82" t="str">
        <f ca="1">IF(I24="","",IF(Cálculos!DB18='Datos fijos'!$AB$5,"Dec. 814/2017",I24*SUM(J24:M24)))</f>
        <v/>
      </c>
    </row>
    <row r="25" spans="2:14">
      <c r="B25" s="79" t="str">
        <f ca="1">Cálculos!CX19</f>
        <v/>
      </c>
      <c r="C25" s="79" t="str">
        <f ca="1">IF('Exención Der Imp'!B25="","",IF(COUNTIF('Datos fijos'!$AE:$AE,'Exención Der Imp'!B25)=0,"NCM ERRONEO",VLOOKUP('Exención Der Imp'!B25,'Datos fijos'!$AE:$AF,2,0)))</f>
        <v/>
      </c>
      <c r="D25" s="79" t="str">
        <f ca="1">Cálculos!CV19</f>
        <v/>
      </c>
      <c r="E25" s="79" t="str">
        <f ca="1">Cálculos!CW19</f>
        <v/>
      </c>
      <c r="F25" s="80" t="str">
        <f ca="1">Cálculos!DA19</f>
        <v/>
      </c>
      <c r="G25" s="81" t="str">
        <f ca="1">Cálculos!CY19</f>
        <v/>
      </c>
      <c r="H25" s="80" t="str">
        <f ca="1">Cálculos!CZ19</f>
        <v/>
      </c>
      <c r="I25" s="82" t="str">
        <f t="shared" ca="1" si="0"/>
        <v/>
      </c>
      <c r="J25" s="83" t="str">
        <f ca="1">Cálculos!DC19</f>
        <v/>
      </c>
      <c r="K25" s="83" t="str">
        <f ca="1">Cálculos!DD19</f>
        <v/>
      </c>
      <c r="L25" s="83" t="str">
        <f ca="1">Cálculos!DE19</f>
        <v/>
      </c>
      <c r="M25" s="83" t="str">
        <f ca="1">Cálculos!DF19</f>
        <v/>
      </c>
      <c r="N25" s="82" t="str">
        <f ca="1">IF(I25="","",IF(Cálculos!DB19='Datos fijos'!$AB$5,"Dec. 814/2017",I25*SUM(J25:M25)))</f>
        <v/>
      </c>
    </row>
    <row r="26" spans="2:14">
      <c r="B26" s="79" t="str">
        <f ca="1">Cálculos!CX20</f>
        <v/>
      </c>
      <c r="C26" s="79" t="str">
        <f ca="1">IF('Exención Der Imp'!B26="","",IF(COUNTIF('Datos fijos'!$AE:$AE,'Exención Der Imp'!B26)=0,"NCM ERRONEO",VLOOKUP('Exención Der Imp'!B26,'Datos fijos'!$AE:$AF,2,0)))</f>
        <v/>
      </c>
      <c r="D26" s="79" t="str">
        <f ca="1">Cálculos!CV20</f>
        <v/>
      </c>
      <c r="E26" s="79" t="str">
        <f ca="1">Cálculos!CW20</f>
        <v/>
      </c>
      <c r="F26" s="80" t="str">
        <f ca="1">Cálculos!DA20</f>
        <v/>
      </c>
      <c r="G26" s="81" t="str">
        <f ca="1">Cálculos!CY20</f>
        <v/>
      </c>
      <c r="H26" s="80" t="str">
        <f ca="1">Cálculos!CZ20</f>
        <v/>
      </c>
      <c r="I26" s="82" t="str">
        <f t="shared" ca="1" si="0"/>
        <v/>
      </c>
      <c r="J26" s="83" t="str">
        <f ca="1">Cálculos!DC20</f>
        <v/>
      </c>
      <c r="K26" s="83" t="str">
        <f ca="1">Cálculos!DD20</f>
        <v/>
      </c>
      <c r="L26" s="83" t="str">
        <f ca="1">Cálculos!DE20</f>
        <v/>
      </c>
      <c r="M26" s="83" t="str">
        <f ca="1">Cálculos!DF20</f>
        <v/>
      </c>
      <c r="N26" s="82" t="str">
        <f ca="1">IF(I26="","",IF(Cálculos!DB20='Datos fijos'!$AB$5,"Dec. 814/2017",I26*SUM(J26:M26)))</f>
        <v/>
      </c>
    </row>
    <row r="27" spans="2:14">
      <c r="B27" s="79" t="str">
        <f ca="1">Cálculos!CX21</f>
        <v/>
      </c>
      <c r="C27" s="79" t="str">
        <f ca="1">IF('Exención Der Imp'!B27="","",IF(COUNTIF('Datos fijos'!$AE:$AE,'Exención Der Imp'!B27)=0,"NCM ERRONEO",VLOOKUP('Exención Der Imp'!B27,'Datos fijos'!$AE:$AF,2,0)))</f>
        <v/>
      </c>
      <c r="D27" s="79" t="str">
        <f ca="1">Cálculos!CV21</f>
        <v/>
      </c>
      <c r="E27" s="79" t="str">
        <f ca="1">Cálculos!CW21</f>
        <v/>
      </c>
      <c r="F27" s="80" t="str">
        <f ca="1">Cálculos!DA21</f>
        <v/>
      </c>
      <c r="G27" s="81" t="str">
        <f ca="1">Cálculos!CY21</f>
        <v/>
      </c>
      <c r="H27" s="80" t="str">
        <f ca="1">Cálculos!CZ21</f>
        <v/>
      </c>
      <c r="I27" s="82" t="str">
        <f t="shared" ca="1" si="0"/>
        <v/>
      </c>
      <c r="J27" s="83" t="str">
        <f ca="1">Cálculos!DC21</f>
        <v/>
      </c>
      <c r="K27" s="83" t="str">
        <f ca="1">Cálculos!DD21</f>
        <v/>
      </c>
      <c r="L27" s="83" t="str">
        <f ca="1">Cálculos!DE21</f>
        <v/>
      </c>
      <c r="M27" s="83" t="str">
        <f ca="1">Cálculos!DF21</f>
        <v/>
      </c>
      <c r="N27" s="82" t="str">
        <f ca="1">IF(I27="","",IF(Cálculos!DB21='Datos fijos'!$AB$5,"Dec. 814/2017",I27*SUM(J27:M27)))</f>
        <v/>
      </c>
    </row>
    <row r="28" spans="2:14">
      <c r="B28" s="79" t="str">
        <f ca="1">Cálculos!CX22</f>
        <v/>
      </c>
      <c r="C28" s="79" t="str">
        <f ca="1">IF('Exención Der Imp'!B28="","",IF(COUNTIF('Datos fijos'!$AE:$AE,'Exención Der Imp'!B28)=0,"NCM ERRONEO",VLOOKUP('Exención Der Imp'!B28,'Datos fijos'!$AE:$AF,2,0)))</f>
        <v/>
      </c>
      <c r="D28" s="79" t="str">
        <f ca="1">Cálculos!CV22</f>
        <v/>
      </c>
      <c r="E28" s="79" t="str">
        <f ca="1">Cálculos!CW22</f>
        <v/>
      </c>
      <c r="F28" s="80" t="str">
        <f ca="1">Cálculos!DA22</f>
        <v/>
      </c>
      <c r="G28" s="81" t="str">
        <f ca="1">Cálculos!CY22</f>
        <v/>
      </c>
      <c r="H28" s="80" t="str">
        <f ca="1">Cálculos!CZ22</f>
        <v/>
      </c>
      <c r="I28" s="82" t="str">
        <f t="shared" ca="1" si="0"/>
        <v/>
      </c>
      <c r="J28" s="83" t="str">
        <f ca="1">Cálculos!DC22</f>
        <v/>
      </c>
      <c r="K28" s="83" t="str">
        <f ca="1">Cálculos!DD22</f>
        <v/>
      </c>
      <c r="L28" s="83" t="str">
        <f ca="1">Cálculos!DE22</f>
        <v/>
      </c>
      <c r="M28" s="83" t="str">
        <f ca="1">Cálculos!DF22</f>
        <v/>
      </c>
      <c r="N28" s="82" t="str">
        <f ca="1">IF(I28="","",IF(Cálculos!DB22='Datos fijos'!$AB$5,"Dec. 814/2017",I28*SUM(J28:M28)))</f>
        <v/>
      </c>
    </row>
    <row r="29" spans="2:14">
      <c r="B29" s="79" t="str">
        <f ca="1">Cálculos!CX23</f>
        <v/>
      </c>
      <c r="C29" s="79" t="str">
        <f ca="1">IF('Exención Der Imp'!B29="","",IF(COUNTIF('Datos fijos'!$AE:$AE,'Exención Der Imp'!B29)=0,"NCM ERRONEO",VLOOKUP('Exención Der Imp'!B29,'Datos fijos'!$AE:$AF,2,0)))</f>
        <v/>
      </c>
      <c r="D29" s="79" t="str">
        <f ca="1">Cálculos!CV23</f>
        <v/>
      </c>
      <c r="E29" s="79" t="str">
        <f ca="1">Cálculos!CW23</f>
        <v/>
      </c>
      <c r="F29" s="80" t="str">
        <f ca="1">Cálculos!DA23</f>
        <v/>
      </c>
      <c r="G29" s="81" t="str">
        <f ca="1">Cálculos!CY23</f>
        <v/>
      </c>
      <c r="H29" s="80" t="str">
        <f ca="1">Cálculos!CZ23</f>
        <v/>
      </c>
      <c r="I29" s="82" t="str">
        <f t="shared" ca="1" si="0"/>
        <v/>
      </c>
      <c r="J29" s="83" t="str">
        <f ca="1">Cálculos!DC23</f>
        <v/>
      </c>
      <c r="K29" s="83" t="str">
        <f ca="1">Cálculos!DD23</f>
        <v/>
      </c>
      <c r="L29" s="83" t="str">
        <f ca="1">Cálculos!DE23</f>
        <v/>
      </c>
      <c r="M29" s="83" t="str">
        <f ca="1">Cálculos!DF23</f>
        <v/>
      </c>
      <c r="N29" s="82" t="str">
        <f ca="1">IF(I29="","",IF(Cálculos!DB23='Datos fijos'!$AB$5,"Dec. 814/2017",I29*SUM(J29:M29)))</f>
        <v/>
      </c>
    </row>
    <row r="30" spans="2:14">
      <c r="B30" s="79" t="str">
        <f ca="1">Cálculos!CX24</f>
        <v/>
      </c>
      <c r="C30" s="79" t="str">
        <f ca="1">IF('Exención Der Imp'!B30="","",IF(COUNTIF('Datos fijos'!$AE:$AE,'Exención Der Imp'!B30)=0,"NCM ERRONEO",VLOOKUP('Exención Der Imp'!B30,'Datos fijos'!$AE:$AF,2,0)))</f>
        <v/>
      </c>
      <c r="D30" s="79" t="str">
        <f ca="1">Cálculos!CV24</f>
        <v/>
      </c>
      <c r="E30" s="79" t="str">
        <f ca="1">Cálculos!CW24</f>
        <v/>
      </c>
      <c r="F30" s="80" t="str">
        <f ca="1">Cálculos!DA24</f>
        <v/>
      </c>
      <c r="G30" s="81" t="str">
        <f ca="1">Cálculos!CY24</f>
        <v/>
      </c>
      <c r="H30" s="80" t="str">
        <f ca="1">Cálculos!CZ24</f>
        <v/>
      </c>
      <c r="I30" s="82" t="str">
        <f t="shared" ca="1" si="0"/>
        <v/>
      </c>
      <c r="J30" s="83" t="str">
        <f ca="1">Cálculos!DC24</f>
        <v/>
      </c>
      <c r="K30" s="83" t="str">
        <f ca="1">Cálculos!DD24</f>
        <v/>
      </c>
      <c r="L30" s="83" t="str">
        <f ca="1">Cálculos!DE24</f>
        <v/>
      </c>
      <c r="M30" s="83" t="str">
        <f ca="1">Cálculos!DF24</f>
        <v/>
      </c>
      <c r="N30" s="82" t="str">
        <f ca="1">IF(I30="","",IF(Cálculos!DB24='Datos fijos'!$AB$5,"Dec. 814/2017",I30*SUM(J30:M30)))</f>
        <v/>
      </c>
    </row>
    <row r="31" spans="2:14">
      <c r="B31" s="79" t="str">
        <f ca="1">Cálculos!CX25</f>
        <v/>
      </c>
      <c r="C31" s="79" t="str">
        <f ca="1">IF('Exención Der Imp'!B31="","",IF(COUNTIF('Datos fijos'!$AE:$AE,'Exención Der Imp'!B31)=0,"NCM ERRONEO",VLOOKUP('Exención Der Imp'!B31,'Datos fijos'!$AE:$AF,2,0)))</f>
        <v/>
      </c>
      <c r="D31" s="79" t="str">
        <f ca="1">Cálculos!CV25</f>
        <v/>
      </c>
      <c r="E31" s="79" t="str">
        <f ca="1">Cálculos!CW25</f>
        <v/>
      </c>
      <c r="F31" s="80" t="str">
        <f ca="1">Cálculos!DA25</f>
        <v/>
      </c>
      <c r="G31" s="81" t="str">
        <f ca="1">Cálculos!CY25</f>
        <v/>
      </c>
      <c r="H31" s="80" t="str">
        <f ca="1">Cálculos!CZ25</f>
        <v/>
      </c>
      <c r="I31" s="82" t="str">
        <f t="shared" ca="1" si="0"/>
        <v/>
      </c>
      <c r="J31" s="83" t="str">
        <f ca="1">Cálculos!DC25</f>
        <v/>
      </c>
      <c r="K31" s="83" t="str">
        <f ca="1">Cálculos!DD25</f>
        <v/>
      </c>
      <c r="L31" s="83" t="str">
        <f ca="1">Cálculos!DE25</f>
        <v/>
      </c>
      <c r="M31" s="83" t="str">
        <f ca="1">Cálculos!DF25</f>
        <v/>
      </c>
      <c r="N31" s="82" t="str">
        <f ca="1">IF(I31="","",IF(Cálculos!DB25='Datos fijos'!$AB$5,"Dec. 814/2017",I31*SUM(J31:M31)))</f>
        <v/>
      </c>
    </row>
    <row r="32" spans="2:14">
      <c r="B32" s="79" t="str">
        <f ca="1">Cálculos!CX26</f>
        <v/>
      </c>
      <c r="C32" s="79" t="str">
        <f ca="1">IF('Exención Der Imp'!B32="","",IF(COUNTIF('Datos fijos'!$AE:$AE,'Exención Der Imp'!B32)=0,"NCM ERRONEO",VLOOKUP('Exención Der Imp'!B32,'Datos fijos'!$AE:$AF,2,0)))</f>
        <v/>
      </c>
      <c r="D32" s="79" t="str">
        <f ca="1">Cálculos!CV26</f>
        <v/>
      </c>
      <c r="E32" s="79" t="str">
        <f ca="1">Cálculos!CW26</f>
        <v/>
      </c>
      <c r="F32" s="80" t="str">
        <f ca="1">Cálculos!DA26</f>
        <v/>
      </c>
      <c r="G32" s="81" t="str">
        <f ca="1">Cálculos!CY26</f>
        <v/>
      </c>
      <c r="H32" s="80" t="str">
        <f ca="1">Cálculos!CZ26</f>
        <v/>
      </c>
      <c r="I32" s="82" t="str">
        <f t="shared" ca="1" si="0"/>
        <v/>
      </c>
      <c r="J32" s="83" t="str">
        <f ca="1">Cálculos!DC26</f>
        <v/>
      </c>
      <c r="K32" s="83" t="str">
        <f ca="1">Cálculos!DD26</f>
        <v/>
      </c>
      <c r="L32" s="83" t="str">
        <f ca="1">Cálculos!DE26</f>
        <v/>
      </c>
      <c r="M32" s="83" t="str">
        <f ca="1">Cálculos!DF26</f>
        <v/>
      </c>
      <c r="N32" s="82" t="str">
        <f ca="1">IF(I32="","",IF(Cálculos!DB26='Datos fijos'!$AB$5,"Dec. 814/2017",I32*SUM(J32:M32)))</f>
        <v/>
      </c>
    </row>
    <row r="33" spans="2:14">
      <c r="B33" s="79" t="str">
        <f ca="1">Cálculos!CX27</f>
        <v/>
      </c>
      <c r="C33" s="79" t="str">
        <f ca="1">IF('Exención Der Imp'!B33="","",IF(COUNTIF('Datos fijos'!$AE:$AE,'Exención Der Imp'!B33)=0,"NCM ERRONEO",VLOOKUP('Exención Der Imp'!B33,'Datos fijos'!$AE:$AF,2,0)))</f>
        <v/>
      </c>
      <c r="D33" s="79" t="str">
        <f ca="1">Cálculos!CV27</f>
        <v/>
      </c>
      <c r="E33" s="79" t="str">
        <f ca="1">Cálculos!CW27</f>
        <v/>
      </c>
      <c r="F33" s="80" t="str">
        <f ca="1">Cálculos!DA27</f>
        <v/>
      </c>
      <c r="G33" s="81" t="str">
        <f ca="1">Cálculos!CY27</f>
        <v/>
      </c>
      <c r="H33" s="80" t="str">
        <f ca="1">Cálculos!CZ27</f>
        <v/>
      </c>
      <c r="I33" s="82" t="str">
        <f t="shared" ca="1" si="0"/>
        <v/>
      </c>
      <c r="J33" s="83" t="str">
        <f ca="1">Cálculos!DC27</f>
        <v/>
      </c>
      <c r="K33" s="83" t="str">
        <f ca="1">Cálculos!DD27</f>
        <v/>
      </c>
      <c r="L33" s="83" t="str">
        <f ca="1">Cálculos!DE27</f>
        <v/>
      </c>
      <c r="M33" s="83" t="str">
        <f ca="1">Cálculos!DF27</f>
        <v/>
      </c>
      <c r="N33" s="82" t="str">
        <f ca="1">IF(I33="","",IF(Cálculos!DB27='Datos fijos'!$AB$5,"Dec. 814/2017",I33*SUM(J33:M33)))</f>
        <v/>
      </c>
    </row>
    <row r="34" spans="2:14">
      <c r="B34" s="79" t="str">
        <f ca="1">Cálculos!CX28</f>
        <v/>
      </c>
      <c r="C34" s="79" t="str">
        <f ca="1">IF('Exención Der Imp'!B34="","",IF(COUNTIF('Datos fijos'!$AE:$AE,'Exención Der Imp'!B34)=0,"NCM ERRONEO",VLOOKUP('Exención Der Imp'!B34,'Datos fijos'!$AE:$AF,2,0)))</f>
        <v/>
      </c>
      <c r="D34" s="79" t="str">
        <f ca="1">Cálculos!CV28</f>
        <v/>
      </c>
      <c r="E34" s="79" t="str">
        <f ca="1">Cálculos!CW28</f>
        <v/>
      </c>
      <c r="F34" s="80" t="str">
        <f ca="1">Cálculos!DA28</f>
        <v/>
      </c>
      <c r="G34" s="81" t="str">
        <f ca="1">Cálculos!CY28</f>
        <v/>
      </c>
      <c r="H34" s="80" t="str">
        <f ca="1">Cálculos!CZ28</f>
        <v/>
      </c>
      <c r="I34" s="82" t="str">
        <f t="shared" ca="1" si="0"/>
        <v/>
      </c>
      <c r="J34" s="83" t="str">
        <f ca="1">Cálculos!DC28</f>
        <v/>
      </c>
      <c r="K34" s="83" t="str">
        <f ca="1">Cálculos!DD28</f>
        <v/>
      </c>
      <c r="L34" s="83" t="str">
        <f ca="1">Cálculos!DE28</f>
        <v/>
      </c>
      <c r="M34" s="83" t="str">
        <f ca="1">Cálculos!DF28</f>
        <v/>
      </c>
      <c r="N34" s="82" t="str">
        <f ca="1">IF(I34="","",IF(Cálculos!DB28='Datos fijos'!$AB$5,"Dec. 814/2017",I34*SUM(J34:M34)))</f>
        <v/>
      </c>
    </row>
    <row r="35" spans="2:14">
      <c r="B35" s="79" t="str">
        <f ca="1">Cálculos!CX29</f>
        <v/>
      </c>
      <c r="C35" s="79" t="str">
        <f ca="1">IF('Exención Der Imp'!B35="","",IF(COUNTIF('Datos fijos'!$AE:$AE,'Exención Der Imp'!B35)=0,"NCM ERRONEO",VLOOKUP('Exención Der Imp'!B35,'Datos fijos'!$AE:$AF,2,0)))</f>
        <v/>
      </c>
      <c r="D35" s="79" t="str">
        <f ca="1">Cálculos!CV29</f>
        <v/>
      </c>
      <c r="E35" s="79" t="str">
        <f ca="1">Cálculos!CW29</f>
        <v/>
      </c>
      <c r="F35" s="80" t="str">
        <f ca="1">Cálculos!DA29</f>
        <v/>
      </c>
      <c r="G35" s="81" t="str">
        <f ca="1">Cálculos!CY29</f>
        <v/>
      </c>
      <c r="H35" s="80" t="str">
        <f ca="1">Cálculos!CZ29</f>
        <v/>
      </c>
      <c r="I35" s="82" t="str">
        <f t="shared" ca="1" si="0"/>
        <v/>
      </c>
      <c r="J35" s="83" t="str">
        <f ca="1">Cálculos!DC29</f>
        <v/>
      </c>
      <c r="K35" s="83" t="str">
        <f ca="1">Cálculos!DD29</f>
        <v/>
      </c>
      <c r="L35" s="83" t="str">
        <f ca="1">Cálculos!DE29</f>
        <v/>
      </c>
      <c r="M35" s="83" t="str">
        <f ca="1">Cálculos!DF29</f>
        <v/>
      </c>
      <c r="N35" s="82" t="str">
        <f ca="1">IF(I35="","",IF(Cálculos!DB29='Datos fijos'!$AB$5,"Dec. 814/2017",I35*SUM(J35:M35)))</f>
        <v/>
      </c>
    </row>
    <row r="36" spans="2:14">
      <c r="B36" s="79" t="str">
        <f ca="1">Cálculos!CX30</f>
        <v/>
      </c>
      <c r="C36" s="79" t="str">
        <f ca="1">IF('Exención Der Imp'!B36="","",IF(COUNTIF('Datos fijos'!$AE:$AE,'Exención Der Imp'!B36)=0,"NCM ERRONEO",VLOOKUP('Exención Der Imp'!B36,'Datos fijos'!$AE:$AF,2,0)))</f>
        <v/>
      </c>
      <c r="D36" s="79" t="str">
        <f ca="1">Cálculos!CV30</f>
        <v/>
      </c>
      <c r="E36" s="79" t="str">
        <f ca="1">Cálculos!CW30</f>
        <v/>
      </c>
      <c r="F36" s="80" t="str">
        <f ca="1">Cálculos!DA30</f>
        <v/>
      </c>
      <c r="G36" s="81" t="str">
        <f ca="1">Cálculos!CY30</f>
        <v/>
      </c>
      <c r="H36" s="80" t="str">
        <f ca="1">Cálculos!CZ30</f>
        <v/>
      </c>
      <c r="I36" s="82" t="str">
        <f t="shared" ca="1" si="0"/>
        <v/>
      </c>
      <c r="J36" s="83" t="str">
        <f ca="1">Cálculos!DC30</f>
        <v/>
      </c>
      <c r="K36" s="83" t="str">
        <f ca="1">Cálculos!DD30</f>
        <v/>
      </c>
      <c r="L36" s="83" t="str">
        <f ca="1">Cálculos!DE30</f>
        <v/>
      </c>
      <c r="M36" s="83" t="str">
        <f ca="1">Cálculos!DF30</f>
        <v/>
      </c>
      <c r="N36" s="82" t="str">
        <f ca="1">IF(I36="","",IF(Cálculos!DB30='Datos fijos'!$AB$5,"Dec. 814/2017",I36*SUM(J36:M36)))</f>
        <v/>
      </c>
    </row>
    <row r="37" spans="2:14">
      <c r="B37" s="79" t="str">
        <f ca="1">Cálculos!CX31</f>
        <v/>
      </c>
      <c r="C37" s="79" t="str">
        <f ca="1">IF('Exención Der Imp'!B37="","",IF(COUNTIF('Datos fijos'!$AE:$AE,'Exención Der Imp'!B37)=0,"NCM ERRONEO",VLOOKUP('Exención Der Imp'!B37,'Datos fijos'!$AE:$AF,2,0)))</f>
        <v/>
      </c>
      <c r="D37" s="79" t="str">
        <f ca="1">Cálculos!CV31</f>
        <v/>
      </c>
      <c r="E37" s="79" t="str">
        <f ca="1">Cálculos!CW31</f>
        <v/>
      </c>
      <c r="F37" s="80" t="str">
        <f ca="1">Cálculos!DA31</f>
        <v/>
      </c>
      <c r="G37" s="81" t="str">
        <f ca="1">Cálculos!CY31</f>
        <v/>
      </c>
      <c r="H37" s="80" t="str">
        <f ca="1">Cálculos!CZ31</f>
        <v/>
      </c>
      <c r="I37" s="82" t="str">
        <f t="shared" ca="1" si="0"/>
        <v/>
      </c>
      <c r="J37" s="83" t="str">
        <f ca="1">Cálculos!DC31</f>
        <v/>
      </c>
      <c r="K37" s="83" t="str">
        <f ca="1">Cálculos!DD31</f>
        <v/>
      </c>
      <c r="L37" s="83" t="str">
        <f ca="1">Cálculos!DE31</f>
        <v/>
      </c>
      <c r="M37" s="83" t="str">
        <f ca="1">Cálculos!DF31</f>
        <v/>
      </c>
      <c r="N37" s="82" t="str">
        <f ca="1">IF(I37="","",IF(Cálculos!DB31='Datos fijos'!$AB$5,"Dec. 814/2017",I37*SUM(J37:M37)))</f>
        <v/>
      </c>
    </row>
    <row r="38" spans="2:14">
      <c r="B38" s="79" t="str">
        <f ca="1">Cálculos!CX32</f>
        <v/>
      </c>
      <c r="C38" s="79" t="str">
        <f ca="1">IF('Exención Der Imp'!B38="","",IF(COUNTIF('Datos fijos'!$AE:$AE,'Exención Der Imp'!B38)=0,"NCM ERRONEO",VLOOKUP('Exención Der Imp'!B38,'Datos fijos'!$AE:$AF,2,0)))</f>
        <v/>
      </c>
      <c r="D38" s="79" t="str">
        <f ca="1">Cálculos!CV32</f>
        <v/>
      </c>
      <c r="E38" s="79" t="str">
        <f ca="1">Cálculos!CW32</f>
        <v/>
      </c>
      <c r="F38" s="80" t="str">
        <f ca="1">Cálculos!DA32</f>
        <v/>
      </c>
      <c r="G38" s="81" t="str">
        <f ca="1">Cálculos!CY32</f>
        <v/>
      </c>
      <c r="H38" s="80" t="str">
        <f ca="1">Cálculos!CZ32</f>
        <v/>
      </c>
      <c r="I38" s="82" t="str">
        <f t="shared" ca="1" si="0"/>
        <v/>
      </c>
      <c r="J38" s="83" t="str">
        <f ca="1">Cálculos!DC32</f>
        <v/>
      </c>
      <c r="K38" s="83" t="str">
        <f ca="1">Cálculos!DD32</f>
        <v/>
      </c>
      <c r="L38" s="83" t="str">
        <f ca="1">Cálculos!DE32</f>
        <v/>
      </c>
      <c r="M38" s="83" t="str">
        <f ca="1">Cálculos!DF32</f>
        <v/>
      </c>
      <c r="N38" s="82" t="str">
        <f ca="1">IF(I38="","",IF(Cálculos!DB32='Datos fijos'!$AB$5,"Dec. 814/2017",I38*SUM(J38:M38)))</f>
        <v/>
      </c>
    </row>
    <row r="39" spans="2:14">
      <c r="B39" s="79" t="str">
        <f ca="1">Cálculos!CX33</f>
        <v/>
      </c>
      <c r="C39" s="79" t="str">
        <f ca="1">IF('Exención Der Imp'!B39="","",IF(COUNTIF('Datos fijos'!$AE:$AE,'Exención Der Imp'!B39)=0,"NCM ERRONEO",VLOOKUP('Exención Der Imp'!B39,'Datos fijos'!$AE:$AF,2,0)))</f>
        <v/>
      </c>
      <c r="D39" s="79" t="str">
        <f ca="1">Cálculos!CV33</f>
        <v/>
      </c>
      <c r="E39" s="79" t="str">
        <f ca="1">Cálculos!CW33</f>
        <v/>
      </c>
      <c r="F39" s="80" t="str">
        <f ca="1">Cálculos!DA33</f>
        <v/>
      </c>
      <c r="G39" s="81" t="str">
        <f ca="1">Cálculos!CY33</f>
        <v/>
      </c>
      <c r="H39" s="80" t="str">
        <f ca="1">Cálculos!CZ33</f>
        <v/>
      </c>
      <c r="I39" s="82" t="str">
        <f t="shared" ca="1" si="0"/>
        <v/>
      </c>
      <c r="J39" s="83" t="str">
        <f ca="1">Cálculos!DC33</f>
        <v/>
      </c>
      <c r="K39" s="83" t="str">
        <f ca="1">Cálculos!DD33</f>
        <v/>
      </c>
      <c r="L39" s="83" t="str">
        <f ca="1">Cálculos!DE33</f>
        <v/>
      </c>
      <c r="M39" s="83" t="str">
        <f ca="1">Cálculos!DF33</f>
        <v/>
      </c>
      <c r="N39" s="82" t="str">
        <f ca="1">IF(I39="","",IF(Cálculos!DB33='Datos fijos'!$AB$5,"Dec. 814/2017",I39*SUM(J39:M39)))</f>
        <v/>
      </c>
    </row>
    <row r="40" spans="2:14">
      <c r="B40" s="79" t="str">
        <f ca="1">Cálculos!CX34</f>
        <v/>
      </c>
      <c r="C40" s="79" t="str">
        <f ca="1">IF('Exención Der Imp'!B40="","",IF(COUNTIF('Datos fijos'!$AE:$AE,'Exención Der Imp'!B40)=0,"NCM ERRONEO",VLOOKUP('Exención Der Imp'!B40,'Datos fijos'!$AE:$AF,2,0)))</f>
        <v/>
      </c>
      <c r="D40" s="79" t="str">
        <f ca="1">Cálculos!CV34</f>
        <v/>
      </c>
      <c r="E40" s="79" t="str">
        <f ca="1">Cálculos!CW34</f>
        <v/>
      </c>
      <c r="F40" s="80" t="str">
        <f ca="1">Cálculos!DA34</f>
        <v/>
      </c>
      <c r="G40" s="81" t="str">
        <f ca="1">Cálculos!CY34</f>
        <v/>
      </c>
      <c r="H40" s="80" t="str">
        <f ca="1">Cálculos!CZ34</f>
        <v/>
      </c>
      <c r="I40" s="82" t="str">
        <f t="shared" ca="1" si="0"/>
        <v/>
      </c>
      <c r="J40" s="83" t="str">
        <f ca="1">Cálculos!DC34</f>
        <v/>
      </c>
      <c r="K40" s="83" t="str">
        <f ca="1">Cálculos!DD34</f>
        <v/>
      </c>
      <c r="L40" s="83" t="str">
        <f ca="1">Cálculos!DE34</f>
        <v/>
      </c>
      <c r="M40" s="83" t="str">
        <f ca="1">Cálculos!DF34</f>
        <v/>
      </c>
      <c r="N40" s="82" t="str">
        <f ca="1">IF(I40="","",IF(Cálculos!DB34='Datos fijos'!$AB$5,"Dec. 814/2017",I40*SUM(J40:M40)))</f>
        <v/>
      </c>
    </row>
    <row r="41" spans="2:14">
      <c r="B41" s="79" t="str">
        <f ca="1">Cálculos!CX35</f>
        <v/>
      </c>
      <c r="C41" s="79" t="str">
        <f ca="1">IF('Exención Der Imp'!B41="","",IF(COUNTIF('Datos fijos'!$AE:$AE,'Exención Der Imp'!B41)=0,"NCM ERRONEO",VLOOKUP('Exención Der Imp'!B41,'Datos fijos'!$AE:$AF,2,0)))</f>
        <v/>
      </c>
      <c r="D41" s="79" t="str">
        <f ca="1">Cálculos!CV35</f>
        <v/>
      </c>
      <c r="E41" s="79" t="str">
        <f ca="1">Cálculos!CW35</f>
        <v/>
      </c>
      <c r="F41" s="80" t="str">
        <f ca="1">Cálculos!DA35</f>
        <v/>
      </c>
      <c r="G41" s="81" t="str">
        <f ca="1">Cálculos!CY35</f>
        <v/>
      </c>
      <c r="H41" s="80" t="str">
        <f ca="1">Cálculos!CZ35</f>
        <v/>
      </c>
      <c r="I41" s="82" t="str">
        <f t="shared" ca="1" si="0"/>
        <v/>
      </c>
      <c r="J41" s="83" t="str">
        <f ca="1">Cálculos!DC35</f>
        <v/>
      </c>
      <c r="K41" s="83" t="str">
        <f ca="1">Cálculos!DD35</f>
        <v/>
      </c>
      <c r="L41" s="83" t="str">
        <f ca="1">Cálculos!DE35</f>
        <v/>
      </c>
      <c r="M41" s="83" t="str">
        <f ca="1">Cálculos!DF35</f>
        <v/>
      </c>
      <c r="N41" s="82" t="str">
        <f ca="1">IF(I41="","",IF(Cálculos!DB35='Datos fijos'!$AB$5,"Dec. 814/2017",I41*SUM(J41:M41)))</f>
        <v/>
      </c>
    </row>
    <row r="42" spans="2:14">
      <c r="B42" s="79" t="str">
        <f ca="1">Cálculos!CX36</f>
        <v/>
      </c>
      <c r="C42" s="79" t="str">
        <f ca="1">IF('Exención Der Imp'!B42="","",IF(COUNTIF('Datos fijos'!$AE:$AE,'Exención Der Imp'!B42)=0,"NCM ERRONEO",VLOOKUP('Exención Der Imp'!B42,'Datos fijos'!$AE:$AF,2,0)))</f>
        <v/>
      </c>
      <c r="D42" s="79" t="str">
        <f ca="1">Cálculos!CV36</f>
        <v/>
      </c>
      <c r="E42" s="79" t="str">
        <f ca="1">Cálculos!CW36</f>
        <v/>
      </c>
      <c r="F42" s="80" t="str">
        <f ca="1">Cálculos!DA36</f>
        <v/>
      </c>
      <c r="G42" s="81" t="str">
        <f ca="1">Cálculos!CY36</f>
        <v/>
      </c>
      <c r="H42" s="80" t="str">
        <f ca="1">Cálculos!CZ36</f>
        <v/>
      </c>
      <c r="I42" s="82" t="str">
        <f t="shared" ca="1" si="0"/>
        <v/>
      </c>
      <c r="J42" s="83" t="str">
        <f ca="1">Cálculos!DC36</f>
        <v/>
      </c>
      <c r="K42" s="83" t="str">
        <f ca="1">Cálculos!DD36</f>
        <v/>
      </c>
      <c r="L42" s="83" t="str">
        <f ca="1">Cálculos!DE36</f>
        <v/>
      </c>
      <c r="M42" s="83" t="str">
        <f ca="1">Cálculos!DF36</f>
        <v/>
      </c>
      <c r="N42" s="82" t="str">
        <f ca="1">IF(I42="","",IF(Cálculos!DB36='Datos fijos'!$AB$5,"Dec. 814/2017",I42*SUM(J42:M42)))</f>
        <v/>
      </c>
    </row>
    <row r="43" spans="2:14">
      <c r="B43" s="79" t="str">
        <f ca="1">Cálculos!CX37</f>
        <v/>
      </c>
      <c r="C43" s="79" t="str">
        <f ca="1">IF('Exención Der Imp'!B43="","",IF(COUNTIF('Datos fijos'!$AE:$AE,'Exención Der Imp'!B43)=0,"NCM ERRONEO",VLOOKUP('Exención Der Imp'!B43,'Datos fijos'!$AE:$AF,2,0)))</f>
        <v/>
      </c>
      <c r="D43" s="79" t="str">
        <f ca="1">Cálculos!CV37</f>
        <v/>
      </c>
      <c r="E43" s="79" t="str">
        <f ca="1">Cálculos!CW37</f>
        <v/>
      </c>
      <c r="F43" s="80" t="str">
        <f ca="1">Cálculos!DA37</f>
        <v/>
      </c>
      <c r="G43" s="81" t="str">
        <f ca="1">Cálculos!CY37</f>
        <v/>
      </c>
      <c r="H43" s="80" t="str">
        <f ca="1">Cálculos!CZ37</f>
        <v/>
      </c>
      <c r="I43" s="82" t="str">
        <f t="shared" ca="1" si="0"/>
        <v/>
      </c>
      <c r="J43" s="83" t="str">
        <f ca="1">Cálculos!DC37</f>
        <v/>
      </c>
      <c r="K43" s="83" t="str">
        <f ca="1">Cálculos!DD37</f>
        <v/>
      </c>
      <c r="L43" s="83" t="str">
        <f ca="1">Cálculos!DE37</f>
        <v/>
      </c>
      <c r="M43" s="83" t="str">
        <f ca="1">Cálculos!DF37</f>
        <v/>
      </c>
      <c r="N43" s="82" t="str">
        <f ca="1">IF(I43="","",IF(Cálculos!DB37='Datos fijos'!$AB$5,"Dec. 814/2017",I43*SUM(J43:M43)))</f>
        <v/>
      </c>
    </row>
    <row r="44" spans="2:14">
      <c r="B44" s="79" t="str">
        <f ca="1">Cálculos!CX38</f>
        <v/>
      </c>
      <c r="C44" s="79" t="str">
        <f ca="1">IF('Exención Der Imp'!B44="","",IF(COUNTIF('Datos fijos'!$AE:$AE,'Exención Der Imp'!B44)=0,"NCM ERRONEO",VLOOKUP('Exención Der Imp'!B44,'Datos fijos'!$AE:$AF,2,0)))</f>
        <v/>
      </c>
      <c r="D44" s="79" t="str">
        <f ca="1">Cálculos!CV38</f>
        <v/>
      </c>
      <c r="E44" s="79" t="str">
        <f ca="1">Cálculos!CW38</f>
        <v/>
      </c>
      <c r="F44" s="80" t="str">
        <f ca="1">Cálculos!DA38</f>
        <v/>
      </c>
      <c r="G44" s="81" t="str">
        <f ca="1">Cálculos!CY38</f>
        <v/>
      </c>
      <c r="H44" s="80" t="str">
        <f ca="1">Cálculos!CZ38</f>
        <v/>
      </c>
      <c r="I44" s="82" t="str">
        <f t="shared" ca="1" si="0"/>
        <v/>
      </c>
      <c r="J44" s="83" t="str">
        <f ca="1">Cálculos!DC38</f>
        <v/>
      </c>
      <c r="K44" s="83" t="str">
        <f ca="1">Cálculos!DD38</f>
        <v/>
      </c>
      <c r="L44" s="83" t="str">
        <f ca="1">Cálculos!DE38</f>
        <v/>
      </c>
      <c r="M44" s="83" t="str">
        <f ca="1">Cálculos!DF38</f>
        <v/>
      </c>
      <c r="N44" s="82" t="str">
        <f ca="1">IF(I44="","",IF(Cálculos!DB38='Datos fijos'!$AB$5,"Dec. 814/2017",I44*SUM(J44:M44)))</f>
        <v/>
      </c>
    </row>
    <row r="45" spans="2:14">
      <c r="B45" s="79" t="str">
        <f ca="1">Cálculos!CX39</f>
        <v/>
      </c>
      <c r="C45" s="79" t="str">
        <f ca="1">IF('Exención Der Imp'!B45="","",IF(COUNTIF('Datos fijos'!$AE:$AE,'Exención Der Imp'!B45)=0,"NCM ERRONEO",VLOOKUP('Exención Der Imp'!B45,'Datos fijos'!$AE:$AF,2,0)))</f>
        <v/>
      </c>
      <c r="D45" s="79" t="str">
        <f ca="1">Cálculos!CV39</f>
        <v/>
      </c>
      <c r="E45" s="79" t="str">
        <f ca="1">Cálculos!CW39</f>
        <v/>
      </c>
      <c r="F45" s="80" t="str">
        <f ca="1">Cálculos!DA39</f>
        <v/>
      </c>
      <c r="G45" s="81" t="str">
        <f ca="1">Cálculos!CY39</f>
        <v/>
      </c>
      <c r="H45" s="80" t="str">
        <f ca="1">Cálculos!CZ39</f>
        <v/>
      </c>
      <c r="I45" s="82" t="str">
        <f t="shared" ca="1" si="0"/>
        <v/>
      </c>
      <c r="J45" s="83" t="str">
        <f ca="1">Cálculos!DC39</f>
        <v/>
      </c>
      <c r="K45" s="83" t="str">
        <f ca="1">Cálculos!DD39</f>
        <v/>
      </c>
      <c r="L45" s="83" t="str">
        <f ca="1">Cálculos!DE39</f>
        <v/>
      </c>
      <c r="M45" s="83" t="str">
        <f ca="1">Cálculos!DF39</f>
        <v/>
      </c>
      <c r="N45" s="82" t="str">
        <f ca="1">IF(I45="","",IF(Cálculos!DB39='Datos fijos'!$AB$5,"Dec. 814/2017",I45*SUM(J45:M45)))</f>
        <v/>
      </c>
    </row>
  </sheetData>
  <sheetProtection selectLockedCells="1"/>
  <mergeCells count="4">
    <mergeCell ref="B3:J3"/>
    <mergeCell ref="B2:J2"/>
    <mergeCell ref="C5:E5"/>
    <mergeCell ref="B7:D7"/>
  </mergeCells>
  <dataValidations count="2">
    <dataValidation type="decimal" operator="greaterThanOrEqual" allowBlank="1" showInputMessage="1" showErrorMessage="1" error="SOLO VALORES NUMÉRICOS" sqref="F10:G45 I10:I45">
      <formula1>0</formula1>
    </dataValidation>
    <dataValidation operator="greaterThanOrEqual" allowBlank="1" showInputMessage="1" showErrorMessage="1" sqref="H10:H45 J10:M45"/>
  </dataValidations>
  <pageMargins left="0.70866141732283472" right="0.70866141732283472" top="0.55118110236220474" bottom="0.55118110236220474" header="0.31496062992125984" footer="0.31496062992125984"/>
  <pageSetup paperSize="9" scale="35" fitToHeight="3" orientation="landscape" r:id="rId1"/>
  <headerFooter>
    <oddHeader>&amp;C
&amp;RVersión 01/03/2018</oddHeader>
    <oddFooter>&amp;LFirma:&amp;CSello:&amp;RFoja: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/>
  </sheetPr>
  <dimension ref="A1:J203"/>
  <sheetViews>
    <sheetView view="pageBreakPreview" topLeftCell="A181" zoomScale="60" zoomScaleNormal="90" zoomScalePageLayoutView="90" workbookViewId="0">
      <selection activeCell="B145" sqref="B145:J145"/>
    </sheetView>
  </sheetViews>
  <sheetFormatPr baseColWidth="10" defaultColWidth="10.75" defaultRowHeight="14"/>
  <cols>
    <col min="1" max="1" width="3.1640625" style="206" customWidth="1"/>
    <col min="2" max="2" width="37.1640625" style="206" customWidth="1"/>
    <col min="3" max="3" width="33.6640625" style="206" customWidth="1"/>
    <col min="4" max="4" width="21.75" style="249" customWidth="1"/>
    <col min="5" max="5" width="13.1640625" style="206" customWidth="1"/>
    <col min="6" max="6" width="20.1640625" style="206" customWidth="1"/>
    <col min="7" max="7" width="21.75" style="249" customWidth="1"/>
    <col min="8" max="10" width="21.75" style="253" customWidth="1"/>
    <col min="11" max="11" width="3.6640625" style="206" customWidth="1"/>
    <col min="12" max="16384" width="10.75" style="206"/>
  </cols>
  <sheetData>
    <row r="1" spans="2:10" ht="15.5">
      <c r="H1" s="252"/>
    </row>
    <row r="2" spans="2:10" ht="21" customHeight="1">
      <c r="B2" s="540" t="s">
        <v>531</v>
      </c>
      <c r="C2" s="540"/>
      <c r="D2" s="540"/>
      <c r="E2" s="540"/>
      <c r="F2" s="540"/>
      <c r="G2" s="540"/>
      <c r="H2" s="540"/>
    </row>
    <row r="3" spans="2:10" ht="13.5" customHeight="1">
      <c r="B3" s="58"/>
      <c r="C3" s="58"/>
      <c r="D3" s="250"/>
      <c r="E3" s="58"/>
      <c r="F3" s="58"/>
      <c r="G3" s="250"/>
      <c r="H3" s="238"/>
    </row>
    <row r="4" spans="2:10" ht="18.75" customHeight="1">
      <c r="B4" s="24" t="s">
        <v>104</v>
      </c>
      <c r="C4" s="541">
        <f>'Formulario B-"Alta de Proyecto"'!$B$5</f>
        <v>0</v>
      </c>
      <c r="D4" s="541"/>
      <c r="E4" s="541"/>
      <c r="F4" s="541"/>
      <c r="G4" s="541"/>
      <c r="H4" s="541"/>
    </row>
    <row r="6" spans="2:10" ht="15.75" customHeight="1">
      <c r="B6" s="542" t="s">
        <v>451</v>
      </c>
      <c r="C6" s="543"/>
      <c r="D6" s="543"/>
      <c r="E6" s="543"/>
      <c r="F6" s="543"/>
      <c r="G6" s="466">
        <f ca="1">SUM($H$10:$H$67,$H$78:$H$135,$H$146:$H$203)</f>
        <v>0</v>
      </c>
      <c r="H6" s="467" t="s">
        <v>152</v>
      </c>
    </row>
    <row r="7" spans="2:10" ht="18.75" customHeight="1">
      <c r="B7" s="542" t="s">
        <v>440</v>
      </c>
      <c r="C7" s="543"/>
      <c r="D7" s="543"/>
      <c r="E7" s="543"/>
      <c r="F7" s="544"/>
      <c r="G7" s="466">
        <f ca="1">SUM($I$10:$I$67,$I$78:$I$135,$J$10:$J$67,$J$78:$J$135,$I$146:$I$203,$J$146:$J$203)</f>
        <v>0</v>
      </c>
      <c r="H7" s="467" t="s">
        <v>152</v>
      </c>
    </row>
    <row r="9" spans="2:10" ht="40" customHeight="1">
      <c r="B9" s="468" t="s">
        <v>82</v>
      </c>
      <c r="C9" s="468" t="s">
        <v>83</v>
      </c>
      <c r="D9" s="469" t="s">
        <v>51</v>
      </c>
      <c r="E9" s="468" t="s">
        <v>52</v>
      </c>
      <c r="F9" s="468" t="s">
        <v>365</v>
      </c>
      <c r="G9" s="469" t="s">
        <v>352</v>
      </c>
      <c r="H9" s="470" t="s">
        <v>438</v>
      </c>
      <c r="I9" s="470" t="s">
        <v>439</v>
      </c>
      <c r="J9" s="470" t="s">
        <v>437</v>
      </c>
    </row>
    <row r="10" spans="2:10">
      <c r="B10" s="207" t="str">
        <f ca="1">Cálculos!DN4</f>
        <v/>
      </c>
      <c r="C10" s="207" t="str">
        <f ca="1">Cálculos!DO4</f>
        <v/>
      </c>
      <c r="D10" s="251" t="str">
        <f ca="1">Cálculos!DP4</f>
        <v/>
      </c>
      <c r="E10" s="207" t="str">
        <f ca="1">Cálculos!DQ4</f>
        <v/>
      </c>
      <c r="F10" s="208" t="str">
        <f ca="1">Cálculos!DS4</f>
        <v/>
      </c>
      <c r="G10" s="251" t="str">
        <f ca="1">Cálculos!DR4</f>
        <v/>
      </c>
      <c r="H10" s="254" t="str">
        <f ca="1">IF(B10="","",IF(F10='Datos fijos'!$AB$3,D10*G10,0))</f>
        <v/>
      </c>
      <c r="I10" s="254" t="str">
        <f ca="1">IF(B10="","",D10*G10-H10)</f>
        <v/>
      </c>
      <c r="J10" s="255" t="str">
        <f ca="1">Cálculos!DY4</f>
        <v/>
      </c>
    </row>
    <row r="11" spans="2:10">
      <c r="B11" s="207" t="str">
        <f ca="1">Cálculos!DN5</f>
        <v/>
      </c>
      <c r="C11" s="207" t="str">
        <f ca="1">Cálculos!DO5</f>
        <v/>
      </c>
      <c r="D11" s="251" t="str">
        <f ca="1">Cálculos!DP5</f>
        <v/>
      </c>
      <c r="E11" s="207" t="str">
        <f ca="1">Cálculos!DQ5</f>
        <v/>
      </c>
      <c r="F11" s="208" t="str">
        <f ca="1">Cálculos!DS5</f>
        <v/>
      </c>
      <c r="G11" s="251" t="str">
        <f ca="1">Cálculos!DR5</f>
        <v/>
      </c>
      <c r="H11" s="254" t="str">
        <f ca="1">IF(B11="","",IF(F11='Datos fijos'!$AB$3,D11*G11,0))</f>
        <v/>
      </c>
      <c r="I11" s="254" t="str">
        <f ca="1">IF(B11="","",D11*G11-H11)</f>
        <v/>
      </c>
      <c r="J11" s="255" t="str">
        <f ca="1">Cálculos!DY5</f>
        <v/>
      </c>
    </row>
    <row r="12" spans="2:10">
      <c r="B12" s="207" t="str">
        <f ca="1">Cálculos!DN6</f>
        <v/>
      </c>
      <c r="C12" s="207" t="str">
        <f ca="1">Cálculos!DO6</f>
        <v/>
      </c>
      <c r="D12" s="251" t="str">
        <f ca="1">Cálculos!DP6</f>
        <v/>
      </c>
      <c r="E12" s="207" t="str">
        <f ca="1">Cálculos!DQ6</f>
        <v/>
      </c>
      <c r="F12" s="208" t="str">
        <f ca="1">Cálculos!DS6</f>
        <v/>
      </c>
      <c r="G12" s="251" t="str">
        <f ca="1">Cálculos!DR6</f>
        <v/>
      </c>
      <c r="H12" s="254" t="str">
        <f ca="1">IF(B12="","",IF(F12='Datos fijos'!$AB$3,D12*G12,0))</f>
        <v/>
      </c>
      <c r="I12" s="254" t="str">
        <f ca="1">IF(B12="","",D12*G12-H12)</f>
        <v/>
      </c>
      <c r="J12" s="255" t="str">
        <f ca="1">Cálculos!DY6</f>
        <v/>
      </c>
    </row>
    <row r="13" spans="2:10">
      <c r="B13" s="207" t="str">
        <f ca="1">Cálculos!DN7</f>
        <v/>
      </c>
      <c r="C13" s="207" t="str">
        <f ca="1">Cálculos!DO7</f>
        <v/>
      </c>
      <c r="D13" s="251" t="str">
        <f ca="1">Cálculos!DP7</f>
        <v/>
      </c>
      <c r="E13" s="207" t="str">
        <f ca="1">Cálculos!DQ7</f>
        <v/>
      </c>
      <c r="F13" s="208" t="str">
        <f ca="1">Cálculos!DS7</f>
        <v/>
      </c>
      <c r="G13" s="251" t="str">
        <f ca="1">Cálculos!DR7</f>
        <v/>
      </c>
      <c r="H13" s="254" t="str">
        <f ca="1">IF(B13="","",IF(F13='Datos fijos'!$AB$3,D13*G13,0))</f>
        <v/>
      </c>
      <c r="I13" s="254" t="str">
        <f t="shared" ref="I13:I67" ca="1" si="0">IF(B13="","",D13*G13-H13)</f>
        <v/>
      </c>
      <c r="J13" s="255" t="str">
        <f ca="1">Cálculos!DY7</f>
        <v/>
      </c>
    </row>
    <row r="14" spans="2:10">
      <c r="B14" s="207" t="str">
        <f ca="1">Cálculos!DN8</f>
        <v/>
      </c>
      <c r="C14" s="207" t="str">
        <f ca="1">Cálculos!DO8</f>
        <v/>
      </c>
      <c r="D14" s="251" t="str">
        <f ca="1">Cálculos!DP8</f>
        <v/>
      </c>
      <c r="E14" s="207" t="str">
        <f ca="1">Cálculos!DQ8</f>
        <v/>
      </c>
      <c r="F14" s="208" t="str">
        <f ca="1">Cálculos!DS8</f>
        <v/>
      </c>
      <c r="G14" s="251" t="str">
        <f ca="1">Cálculos!DR8</f>
        <v/>
      </c>
      <c r="H14" s="254" t="str">
        <f ca="1">IF(B14="","",IF(F14='Datos fijos'!$AB$3,D14*G14,0))</f>
        <v/>
      </c>
      <c r="I14" s="254" t="str">
        <f t="shared" ca="1" si="0"/>
        <v/>
      </c>
      <c r="J14" s="255" t="str">
        <f ca="1">Cálculos!DY8</f>
        <v/>
      </c>
    </row>
    <row r="15" spans="2:10">
      <c r="B15" s="207" t="str">
        <f ca="1">Cálculos!DN9</f>
        <v/>
      </c>
      <c r="C15" s="207" t="str">
        <f ca="1">Cálculos!DO9</f>
        <v/>
      </c>
      <c r="D15" s="251" t="str">
        <f ca="1">Cálculos!DP9</f>
        <v/>
      </c>
      <c r="E15" s="207" t="str">
        <f ca="1">Cálculos!DQ9</f>
        <v/>
      </c>
      <c r="F15" s="208" t="str">
        <f ca="1">Cálculos!DS9</f>
        <v/>
      </c>
      <c r="G15" s="251" t="str">
        <f ca="1">Cálculos!DR9</f>
        <v/>
      </c>
      <c r="H15" s="254" t="str">
        <f ca="1">IF(B15="","",IF(F15='Datos fijos'!$AB$3,D15*G15,0))</f>
        <v/>
      </c>
      <c r="I15" s="254" t="str">
        <f t="shared" ca="1" si="0"/>
        <v/>
      </c>
      <c r="J15" s="255" t="str">
        <f ca="1">Cálculos!DY9</f>
        <v/>
      </c>
    </row>
    <row r="16" spans="2:10">
      <c r="B16" s="207" t="str">
        <f ca="1">Cálculos!DN10</f>
        <v/>
      </c>
      <c r="C16" s="207" t="str">
        <f ca="1">Cálculos!DO10</f>
        <v/>
      </c>
      <c r="D16" s="251" t="str">
        <f ca="1">Cálculos!DP10</f>
        <v/>
      </c>
      <c r="E16" s="207" t="str">
        <f ca="1">Cálculos!DQ10</f>
        <v/>
      </c>
      <c r="F16" s="208" t="str">
        <f ca="1">Cálculos!DS10</f>
        <v/>
      </c>
      <c r="G16" s="251" t="str">
        <f ca="1">Cálculos!DR10</f>
        <v/>
      </c>
      <c r="H16" s="254" t="str">
        <f ca="1">IF(B16="","",IF(F16='Datos fijos'!$AB$3,D16*G16,0))</f>
        <v/>
      </c>
      <c r="I16" s="254" t="str">
        <f t="shared" ca="1" si="0"/>
        <v/>
      </c>
      <c r="J16" s="255" t="str">
        <f ca="1">Cálculos!DY10</f>
        <v/>
      </c>
    </row>
    <row r="17" spans="2:10">
      <c r="B17" s="207" t="str">
        <f ca="1">Cálculos!DN11</f>
        <v/>
      </c>
      <c r="C17" s="207" t="str">
        <f ca="1">Cálculos!DO11</f>
        <v/>
      </c>
      <c r="D17" s="251" t="str">
        <f ca="1">Cálculos!DP11</f>
        <v/>
      </c>
      <c r="E17" s="207" t="str">
        <f ca="1">Cálculos!DQ11</f>
        <v/>
      </c>
      <c r="F17" s="208" t="str">
        <f ca="1">Cálculos!DS11</f>
        <v/>
      </c>
      <c r="G17" s="251" t="str">
        <f ca="1">Cálculos!DR11</f>
        <v/>
      </c>
      <c r="H17" s="254" t="str">
        <f ca="1">IF(B17="","",IF(F17='Datos fijos'!$AB$3,D17*G17,0))</f>
        <v/>
      </c>
      <c r="I17" s="254" t="str">
        <f t="shared" ca="1" si="0"/>
        <v/>
      </c>
      <c r="J17" s="255" t="str">
        <f ca="1">Cálculos!DY11</f>
        <v/>
      </c>
    </row>
    <row r="18" spans="2:10">
      <c r="B18" s="207" t="str">
        <f ca="1">Cálculos!DN12</f>
        <v/>
      </c>
      <c r="C18" s="207" t="str">
        <f ca="1">Cálculos!DO12</f>
        <v/>
      </c>
      <c r="D18" s="251" t="str">
        <f ca="1">Cálculos!DP12</f>
        <v/>
      </c>
      <c r="E18" s="207" t="str">
        <f ca="1">Cálculos!DQ12</f>
        <v/>
      </c>
      <c r="F18" s="208" t="str">
        <f ca="1">Cálculos!DS12</f>
        <v/>
      </c>
      <c r="G18" s="251" t="str">
        <f ca="1">Cálculos!DR12</f>
        <v/>
      </c>
      <c r="H18" s="254" t="str">
        <f ca="1">IF(B18="","",IF(F18='Datos fijos'!$AB$3,D18*G18,0))</f>
        <v/>
      </c>
      <c r="I18" s="254" t="str">
        <f t="shared" ca="1" si="0"/>
        <v/>
      </c>
      <c r="J18" s="255" t="str">
        <f ca="1">Cálculos!DY12</f>
        <v/>
      </c>
    </row>
    <row r="19" spans="2:10">
      <c r="B19" s="207" t="str">
        <f ca="1">Cálculos!DN13</f>
        <v/>
      </c>
      <c r="C19" s="207" t="str">
        <f ca="1">Cálculos!DO13</f>
        <v/>
      </c>
      <c r="D19" s="251" t="str">
        <f ca="1">Cálculos!DP13</f>
        <v/>
      </c>
      <c r="E19" s="207" t="str">
        <f ca="1">Cálculos!DQ13</f>
        <v/>
      </c>
      <c r="F19" s="208" t="str">
        <f ca="1">Cálculos!DS13</f>
        <v/>
      </c>
      <c r="G19" s="251" t="str">
        <f ca="1">Cálculos!DR13</f>
        <v/>
      </c>
      <c r="H19" s="254" t="str">
        <f ca="1">IF(B19="","",IF(F19='Datos fijos'!$AB$3,D19*G19,0))</f>
        <v/>
      </c>
      <c r="I19" s="254" t="str">
        <f t="shared" ca="1" si="0"/>
        <v/>
      </c>
      <c r="J19" s="255" t="str">
        <f ca="1">Cálculos!DY13</f>
        <v/>
      </c>
    </row>
    <row r="20" spans="2:10">
      <c r="B20" s="207" t="str">
        <f ca="1">Cálculos!DN14</f>
        <v/>
      </c>
      <c r="C20" s="207" t="str">
        <f ca="1">Cálculos!DO14</f>
        <v/>
      </c>
      <c r="D20" s="251" t="str">
        <f ca="1">Cálculos!DP14</f>
        <v/>
      </c>
      <c r="E20" s="207" t="str">
        <f ca="1">Cálculos!DQ14</f>
        <v/>
      </c>
      <c r="F20" s="208" t="str">
        <f ca="1">Cálculos!DS14</f>
        <v/>
      </c>
      <c r="G20" s="251" t="str">
        <f ca="1">Cálculos!DR14</f>
        <v/>
      </c>
      <c r="H20" s="254" t="str">
        <f ca="1">IF(B20="","",IF(F20='Datos fijos'!$AB$3,D20*G20,0))</f>
        <v/>
      </c>
      <c r="I20" s="254" t="str">
        <f t="shared" ca="1" si="0"/>
        <v/>
      </c>
      <c r="J20" s="255" t="str">
        <f ca="1">Cálculos!DY14</f>
        <v/>
      </c>
    </row>
    <row r="21" spans="2:10">
      <c r="B21" s="207" t="str">
        <f ca="1">Cálculos!DN15</f>
        <v/>
      </c>
      <c r="C21" s="207" t="str">
        <f ca="1">Cálculos!DO15</f>
        <v/>
      </c>
      <c r="D21" s="251" t="str">
        <f ca="1">Cálculos!DP15</f>
        <v/>
      </c>
      <c r="E21" s="207" t="str">
        <f ca="1">Cálculos!DQ15</f>
        <v/>
      </c>
      <c r="F21" s="208" t="str">
        <f ca="1">Cálculos!DS15</f>
        <v/>
      </c>
      <c r="G21" s="251" t="str">
        <f ca="1">Cálculos!DR15</f>
        <v/>
      </c>
      <c r="H21" s="254" t="str">
        <f ca="1">IF(B21="","",IF(F21='Datos fijos'!$AB$3,D21*G21,0))</f>
        <v/>
      </c>
      <c r="I21" s="254" t="str">
        <f t="shared" ca="1" si="0"/>
        <v/>
      </c>
      <c r="J21" s="255" t="str">
        <f ca="1">Cálculos!DY15</f>
        <v/>
      </c>
    </row>
    <row r="22" spans="2:10">
      <c r="B22" s="207" t="str">
        <f ca="1">Cálculos!DN16</f>
        <v/>
      </c>
      <c r="C22" s="207" t="str">
        <f ca="1">Cálculos!DO16</f>
        <v/>
      </c>
      <c r="D22" s="251" t="str">
        <f ca="1">Cálculos!DP16</f>
        <v/>
      </c>
      <c r="E22" s="207" t="str">
        <f ca="1">Cálculos!DQ16</f>
        <v/>
      </c>
      <c r="F22" s="208" t="str">
        <f ca="1">Cálculos!DS16</f>
        <v/>
      </c>
      <c r="G22" s="251" t="str">
        <f ca="1">Cálculos!DR16</f>
        <v/>
      </c>
      <c r="H22" s="254" t="str">
        <f ca="1">IF(B22="","",IF(F22='Datos fijos'!$AB$3,D22*G22,0))</f>
        <v/>
      </c>
      <c r="I22" s="254" t="str">
        <f t="shared" ca="1" si="0"/>
        <v/>
      </c>
      <c r="J22" s="255" t="str">
        <f ca="1">Cálculos!DY16</f>
        <v/>
      </c>
    </row>
    <row r="23" spans="2:10">
      <c r="B23" s="207" t="str">
        <f ca="1">Cálculos!DN17</f>
        <v/>
      </c>
      <c r="C23" s="207" t="str">
        <f ca="1">Cálculos!DO17</f>
        <v/>
      </c>
      <c r="D23" s="251" t="str">
        <f ca="1">Cálculos!DP17</f>
        <v/>
      </c>
      <c r="E23" s="207" t="str">
        <f ca="1">Cálculos!DQ17</f>
        <v/>
      </c>
      <c r="F23" s="208" t="str">
        <f ca="1">Cálculos!DS17</f>
        <v/>
      </c>
      <c r="G23" s="251" t="str">
        <f ca="1">Cálculos!DR17</f>
        <v/>
      </c>
      <c r="H23" s="254" t="str">
        <f ca="1">IF(B23="","",IF(F23='Datos fijos'!$AB$3,D23*G23,0))</f>
        <v/>
      </c>
      <c r="I23" s="254" t="str">
        <f t="shared" ca="1" si="0"/>
        <v/>
      </c>
      <c r="J23" s="255" t="str">
        <f ca="1">Cálculos!DY17</f>
        <v/>
      </c>
    </row>
    <row r="24" spans="2:10">
      <c r="B24" s="207" t="str">
        <f ca="1">Cálculos!DN18</f>
        <v/>
      </c>
      <c r="C24" s="207" t="str">
        <f ca="1">Cálculos!DO18</f>
        <v/>
      </c>
      <c r="D24" s="251" t="str">
        <f ca="1">Cálculos!DP18</f>
        <v/>
      </c>
      <c r="E24" s="207" t="str">
        <f ca="1">Cálculos!DQ18</f>
        <v/>
      </c>
      <c r="F24" s="208" t="str">
        <f ca="1">Cálculos!DS18</f>
        <v/>
      </c>
      <c r="G24" s="251" t="str">
        <f ca="1">Cálculos!DR18</f>
        <v/>
      </c>
      <c r="H24" s="254" t="str">
        <f ca="1">IF(B24="","",IF(F24='Datos fijos'!$AB$3,D24*G24,0))</f>
        <v/>
      </c>
      <c r="I24" s="254" t="str">
        <f t="shared" ca="1" si="0"/>
        <v/>
      </c>
      <c r="J24" s="255" t="str">
        <f ca="1">Cálculos!DY18</f>
        <v/>
      </c>
    </row>
    <row r="25" spans="2:10">
      <c r="B25" s="207" t="str">
        <f ca="1">Cálculos!DN19</f>
        <v/>
      </c>
      <c r="C25" s="207" t="str">
        <f ca="1">Cálculos!DO19</f>
        <v/>
      </c>
      <c r="D25" s="251" t="str">
        <f ca="1">Cálculos!DP19</f>
        <v/>
      </c>
      <c r="E25" s="207" t="str">
        <f ca="1">Cálculos!DQ19</f>
        <v/>
      </c>
      <c r="F25" s="208" t="str">
        <f ca="1">Cálculos!DS19</f>
        <v/>
      </c>
      <c r="G25" s="251" t="str">
        <f ca="1">Cálculos!DR19</f>
        <v/>
      </c>
      <c r="H25" s="254" t="str">
        <f ca="1">IF(B25="","",IF(F25='Datos fijos'!$AB$3,D25*G25,0))</f>
        <v/>
      </c>
      <c r="I25" s="254" t="str">
        <f t="shared" ca="1" si="0"/>
        <v/>
      </c>
      <c r="J25" s="255" t="str">
        <f ca="1">Cálculos!DY19</f>
        <v/>
      </c>
    </row>
    <row r="26" spans="2:10">
      <c r="B26" s="207" t="str">
        <f ca="1">Cálculos!DN20</f>
        <v/>
      </c>
      <c r="C26" s="207" t="str">
        <f ca="1">Cálculos!DO20</f>
        <v/>
      </c>
      <c r="D26" s="251" t="str">
        <f ca="1">Cálculos!DP20</f>
        <v/>
      </c>
      <c r="E26" s="207" t="str">
        <f ca="1">Cálculos!DQ20</f>
        <v/>
      </c>
      <c r="F26" s="208" t="str">
        <f ca="1">Cálculos!DS20</f>
        <v/>
      </c>
      <c r="G26" s="251" t="str">
        <f ca="1">Cálculos!DR20</f>
        <v/>
      </c>
      <c r="H26" s="254" t="str">
        <f ca="1">IF(B26="","",IF(F26='Datos fijos'!$AB$3,D26*G26,0))</f>
        <v/>
      </c>
      <c r="I26" s="254" t="str">
        <f t="shared" ca="1" si="0"/>
        <v/>
      </c>
      <c r="J26" s="255" t="str">
        <f ca="1">Cálculos!DY20</f>
        <v/>
      </c>
    </row>
    <row r="27" spans="2:10">
      <c r="B27" s="207" t="str">
        <f ca="1">Cálculos!DN21</f>
        <v/>
      </c>
      <c r="C27" s="207" t="str">
        <f ca="1">Cálculos!DO21</f>
        <v/>
      </c>
      <c r="D27" s="251" t="str">
        <f ca="1">Cálculos!DP21</f>
        <v/>
      </c>
      <c r="E27" s="207" t="str">
        <f ca="1">Cálculos!DQ21</f>
        <v/>
      </c>
      <c r="F27" s="208" t="str">
        <f ca="1">Cálculos!DS21</f>
        <v/>
      </c>
      <c r="G27" s="251" t="str">
        <f ca="1">Cálculos!DR21</f>
        <v/>
      </c>
      <c r="H27" s="254" t="str">
        <f ca="1">IF(B27="","",IF(F27='Datos fijos'!$AB$3,D27*G27,0))</f>
        <v/>
      </c>
      <c r="I27" s="254" t="str">
        <f t="shared" ca="1" si="0"/>
        <v/>
      </c>
      <c r="J27" s="255" t="str">
        <f ca="1">Cálculos!DY21</f>
        <v/>
      </c>
    </row>
    <row r="28" spans="2:10">
      <c r="B28" s="207" t="str">
        <f ca="1">Cálculos!DN22</f>
        <v/>
      </c>
      <c r="C28" s="207" t="str">
        <f ca="1">Cálculos!DO22</f>
        <v/>
      </c>
      <c r="D28" s="251" t="str">
        <f ca="1">Cálculos!DP22</f>
        <v/>
      </c>
      <c r="E28" s="207" t="str">
        <f ca="1">Cálculos!DQ22</f>
        <v/>
      </c>
      <c r="F28" s="208" t="str">
        <f ca="1">Cálculos!DS22</f>
        <v/>
      </c>
      <c r="G28" s="251" t="str">
        <f ca="1">Cálculos!DR22</f>
        <v/>
      </c>
      <c r="H28" s="254" t="str">
        <f ca="1">IF(B28="","",IF(F28='Datos fijos'!$AB$3,D28*G28,0))</f>
        <v/>
      </c>
      <c r="I28" s="254" t="str">
        <f t="shared" ca="1" si="0"/>
        <v/>
      </c>
      <c r="J28" s="255" t="str">
        <f ca="1">Cálculos!DY22</f>
        <v/>
      </c>
    </row>
    <row r="29" spans="2:10">
      <c r="B29" s="207" t="str">
        <f ca="1">Cálculos!DN23</f>
        <v/>
      </c>
      <c r="C29" s="207" t="str">
        <f ca="1">Cálculos!DO23</f>
        <v/>
      </c>
      <c r="D29" s="251" t="str">
        <f ca="1">Cálculos!DP23</f>
        <v/>
      </c>
      <c r="E29" s="207" t="str">
        <f ca="1">Cálculos!DQ23</f>
        <v/>
      </c>
      <c r="F29" s="208" t="str">
        <f ca="1">Cálculos!DS23</f>
        <v/>
      </c>
      <c r="G29" s="251" t="str">
        <f ca="1">Cálculos!DR23</f>
        <v/>
      </c>
      <c r="H29" s="254" t="str">
        <f ca="1">IF(B29="","",IF(F29='Datos fijos'!$AB$3,D29*G29,0))</f>
        <v/>
      </c>
      <c r="I29" s="254" t="str">
        <f t="shared" ca="1" si="0"/>
        <v/>
      </c>
      <c r="J29" s="255" t="str">
        <f ca="1">Cálculos!DY23</f>
        <v/>
      </c>
    </row>
    <row r="30" spans="2:10">
      <c r="B30" s="207" t="str">
        <f ca="1">Cálculos!DN24</f>
        <v/>
      </c>
      <c r="C30" s="207" t="str">
        <f ca="1">Cálculos!DO24</f>
        <v/>
      </c>
      <c r="D30" s="251" t="str">
        <f ca="1">Cálculos!DP24</f>
        <v/>
      </c>
      <c r="E30" s="207" t="str">
        <f ca="1">Cálculos!DQ24</f>
        <v/>
      </c>
      <c r="F30" s="208" t="str">
        <f ca="1">Cálculos!DS24</f>
        <v/>
      </c>
      <c r="G30" s="251" t="str">
        <f ca="1">Cálculos!DR24</f>
        <v/>
      </c>
      <c r="H30" s="254" t="str">
        <f ca="1">IF(B30="","",IF(F30='Datos fijos'!$AB$3,D30*G30,0))</f>
        <v/>
      </c>
      <c r="I30" s="254" t="str">
        <f t="shared" ca="1" si="0"/>
        <v/>
      </c>
      <c r="J30" s="255" t="str">
        <f ca="1">Cálculos!DY24</f>
        <v/>
      </c>
    </row>
    <row r="31" spans="2:10">
      <c r="B31" s="207" t="str">
        <f ca="1">Cálculos!DN25</f>
        <v/>
      </c>
      <c r="C31" s="207" t="str">
        <f ca="1">Cálculos!DO25</f>
        <v/>
      </c>
      <c r="D31" s="251" t="str">
        <f ca="1">Cálculos!DP25</f>
        <v/>
      </c>
      <c r="E31" s="207" t="str">
        <f ca="1">Cálculos!DQ25</f>
        <v/>
      </c>
      <c r="F31" s="208" t="str">
        <f ca="1">Cálculos!DS25</f>
        <v/>
      </c>
      <c r="G31" s="251" t="str">
        <f ca="1">Cálculos!DR25</f>
        <v/>
      </c>
      <c r="H31" s="254" t="str">
        <f ca="1">IF(B31="","",IF(F31='Datos fijos'!$AB$3,D31*G31,0))</f>
        <v/>
      </c>
      <c r="I31" s="254" t="str">
        <f t="shared" ca="1" si="0"/>
        <v/>
      </c>
      <c r="J31" s="255" t="str">
        <f ca="1">Cálculos!DY25</f>
        <v/>
      </c>
    </row>
    <row r="32" spans="2:10">
      <c r="B32" s="207" t="str">
        <f ca="1">Cálculos!DN26</f>
        <v/>
      </c>
      <c r="C32" s="207" t="str">
        <f ca="1">Cálculos!DO26</f>
        <v/>
      </c>
      <c r="D32" s="251" t="str">
        <f ca="1">Cálculos!DP26</f>
        <v/>
      </c>
      <c r="E32" s="207" t="str">
        <f ca="1">Cálculos!DQ26</f>
        <v/>
      </c>
      <c r="F32" s="208" t="str">
        <f ca="1">Cálculos!DS26</f>
        <v/>
      </c>
      <c r="G32" s="251" t="str">
        <f ca="1">Cálculos!DR26</f>
        <v/>
      </c>
      <c r="H32" s="254" t="str">
        <f ca="1">IF(B32="","",IF(F32='Datos fijos'!$AB$3,D32*G32,0))</f>
        <v/>
      </c>
      <c r="I32" s="254" t="str">
        <f t="shared" ca="1" si="0"/>
        <v/>
      </c>
      <c r="J32" s="255" t="str">
        <f ca="1">Cálculos!DY26</f>
        <v/>
      </c>
    </row>
    <row r="33" spans="2:10">
      <c r="B33" s="207" t="str">
        <f ca="1">Cálculos!DN27</f>
        <v/>
      </c>
      <c r="C33" s="207" t="str">
        <f ca="1">Cálculos!DO27</f>
        <v/>
      </c>
      <c r="D33" s="251" t="str">
        <f ca="1">Cálculos!DP27</f>
        <v/>
      </c>
      <c r="E33" s="207" t="str">
        <f ca="1">Cálculos!DQ27</f>
        <v/>
      </c>
      <c r="F33" s="208" t="str">
        <f ca="1">Cálculos!DS27</f>
        <v/>
      </c>
      <c r="G33" s="251" t="str">
        <f ca="1">Cálculos!DR27</f>
        <v/>
      </c>
      <c r="H33" s="254" t="str">
        <f ca="1">IF(B33="","",IF(F33='Datos fijos'!$AB$3,D33*G33,0))</f>
        <v/>
      </c>
      <c r="I33" s="254" t="str">
        <f t="shared" ca="1" si="0"/>
        <v/>
      </c>
      <c r="J33" s="255" t="str">
        <f ca="1">Cálculos!DY27</f>
        <v/>
      </c>
    </row>
    <row r="34" spans="2:10">
      <c r="B34" s="207" t="str">
        <f ca="1">Cálculos!DN28</f>
        <v/>
      </c>
      <c r="C34" s="207" t="str">
        <f ca="1">Cálculos!DO28</f>
        <v/>
      </c>
      <c r="D34" s="251" t="str">
        <f ca="1">Cálculos!DP28</f>
        <v/>
      </c>
      <c r="E34" s="207" t="str">
        <f ca="1">Cálculos!DQ28</f>
        <v/>
      </c>
      <c r="F34" s="208" t="str">
        <f ca="1">Cálculos!DS28</f>
        <v/>
      </c>
      <c r="G34" s="251" t="str">
        <f ca="1">Cálculos!DR28</f>
        <v/>
      </c>
      <c r="H34" s="254" t="str">
        <f ca="1">IF(B34="","",IF(F34='Datos fijos'!$AB$3,D34*G34,0))</f>
        <v/>
      </c>
      <c r="I34" s="254" t="str">
        <f t="shared" ca="1" si="0"/>
        <v/>
      </c>
      <c r="J34" s="255" t="str">
        <f ca="1">Cálculos!DY28</f>
        <v/>
      </c>
    </row>
    <row r="35" spans="2:10">
      <c r="B35" s="207" t="str">
        <f ca="1">Cálculos!DN29</f>
        <v/>
      </c>
      <c r="C35" s="207" t="str">
        <f ca="1">Cálculos!DO29</f>
        <v/>
      </c>
      <c r="D35" s="251" t="str">
        <f ca="1">Cálculos!DP29</f>
        <v/>
      </c>
      <c r="E35" s="207" t="str">
        <f ca="1">Cálculos!DQ29</f>
        <v/>
      </c>
      <c r="F35" s="208" t="str">
        <f ca="1">Cálculos!DS29</f>
        <v/>
      </c>
      <c r="G35" s="251" t="str">
        <f ca="1">Cálculos!DR29</f>
        <v/>
      </c>
      <c r="H35" s="254" t="str">
        <f ca="1">IF(B35="","",IF(F35='Datos fijos'!$AB$3,D35*G35,0))</f>
        <v/>
      </c>
      <c r="I35" s="254" t="str">
        <f t="shared" ca="1" si="0"/>
        <v/>
      </c>
      <c r="J35" s="255" t="str">
        <f ca="1">Cálculos!DY29</f>
        <v/>
      </c>
    </row>
    <row r="36" spans="2:10">
      <c r="B36" s="207" t="str">
        <f ca="1">Cálculos!DN30</f>
        <v/>
      </c>
      <c r="C36" s="207" t="str">
        <f ca="1">Cálculos!DO30</f>
        <v/>
      </c>
      <c r="D36" s="251" t="str">
        <f ca="1">Cálculos!DP30</f>
        <v/>
      </c>
      <c r="E36" s="207" t="str">
        <f ca="1">Cálculos!DQ30</f>
        <v/>
      </c>
      <c r="F36" s="208" t="str">
        <f ca="1">Cálculos!DS30</f>
        <v/>
      </c>
      <c r="G36" s="251" t="str">
        <f ca="1">Cálculos!DR30</f>
        <v/>
      </c>
      <c r="H36" s="254" t="str">
        <f ca="1">IF(B36="","",IF(F36='Datos fijos'!$AB$3,D36*G36,0))</f>
        <v/>
      </c>
      <c r="I36" s="254" t="str">
        <f t="shared" ca="1" si="0"/>
        <v/>
      </c>
      <c r="J36" s="255" t="str">
        <f ca="1">Cálculos!DY30</f>
        <v/>
      </c>
    </row>
    <row r="37" spans="2:10">
      <c r="B37" s="207" t="str">
        <f ca="1">Cálculos!DN31</f>
        <v/>
      </c>
      <c r="C37" s="207" t="str">
        <f ca="1">Cálculos!DO31</f>
        <v/>
      </c>
      <c r="D37" s="251" t="str">
        <f ca="1">Cálculos!DP31</f>
        <v/>
      </c>
      <c r="E37" s="207" t="str">
        <f ca="1">Cálculos!DQ31</f>
        <v/>
      </c>
      <c r="F37" s="208" t="str">
        <f ca="1">Cálculos!DS31</f>
        <v/>
      </c>
      <c r="G37" s="251" t="str">
        <f ca="1">Cálculos!DR31</f>
        <v/>
      </c>
      <c r="H37" s="254" t="str">
        <f ca="1">IF(B37="","",IF(F37='Datos fijos'!$AB$3,D37*G37,0))</f>
        <v/>
      </c>
      <c r="I37" s="254" t="str">
        <f t="shared" ca="1" si="0"/>
        <v/>
      </c>
      <c r="J37" s="255" t="str">
        <f ca="1">Cálculos!DY31</f>
        <v/>
      </c>
    </row>
    <row r="38" spans="2:10">
      <c r="B38" s="207" t="str">
        <f ca="1">Cálculos!DN32</f>
        <v/>
      </c>
      <c r="C38" s="207" t="str">
        <f ca="1">Cálculos!DO32</f>
        <v/>
      </c>
      <c r="D38" s="251" t="str">
        <f ca="1">Cálculos!DP32</f>
        <v/>
      </c>
      <c r="E38" s="207" t="str">
        <f ca="1">Cálculos!DQ32</f>
        <v/>
      </c>
      <c r="F38" s="208" t="str">
        <f ca="1">Cálculos!DS32</f>
        <v/>
      </c>
      <c r="G38" s="251" t="str">
        <f ca="1">Cálculos!DR32</f>
        <v/>
      </c>
      <c r="H38" s="254" t="str">
        <f ca="1">IF(B38="","",IF(F38='Datos fijos'!$AB$3,D38*G38,0))</f>
        <v/>
      </c>
      <c r="I38" s="254" t="str">
        <f t="shared" ca="1" si="0"/>
        <v/>
      </c>
      <c r="J38" s="255" t="str">
        <f ca="1">Cálculos!DY32</f>
        <v/>
      </c>
    </row>
    <row r="39" spans="2:10">
      <c r="B39" s="207" t="str">
        <f ca="1">Cálculos!DN33</f>
        <v/>
      </c>
      <c r="C39" s="207" t="str">
        <f ca="1">Cálculos!DO33</f>
        <v/>
      </c>
      <c r="D39" s="251" t="str">
        <f ca="1">Cálculos!DP33</f>
        <v/>
      </c>
      <c r="E39" s="207" t="str">
        <f ca="1">Cálculos!DQ33</f>
        <v/>
      </c>
      <c r="F39" s="208" t="str">
        <f ca="1">Cálculos!DS33</f>
        <v/>
      </c>
      <c r="G39" s="251" t="str">
        <f ca="1">Cálculos!DR33</f>
        <v/>
      </c>
      <c r="H39" s="254" t="str">
        <f ca="1">IF(B39="","",IF(F39='Datos fijos'!$AB$3,D39*G39,0))</f>
        <v/>
      </c>
      <c r="I39" s="254" t="str">
        <f t="shared" ca="1" si="0"/>
        <v/>
      </c>
      <c r="J39" s="255" t="str">
        <f ca="1">Cálculos!DY33</f>
        <v/>
      </c>
    </row>
    <row r="40" spans="2:10">
      <c r="B40" s="207" t="str">
        <f ca="1">Cálculos!DN34</f>
        <v/>
      </c>
      <c r="C40" s="207" t="str">
        <f ca="1">Cálculos!DO34</f>
        <v/>
      </c>
      <c r="D40" s="251" t="str">
        <f ca="1">Cálculos!DP34</f>
        <v/>
      </c>
      <c r="E40" s="207" t="str">
        <f ca="1">Cálculos!DQ34</f>
        <v/>
      </c>
      <c r="F40" s="208" t="str">
        <f ca="1">Cálculos!DS34</f>
        <v/>
      </c>
      <c r="G40" s="251" t="str">
        <f ca="1">Cálculos!DR34</f>
        <v/>
      </c>
      <c r="H40" s="254" t="str">
        <f ca="1">IF(B40="","",IF(F40='Datos fijos'!$AB$3,D40*G40,0))</f>
        <v/>
      </c>
      <c r="I40" s="254" t="str">
        <f t="shared" ca="1" si="0"/>
        <v/>
      </c>
      <c r="J40" s="255" t="str">
        <f ca="1">Cálculos!DY34</f>
        <v/>
      </c>
    </row>
    <row r="41" spans="2:10">
      <c r="B41" s="207" t="str">
        <f ca="1">Cálculos!DN35</f>
        <v/>
      </c>
      <c r="C41" s="207" t="str">
        <f ca="1">Cálculos!DO35</f>
        <v/>
      </c>
      <c r="D41" s="251" t="str">
        <f ca="1">Cálculos!DP35</f>
        <v/>
      </c>
      <c r="E41" s="207" t="str">
        <f ca="1">Cálculos!DQ35</f>
        <v/>
      </c>
      <c r="F41" s="208" t="str">
        <f ca="1">Cálculos!DS35</f>
        <v/>
      </c>
      <c r="G41" s="251" t="str">
        <f ca="1">Cálculos!DR35</f>
        <v/>
      </c>
      <c r="H41" s="254" t="str">
        <f ca="1">IF(B41="","",IF(F41='Datos fijos'!$AB$3,D41*G41,0))</f>
        <v/>
      </c>
      <c r="I41" s="254" t="str">
        <f t="shared" ca="1" si="0"/>
        <v/>
      </c>
      <c r="J41" s="255" t="str">
        <f ca="1">Cálculos!DY35</f>
        <v/>
      </c>
    </row>
    <row r="42" spans="2:10">
      <c r="B42" s="207" t="str">
        <f ca="1">Cálculos!DN36</f>
        <v/>
      </c>
      <c r="C42" s="207" t="str">
        <f ca="1">Cálculos!DO36</f>
        <v/>
      </c>
      <c r="D42" s="251" t="str">
        <f ca="1">Cálculos!DP36</f>
        <v/>
      </c>
      <c r="E42" s="207" t="str">
        <f ca="1">Cálculos!DQ36</f>
        <v/>
      </c>
      <c r="F42" s="208" t="str">
        <f ca="1">Cálculos!DS36</f>
        <v/>
      </c>
      <c r="G42" s="251" t="str">
        <f ca="1">Cálculos!DR36</f>
        <v/>
      </c>
      <c r="H42" s="254" t="str">
        <f ca="1">IF(B42="","",IF(F42='Datos fijos'!$AB$3,D42*G42,0))</f>
        <v/>
      </c>
      <c r="I42" s="254" t="str">
        <f t="shared" ca="1" si="0"/>
        <v/>
      </c>
      <c r="J42" s="255" t="str">
        <f ca="1">Cálculos!DY36</f>
        <v/>
      </c>
    </row>
    <row r="43" spans="2:10">
      <c r="B43" s="207" t="str">
        <f ca="1">Cálculos!DN37</f>
        <v/>
      </c>
      <c r="C43" s="207" t="str">
        <f ca="1">Cálculos!DO37</f>
        <v/>
      </c>
      <c r="D43" s="251" t="str">
        <f ca="1">Cálculos!DP37</f>
        <v/>
      </c>
      <c r="E43" s="207" t="str">
        <f ca="1">Cálculos!DQ37</f>
        <v/>
      </c>
      <c r="F43" s="208" t="str">
        <f ca="1">Cálculos!DS37</f>
        <v/>
      </c>
      <c r="G43" s="251" t="str">
        <f ca="1">Cálculos!DR37</f>
        <v/>
      </c>
      <c r="H43" s="254" t="str">
        <f ca="1">IF(B43="","",IF(F43='Datos fijos'!$AB$3,D43*G43,0))</f>
        <v/>
      </c>
      <c r="I43" s="254" t="str">
        <f t="shared" ca="1" si="0"/>
        <v/>
      </c>
      <c r="J43" s="255" t="str">
        <f ca="1">Cálculos!DY37</f>
        <v/>
      </c>
    </row>
    <row r="44" spans="2:10">
      <c r="B44" s="207" t="str">
        <f ca="1">Cálculos!DN38</f>
        <v/>
      </c>
      <c r="C44" s="207" t="str">
        <f ca="1">Cálculos!DO38</f>
        <v/>
      </c>
      <c r="D44" s="251" t="str">
        <f ca="1">Cálculos!DP38</f>
        <v/>
      </c>
      <c r="E44" s="207" t="str">
        <f ca="1">Cálculos!DQ38</f>
        <v/>
      </c>
      <c r="F44" s="208" t="str">
        <f ca="1">Cálculos!DS38</f>
        <v/>
      </c>
      <c r="G44" s="251" t="str">
        <f ca="1">Cálculos!DR38</f>
        <v/>
      </c>
      <c r="H44" s="254" t="str">
        <f ca="1">IF(B44="","",IF(F44='Datos fijos'!$AB$3,D44*G44,0))</f>
        <v/>
      </c>
      <c r="I44" s="254" t="str">
        <f t="shared" ca="1" si="0"/>
        <v/>
      </c>
      <c r="J44" s="255" t="str">
        <f ca="1">Cálculos!DY38</f>
        <v/>
      </c>
    </row>
    <row r="45" spans="2:10">
      <c r="B45" s="207" t="str">
        <f ca="1">Cálculos!DN39</f>
        <v/>
      </c>
      <c r="C45" s="207" t="str">
        <f ca="1">Cálculos!DO39</f>
        <v/>
      </c>
      <c r="D45" s="251" t="str">
        <f ca="1">Cálculos!DP39</f>
        <v/>
      </c>
      <c r="E45" s="207" t="str">
        <f ca="1">Cálculos!DQ39</f>
        <v/>
      </c>
      <c r="F45" s="208" t="str">
        <f ca="1">Cálculos!DS39</f>
        <v/>
      </c>
      <c r="G45" s="251" t="str">
        <f ca="1">Cálculos!DR39</f>
        <v/>
      </c>
      <c r="H45" s="254" t="str">
        <f ca="1">IF(B45="","",IF(F45='Datos fijos'!$AB$3,D45*G45,0))</f>
        <v/>
      </c>
      <c r="I45" s="254" t="str">
        <f t="shared" ca="1" si="0"/>
        <v/>
      </c>
      <c r="J45" s="255" t="str">
        <f ca="1">Cálculos!DY39</f>
        <v/>
      </c>
    </row>
    <row r="46" spans="2:10">
      <c r="B46" s="207" t="str">
        <f ca="1">Cálculos!DN40</f>
        <v/>
      </c>
      <c r="C46" s="207" t="str">
        <f ca="1">Cálculos!DO40</f>
        <v/>
      </c>
      <c r="D46" s="251" t="str">
        <f ca="1">Cálculos!DP40</f>
        <v/>
      </c>
      <c r="E46" s="207" t="str">
        <f ca="1">Cálculos!DQ40</f>
        <v/>
      </c>
      <c r="F46" s="208" t="str">
        <f ca="1">Cálculos!DS40</f>
        <v/>
      </c>
      <c r="G46" s="251" t="str">
        <f ca="1">Cálculos!DR40</f>
        <v/>
      </c>
      <c r="H46" s="254" t="str">
        <f ca="1">IF(B46="","",IF(F46='Datos fijos'!$AB$3,D46*G46,0))</f>
        <v/>
      </c>
      <c r="I46" s="254" t="str">
        <f t="shared" ca="1" si="0"/>
        <v/>
      </c>
      <c r="J46" s="255" t="str">
        <f ca="1">Cálculos!DY40</f>
        <v/>
      </c>
    </row>
    <row r="47" spans="2:10">
      <c r="B47" s="207" t="str">
        <f ca="1">Cálculos!DN41</f>
        <v/>
      </c>
      <c r="C47" s="207" t="str">
        <f ca="1">Cálculos!DO41</f>
        <v/>
      </c>
      <c r="D47" s="251" t="str">
        <f ca="1">Cálculos!DP41</f>
        <v/>
      </c>
      <c r="E47" s="207" t="str">
        <f ca="1">Cálculos!DQ41</f>
        <v/>
      </c>
      <c r="F47" s="208" t="str">
        <f ca="1">Cálculos!DS41</f>
        <v/>
      </c>
      <c r="G47" s="251" t="str">
        <f ca="1">Cálculos!DR41</f>
        <v/>
      </c>
      <c r="H47" s="254" t="str">
        <f ca="1">IF(B47="","",IF(F47='Datos fijos'!$AB$3,D47*G47,0))</f>
        <v/>
      </c>
      <c r="I47" s="254" t="str">
        <f t="shared" ca="1" si="0"/>
        <v/>
      </c>
      <c r="J47" s="255" t="str">
        <f ca="1">Cálculos!DY41</f>
        <v/>
      </c>
    </row>
    <row r="48" spans="2:10">
      <c r="B48" s="207" t="str">
        <f ca="1">Cálculos!DN42</f>
        <v/>
      </c>
      <c r="C48" s="207" t="str">
        <f ca="1">Cálculos!DO42</f>
        <v/>
      </c>
      <c r="D48" s="251" t="str">
        <f ca="1">Cálculos!DP42</f>
        <v/>
      </c>
      <c r="E48" s="207" t="str">
        <f ca="1">Cálculos!DQ42</f>
        <v/>
      </c>
      <c r="F48" s="208" t="str">
        <f ca="1">Cálculos!DS42</f>
        <v/>
      </c>
      <c r="G48" s="251" t="str">
        <f ca="1">Cálculos!DR42</f>
        <v/>
      </c>
      <c r="H48" s="254" t="str">
        <f ca="1">IF(B48="","",IF(F48='Datos fijos'!$AB$3,D48*G48,0))</f>
        <v/>
      </c>
      <c r="I48" s="254" t="str">
        <f t="shared" ca="1" si="0"/>
        <v/>
      </c>
      <c r="J48" s="255" t="str">
        <f ca="1">Cálculos!DY42</f>
        <v/>
      </c>
    </row>
    <row r="49" spans="2:10">
      <c r="B49" s="207" t="str">
        <f ca="1">Cálculos!DN43</f>
        <v/>
      </c>
      <c r="C49" s="207" t="str">
        <f ca="1">Cálculos!DO43</f>
        <v/>
      </c>
      <c r="D49" s="251" t="str">
        <f ca="1">Cálculos!DP43</f>
        <v/>
      </c>
      <c r="E49" s="207" t="str">
        <f ca="1">Cálculos!DQ43</f>
        <v/>
      </c>
      <c r="F49" s="208" t="str">
        <f ca="1">Cálculos!DS43</f>
        <v/>
      </c>
      <c r="G49" s="251" t="str">
        <f ca="1">Cálculos!DR43</f>
        <v/>
      </c>
      <c r="H49" s="254" t="str">
        <f ca="1">IF(B49="","",IF(F49='Datos fijos'!$AB$3,D49*G49,0))</f>
        <v/>
      </c>
      <c r="I49" s="254" t="str">
        <f t="shared" ca="1" si="0"/>
        <v/>
      </c>
      <c r="J49" s="255" t="str">
        <f ca="1">Cálculos!DY43</f>
        <v/>
      </c>
    </row>
    <row r="50" spans="2:10">
      <c r="B50" s="207" t="str">
        <f ca="1">Cálculos!DN44</f>
        <v/>
      </c>
      <c r="C50" s="207" t="str">
        <f ca="1">Cálculos!DO44</f>
        <v/>
      </c>
      <c r="D50" s="251" t="str">
        <f ca="1">Cálculos!DP44</f>
        <v/>
      </c>
      <c r="E50" s="207" t="str">
        <f ca="1">Cálculos!DQ44</f>
        <v/>
      </c>
      <c r="F50" s="208" t="str">
        <f ca="1">Cálculos!DS44</f>
        <v/>
      </c>
      <c r="G50" s="251" t="str">
        <f ca="1">Cálculos!DR44</f>
        <v/>
      </c>
      <c r="H50" s="254" t="str">
        <f ca="1">IF(B50="","",IF(F50='Datos fijos'!$AB$3,D50*G50,0))</f>
        <v/>
      </c>
      <c r="I50" s="254" t="str">
        <f t="shared" ca="1" si="0"/>
        <v/>
      </c>
      <c r="J50" s="255" t="str">
        <f ca="1">Cálculos!DY44</f>
        <v/>
      </c>
    </row>
    <row r="51" spans="2:10">
      <c r="B51" s="207" t="str">
        <f ca="1">Cálculos!DN45</f>
        <v/>
      </c>
      <c r="C51" s="207" t="str">
        <f ca="1">Cálculos!DO45</f>
        <v/>
      </c>
      <c r="D51" s="251" t="str">
        <f ca="1">Cálculos!DP45</f>
        <v/>
      </c>
      <c r="E51" s="207" t="str">
        <f ca="1">Cálculos!DQ45</f>
        <v/>
      </c>
      <c r="F51" s="208" t="str">
        <f ca="1">Cálculos!DS45</f>
        <v/>
      </c>
      <c r="G51" s="251" t="str">
        <f ca="1">Cálculos!DR45</f>
        <v/>
      </c>
      <c r="H51" s="254" t="str">
        <f ca="1">IF(B51="","",IF(F51='Datos fijos'!$AB$3,D51*G51,0))</f>
        <v/>
      </c>
      <c r="I51" s="254" t="str">
        <f t="shared" ca="1" si="0"/>
        <v/>
      </c>
      <c r="J51" s="255" t="str">
        <f ca="1">Cálculos!DY45</f>
        <v/>
      </c>
    </row>
    <row r="52" spans="2:10">
      <c r="B52" s="207" t="str">
        <f ca="1">Cálculos!DN46</f>
        <v/>
      </c>
      <c r="C52" s="207" t="str">
        <f ca="1">Cálculos!DO46</f>
        <v/>
      </c>
      <c r="D52" s="251" t="str">
        <f ca="1">Cálculos!DP46</f>
        <v/>
      </c>
      <c r="E52" s="207" t="str">
        <f ca="1">Cálculos!DQ46</f>
        <v/>
      </c>
      <c r="F52" s="208" t="str">
        <f ca="1">Cálculos!DS46</f>
        <v/>
      </c>
      <c r="G52" s="251" t="str">
        <f ca="1">Cálculos!DR46</f>
        <v/>
      </c>
      <c r="H52" s="254" t="str">
        <f ca="1">IF(B52="","",IF(F52='Datos fijos'!$AB$3,D52*G52,0))</f>
        <v/>
      </c>
      <c r="I52" s="254" t="str">
        <f t="shared" ca="1" si="0"/>
        <v/>
      </c>
      <c r="J52" s="255" t="str">
        <f ca="1">Cálculos!DY46</f>
        <v/>
      </c>
    </row>
    <row r="53" spans="2:10">
      <c r="B53" s="207" t="str">
        <f ca="1">Cálculos!DN47</f>
        <v/>
      </c>
      <c r="C53" s="207" t="str">
        <f ca="1">Cálculos!DO47</f>
        <v/>
      </c>
      <c r="D53" s="251" t="str">
        <f ca="1">Cálculos!DP47</f>
        <v/>
      </c>
      <c r="E53" s="207" t="str">
        <f ca="1">Cálculos!DQ47</f>
        <v/>
      </c>
      <c r="F53" s="208" t="str">
        <f ca="1">Cálculos!DS47</f>
        <v/>
      </c>
      <c r="G53" s="251" t="str">
        <f ca="1">Cálculos!DR47</f>
        <v/>
      </c>
      <c r="H53" s="254" t="str">
        <f ca="1">IF(B53="","",IF(F53='Datos fijos'!$AB$3,D53*G53,0))</f>
        <v/>
      </c>
      <c r="I53" s="254" t="str">
        <f t="shared" ca="1" si="0"/>
        <v/>
      </c>
      <c r="J53" s="255" t="str">
        <f ca="1">Cálculos!DY47</f>
        <v/>
      </c>
    </row>
    <row r="54" spans="2:10">
      <c r="B54" s="207" t="str">
        <f ca="1">Cálculos!DN48</f>
        <v/>
      </c>
      <c r="C54" s="207" t="str">
        <f ca="1">Cálculos!DO48</f>
        <v/>
      </c>
      <c r="D54" s="251" t="str">
        <f ca="1">Cálculos!DP48</f>
        <v/>
      </c>
      <c r="E54" s="207" t="str">
        <f ca="1">Cálculos!DQ48</f>
        <v/>
      </c>
      <c r="F54" s="208" t="str">
        <f ca="1">Cálculos!DS48</f>
        <v/>
      </c>
      <c r="G54" s="251" t="str">
        <f ca="1">Cálculos!DR48</f>
        <v/>
      </c>
      <c r="H54" s="254" t="str">
        <f ca="1">IF(B54="","",IF(F54='Datos fijos'!$AB$3,D54*G54,0))</f>
        <v/>
      </c>
      <c r="I54" s="254" t="str">
        <f t="shared" ca="1" si="0"/>
        <v/>
      </c>
      <c r="J54" s="255" t="str">
        <f ca="1">Cálculos!DY48</f>
        <v/>
      </c>
    </row>
    <row r="55" spans="2:10">
      <c r="B55" s="207" t="str">
        <f ca="1">Cálculos!DN49</f>
        <v/>
      </c>
      <c r="C55" s="207" t="str">
        <f ca="1">Cálculos!DO49</f>
        <v/>
      </c>
      <c r="D55" s="251" t="str">
        <f ca="1">Cálculos!DP49</f>
        <v/>
      </c>
      <c r="E55" s="207" t="str">
        <f ca="1">Cálculos!DQ49</f>
        <v/>
      </c>
      <c r="F55" s="208" t="str">
        <f ca="1">Cálculos!DS49</f>
        <v/>
      </c>
      <c r="G55" s="251" t="str">
        <f ca="1">Cálculos!DR49</f>
        <v/>
      </c>
      <c r="H55" s="254" t="str">
        <f ca="1">IF(B55="","",IF(F55='Datos fijos'!$AB$3,D55*G55,0))</f>
        <v/>
      </c>
      <c r="I55" s="254" t="str">
        <f t="shared" ca="1" si="0"/>
        <v/>
      </c>
      <c r="J55" s="255" t="str">
        <f ca="1">Cálculos!DY49</f>
        <v/>
      </c>
    </row>
    <row r="56" spans="2:10">
      <c r="B56" s="207" t="str">
        <f ca="1">Cálculos!DN50</f>
        <v/>
      </c>
      <c r="C56" s="207" t="str">
        <f ca="1">Cálculos!DO50</f>
        <v/>
      </c>
      <c r="D56" s="251" t="str">
        <f ca="1">Cálculos!DP50</f>
        <v/>
      </c>
      <c r="E56" s="207" t="str">
        <f ca="1">Cálculos!DQ50</f>
        <v/>
      </c>
      <c r="F56" s="208" t="str">
        <f ca="1">Cálculos!DS50</f>
        <v/>
      </c>
      <c r="G56" s="251" t="str">
        <f ca="1">Cálculos!DR50</f>
        <v/>
      </c>
      <c r="H56" s="254" t="str">
        <f ca="1">IF(B56="","",IF(F56='Datos fijos'!$AB$3,D56*G56,0))</f>
        <v/>
      </c>
      <c r="I56" s="254" t="str">
        <f t="shared" ca="1" si="0"/>
        <v/>
      </c>
      <c r="J56" s="255" t="str">
        <f ca="1">Cálculos!DY50</f>
        <v/>
      </c>
    </row>
    <row r="57" spans="2:10">
      <c r="B57" s="207" t="str">
        <f ca="1">Cálculos!DN51</f>
        <v/>
      </c>
      <c r="C57" s="207" t="str">
        <f ca="1">Cálculos!DO51</f>
        <v/>
      </c>
      <c r="D57" s="251" t="str">
        <f ca="1">Cálculos!DP51</f>
        <v/>
      </c>
      <c r="E57" s="207" t="str">
        <f ca="1">Cálculos!DQ51</f>
        <v/>
      </c>
      <c r="F57" s="208" t="str">
        <f ca="1">Cálculos!DS51</f>
        <v/>
      </c>
      <c r="G57" s="251" t="str">
        <f ca="1">Cálculos!DR51</f>
        <v/>
      </c>
      <c r="H57" s="254" t="str">
        <f ca="1">IF(B57="","",IF(F57='Datos fijos'!$AB$3,D57*G57,0))</f>
        <v/>
      </c>
      <c r="I57" s="254" t="str">
        <f t="shared" ca="1" si="0"/>
        <v/>
      </c>
      <c r="J57" s="255" t="str">
        <f ca="1">Cálculos!DY51</f>
        <v/>
      </c>
    </row>
    <row r="58" spans="2:10">
      <c r="B58" s="207" t="str">
        <f ca="1">Cálculos!DN52</f>
        <v/>
      </c>
      <c r="C58" s="207" t="str">
        <f ca="1">Cálculos!DO52</f>
        <v/>
      </c>
      <c r="D58" s="251" t="str">
        <f ca="1">Cálculos!DP52</f>
        <v/>
      </c>
      <c r="E58" s="207" t="str">
        <f ca="1">Cálculos!DQ52</f>
        <v/>
      </c>
      <c r="F58" s="208" t="str">
        <f ca="1">Cálculos!DS52</f>
        <v/>
      </c>
      <c r="G58" s="251" t="str">
        <f ca="1">Cálculos!DR52</f>
        <v/>
      </c>
      <c r="H58" s="254" t="str">
        <f ca="1">IF(B58="","",IF(F58='Datos fijos'!$AB$3,D58*G58,0))</f>
        <v/>
      </c>
      <c r="I58" s="254" t="str">
        <f t="shared" ca="1" si="0"/>
        <v/>
      </c>
      <c r="J58" s="255" t="str">
        <f ca="1">Cálculos!DY52</f>
        <v/>
      </c>
    </row>
    <row r="59" spans="2:10">
      <c r="B59" s="207" t="str">
        <f ca="1">Cálculos!DN53</f>
        <v/>
      </c>
      <c r="C59" s="207" t="str">
        <f ca="1">Cálculos!DO53</f>
        <v/>
      </c>
      <c r="D59" s="251" t="str">
        <f ca="1">Cálculos!DP53</f>
        <v/>
      </c>
      <c r="E59" s="207" t="str">
        <f ca="1">Cálculos!DQ53</f>
        <v/>
      </c>
      <c r="F59" s="208" t="str">
        <f ca="1">Cálculos!DS53</f>
        <v/>
      </c>
      <c r="G59" s="251" t="str">
        <f ca="1">Cálculos!DR53</f>
        <v/>
      </c>
      <c r="H59" s="254" t="str">
        <f ca="1">IF(B59="","",IF(F59='Datos fijos'!$AB$3,D59*G59,0))</f>
        <v/>
      </c>
      <c r="I59" s="254" t="str">
        <f t="shared" ca="1" si="0"/>
        <v/>
      </c>
      <c r="J59" s="255" t="str">
        <f ca="1">Cálculos!DY53</f>
        <v/>
      </c>
    </row>
    <row r="60" spans="2:10">
      <c r="B60" s="207" t="str">
        <f ca="1">Cálculos!DN54</f>
        <v/>
      </c>
      <c r="C60" s="207" t="str">
        <f ca="1">Cálculos!DO54</f>
        <v/>
      </c>
      <c r="D60" s="251" t="str">
        <f ca="1">Cálculos!DP54</f>
        <v/>
      </c>
      <c r="E60" s="207" t="str">
        <f ca="1">Cálculos!DQ54</f>
        <v/>
      </c>
      <c r="F60" s="208" t="str">
        <f ca="1">Cálculos!DS54</f>
        <v/>
      </c>
      <c r="G60" s="251" t="str">
        <f ca="1">Cálculos!DR54</f>
        <v/>
      </c>
      <c r="H60" s="254" t="str">
        <f ca="1">IF(B60="","",IF(F60='Datos fijos'!$AB$3,D60*G60,0))</f>
        <v/>
      </c>
      <c r="I60" s="254" t="str">
        <f t="shared" ca="1" si="0"/>
        <v/>
      </c>
      <c r="J60" s="255" t="str">
        <f ca="1">Cálculos!DY54</f>
        <v/>
      </c>
    </row>
    <row r="61" spans="2:10">
      <c r="B61" s="207" t="str">
        <f ca="1">Cálculos!DN55</f>
        <v/>
      </c>
      <c r="C61" s="207" t="str">
        <f ca="1">Cálculos!DO55</f>
        <v/>
      </c>
      <c r="D61" s="251" t="str">
        <f ca="1">Cálculos!DP55</f>
        <v/>
      </c>
      <c r="E61" s="207" t="str">
        <f ca="1">Cálculos!DQ55</f>
        <v/>
      </c>
      <c r="F61" s="208" t="str">
        <f ca="1">Cálculos!DS55</f>
        <v/>
      </c>
      <c r="G61" s="251" t="str">
        <f ca="1">Cálculos!DR55</f>
        <v/>
      </c>
      <c r="H61" s="254" t="str">
        <f ca="1">IF(B61="","",IF(F61='Datos fijos'!$AB$3,D61*G61,0))</f>
        <v/>
      </c>
      <c r="I61" s="254" t="str">
        <f t="shared" ca="1" si="0"/>
        <v/>
      </c>
      <c r="J61" s="255" t="str">
        <f ca="1">Cálculos!DY55</f>
        <v/>
      </c>
    </row>
    <row r="62" spans="2:10">
      <c r="B62" s="207" t="str">
        <f ca="1">Cálculos!DN56</f>
        <v/>
      </c>
      <c r="C62" s="207" t="str">
        <f ca="1">Cálculos!DO56</f>
        <v/>
      </c>
      <c r="D62" s="251" t="str">
        <f ca="1">Cálculos!DP56</f>
        <v/>
      </c>
      <c r="E62" s="207" t="str">
        <f ca="1">Cálculos!DQ56</f>
        <v/>
      </c>
      <c r="F62" s="208" t="str">
        <f ca="1">Cálculos!DS56</f>
        <v/>
      </c>
      <c r="G62" s="251" t="str">
        <f ca="1">Cálculos!DR56</f>
        <v/>
      </c>
      <c r="H62" s="254" t="str">
        <f ca="1">IF(B62="","",IF(F62='Datos fijos'!$AB$3,D62*G62,0))</f>
        <v/>
      </c>
      <c r="I62" s="254" t="str">
        <f t="shared" ca="1" si="0"/>
        <v/>
      </c>
      <c r="J62" s="255" t="str">
        <f ca="1">Cálculos!DY56</f>
        <v/>
      </c>
    </row>
    <row r="63" spans="2:10">
      <c r="B63" s="207" t="str">
        <f ca="1">Cálculos!DN57</f>
        <v/>
      </c>
      <c r="C63" s="207" t="str">
        <f ca="1">Cálculos!DO57</f>
        <v/>
      </c>
      <c r="D63" s="251" t="str">
        <f ca="1">Cálculos!DP57</f>
        <v/>
      </c>
      <c r="E63" s="207" t="str">
        <f ca="1">Cálculos!DQ57</f>
        <v/>
      </c>
      <c r="F63" s="208" t="str">
        <f ca="1">Cálculos!DS57</f>
        <v/>
      </c>
      <c r="G63" s="251" t="str">
        <f ca="1">Cálculos!DR57</f>
        <v/>
      </c>
      <c r="H63" s="254" t="str">
        <f ca="1">IF(B63="","",IF(F63='Datos fijos'!$AB$3,D63*G63,0))</f>
        <v/>
      </c>
      <c r="I63" s="254" t="str">
        <f t="shared" ca="1" si="0"/>
        <v/>
      </c>
      <c r="J63" s="255" t="str">
        <f ca="1">Cálculos!DY57</f>
        <v/>
      </c>
    </row>
    <row r="64" spans="2:10">
      <c r="B64" s="207" t="str">
        <f ca="1">Cálculos!DN58</f>
        <v/>
      </c>
      <c r="C64" s="207" t="str">
        <f ca="1">Cálculos!DO58</f>
        <v/>
      </c>
      <c r="D64" s="251" t="str">
        <f ca="1">Cálculos!DP58</f>
        <v/>
      </c>
      <c r="E64" s="207" t="str">
        <f ca="1">Cálculos!DQ58</f>
        <v/>
      </c>
      <c r="F64" s="208" t="str">
        <f ca="1">Cálculos!DS58</f>
        <v/>
      </c>
      <c r="G64" s="251" t="str">
        <f ca="1">Cálculos!DR58</f>
        <v/>
      </c>
      <c r="H64" s="254" t="str">
        <f ca="1">IF(B64="","",IF(F64='Datos fijos'!$AB$3,D64*G64,0))</f>
        <v/>
      </c>
      <c r="I64" s="254" t="str">
        <f t="shared" ca="1" si="0"/>
        <v/>
      </c>
      <c r="J64" s="255" t="str">
        <f ca="1">Cálculos!DY58</f>
        <v/>
      </c>
    </row>
    <row r="65" spans="1:10">
      <c r="B65" s="207" t="str">
        <f ca="1">Cálculos!DN59</f>
        <v/>
      </c>
      <c r="C65" s="207" t="str">
        <f ca="1">Cálculos!DO59</f>
        <v/>
      </c>
      <c r="D65" s="251" t="str">
        <f ca="1">Cálculos!DP59</f>
        <v/>
      </c>
      <c r="E65" s="207" t="str">
        <f ca="1">Cálculos!DQ59</f>
        <v/>
      </c>
      <c r="F65" s="208" t="str">
        <f ca="1">Cálculos!DS59</f>
        <v/>
      </c>
      <c r="G65" s="251" t="str">
        <f ca="1">Cálculos!DR59</f>
        <v/>
      </c>
      <c r="H65" s="254" t="str">
        <f ca="1">IF(B65="","",IF(F65='Datos fijos'!$AB$3,D65*G65,0))</f>
        <v/>
      </c>
      <c r="I65" s="254" t="str">
        <f t="shared" ca="1" si="0"/>
        <v/>
      </c>
      <c r="J65" s="255" t="str">
        <f ca="1">Cálculos!DY59</f>
        <v/>
      </c>
    </row>
    <row r="66" spans="1:10">
      <c r="B66" s="207" t="str">
        <f ca="1">Cálculos!DN60</f>
        <v/>
      </c>
      <c r="C66" s="207" t="str">
        <f ca="1">Cálculos!DO60</f>
        <v/>
      </c>
      <c r="D66" s="251" t="str">
        <f ca="1">Cálculos!DP60</f>
        <v/>
      </c>
      <c r="E66" s="207" t="str">
        <f ca="1">Cálculos!DQ60</f>
        <v/>
      </c>
      <c r="F66" s="208" t="str">
        <f ca="1">Cálculos!DS60</f>
        <v/>
      </c>
      <c r="G66" s="251" t="str">
        <f ca="1">Cálculos!DR60</f>
        <v/>
      </c>
      <c r="H66" s="254" t="str">
        <f ca="1">IF(B66="","",IF(F66='Datos fijos'!$AB$3,D66*G66,0))</f>
        <v/>
      </c>
      <c r="I66" s="254" t="str">
        <f t="shared" ca="1" si="0"/>
        <v/>
      </c>
      <c r="J66" s="255" t="str">
        <f ca="1">Cálculos!DY60</f>
        <v/>
      </c>
    </row>
    <row r="67" spans="1:10">
      <c r="B67" s="207" t="str">
        <f ca="1">Cálculos!DN61</f>
        <v/>
      </c>
      <c r="C67" s="207" t="str">
        <f ca="1">Cálculos!DO61</f>
        <v/>
      </c>
      <c r="D67" s="251" t="str">
        <f ca="1">Cálculos!DP61</f>
        <v/>
      </c>
      <c r="E67" s="207" t="str">
        <f ca="1">Cálculos!DQ61</f>
        <v/>
      </c>
      <c r="F67" s="208" t="str">
        <f ca="1">Cálculos!DS61</f>
        <v/>
      </c>
      <c r="G67" s="251" t="str">
        <f ca="1">Cálculos!DR61</f>
        <v/>
      </c>
      <c r="H67" s="254" t="str">
        <f ca="1">IF(B67="","",IF(F67='Datos fijos'!$AB$3,D67*G67,0))</f>
        <v/>
      </c>
      <c r="I67" s="254" t="str">
        <f t="shared" ca="1" si="0"/>
        <v/>
      </c>
      <c r="J67" s="255" t="str">
        <f ca="1">Cálculos!DY61</f>
        <v/>
      </c>
    </row>
    <row r="69" spans="1:10" ht="15.5">
      <c r="H69" s="256"/>
    </row>
    <row r="70" spans="1:10" ht="21" customHeight="1">
      <c r="B70" s="540" t="s">
        <v>532</v>
      </c>
      <c r="C70" s="540"/>
      <c r="D70" s="540"/>
      <c r="E70" s="540"/>
      <c r="F70" s="540"/>
      <c r="G70" s="540"/>
      <c r="H70" s="540"/>
    </row>
    <row r="72" spans="1:10" ht="15.5">
      <c r="B72" s="24" t="s">
        <v>104</v>
      </c>
      <c r="C72" s="541">
        <f>'Formulario B-"Alta de Proyecto"'!$B$5</f>
        <v>0</v>
      </c>
      <c r="D72" s="541"/>
      <c r="E72" s="541"/>
      <c r="F72" s="541"/>
      <c r="G72" s="541"/>
      <c r="H72" s="541"/>
    </row>
    <row r="74" spans="1:10" ht="15.75" customHeight="1">
      <c r="A74" s="209"/>
      <c r="B74" s="542" t="s">
        <v>451</v>
      </c>
      <c r="C74" s="543"/>
      <c r="D74" s="543"/>
      <c r="E74" s="543"/>
      <c r="F74" s="543"/>
      <c r="G74" s="466">
        <f ca="1">SUM($H$10:$H$67,$H$78:$H$135,$H$146:$H$203)</f>
        <v>0</v>
      </c>
      <c r="H74" s="467" t="s">
        <v>152</v>
      </c>
    </row>
    <row r="75" spans="1:10" ht="15.75" customHeight="1">
      <c r="A75" s="209"/>
      <c r="B75" s="542" t="s">
        <v>440</v>
      </c>
      <c r="C75" s="543"/>
      <c r="D75" s="543"/>
      <c r="E75" s="543"/>
      <c r="F75" s="544"/>
      <c r="G75" s="466">
        <f ca="1">SUM($I$10:$I$67,$I$78:$I$135,$J$10:$J$67,$J$78:$J$135,$I$146:$I$203,$J$146:$J$203)</f>
        <v>0</v>
      </c>
      <c r="H75" s="467" t="s">
        <v>152</v>
      </c>
    </row>
    <row r="77" spans="1:10" ht="37.5" customHeight="1">
      <c r="B77" s="468" t="s">
        <v>82</v>
      </c>
      <c r="C77" s="468" t="s">
        <v>83</v>
      </c>
      <c r="D77" s="469" t="s">
        <v>51</v>
      </c>
      <c r="E77" s="468" t="s">
        <v>52</v>
      </c>
      <c r="F77" s="468" t="s">
        <v>365</v>
      </c>
      <c r="G77" s="469" t="s">
        <v>352</v>
      </c>
      <c r="H77" s="470" t="s">
        <v>438</v>
      </c>
      <c r="I77" s="470" t="s">
        <v>439</v>
      </c>
      <c r="J77" s="470" t="s">
        <v>437</v>
      </c>
    </row>
    <row r="78" spans="1:10">
      <c r="B78" s="207" t="str">
        <f ca="1">Cálculos!DN62</f>
        <v/>
      </c>
      <c r="C78" s="207" t="str">
        <f ca="1">Cálculos!DO62</f>
        <v/>
      </c>
      <c r="D78" s="251" t="str">
        <f ca="1">Cálculos!DP62</f>
        <v/>
      </c>
      <c r="E78" s="207" t="str">
        <f ca="1">Cálculos!DQ62</f>
        <v/>
      </c>
      <c r="F78" s="207" t="str">
        <f ca="1">Cálculos!DS62</f>
        <v/>
      </c>
      <c r="G78" s="251" t="str">
        <f ca="1">Cálculos!DR62</f>
        <v/>
      </c>
      <c r="H78" s="254" t="str">
        <f ca="1">IF(B78="","",IF(F78='Datos fijos'!$AB$3,D78*G78,0))</f>
        <v/>
      </c>
      <c r="I78" s="254" t="str">
        <f t="shared" ref="I78:I135" ca="1" si="1">IF(B78="","",D78*G78-H78)</f>
        <v/>
      </c>
      <c r="J78" s="255" t="str">
        <f ca="1">Cálculos!DY62</f>
        <v/>
      </c>
    </row>
    <row r="79" spans="1:10">
      <c r="B79" s="207" t="str">
        <f ca="1">Cálculos!DN63</f>
        <v/>
      </c>
      <c r="C79" s="207" t="str">
        <f ca="1">Cálculos!DO63</f>
        <v/>
      </c>
      <c r="D79" s="251" t="str">
        <f ca="1">Cálculos!DP63</f>
        <v/>
      </c>
      <c r="E79" s="207" t="str">
        <f ca="1">Cálculos!DQ63</f>
        <v/>
      </c>
      <c r="F79" s="207" t="str">
        <f ca="1">Cálculos!DS63</f>
        <v/>
      </c>
      <c r="G79" s="251" t="str">
        <f ca="1">Cálculos!DR76</f>
        <v/>
      </c>
      <c r="H79" s="254" t="str">
        <f ca="1">IF(B79="","",IF(F79='Datos fijos'!$AB$3,D79*G79,0))</f>
        <v/>
      </c>
      <c r="I79" s="254" t="str">
        <f t="shared" ca="1" si="1"/>
        <v/>
      </c>
      <c r="J79" s="255" t="str">
        <f ca="1">Cálculos!DY63</f>
        <v/>
      </c>
    </row>
    <row r="80" spans="1:10">
      <c r="B80" s="207" t="str">
        <f ca="1">Cálculos!DN64</f>
        <v/>
      </c>
      <c r="C80" s="207" t="str">
        <f ca="1">Cálculos!DO64</f>
        <v/>
      </c>
      <c r="D80" s="251" t="str">
        <f ca="1">Cálculos!DP64</f>
        <v/>
      </c>
      <c r="E80" s="207" t="str">
        <f ca="1">Cálculos!DQ64</f>
        <v/>
      </c>
      <c r="F80" s="207" t="str">
        <f ca="1">Cálculos!DS64</f>
        <v/>
      </c>
      <c r="G80" s="251" t="str">
        <f ca="1">Cálculos!DR77</f>
        <v/>
      </c>
      <c r="H80" s="254" t="str">
        <f ca="1">IF(B80="","",IF(F80='Datos fijos'!$AB$3,D80*G80,0))</f>
        <v/>
      </c>
      <c r="I80" s="254" t="str">
        <f t="shared" ca="1" si="1"/>
        <v/>
      </c>
      <c r="J80" s="255" t="str">
        <f ca="1">Cálculos!DY64</f>
        <v/>
      </c>
    </row>
    <row r="81" spans="2:10">
      <c r="B81" s="207" t="str">
        <f ca="1">Cálculos!DN65</f>
        <v/>
      </c>
      <c r="C81" s="207" t="str">
        <f ca="1">Cálculos!DO65</f>
        <v/>
      </c>
      <c r="D81" s="251" t="str">
        <f ca="1">Cálculos!DP65</f>
        <v/>
      </c>
      <c r="E81" s="207" t="str">
        <f ca="1">Cálculos!DQ65</f>
        <v/>
      </c>
      <c r="F81" s="207" t="str">
        <f ca="1">Cálculos!DS65</f>
        <v/>
      </c>
      <c r="G81" s="251" t="str">
        <f ca="1">Cálculos!DR78</f>
        <v/>
      </c>
      <c r="H81" s="254" t="str">
        <f ca="1">IF(B81="","",IF(F81='Datos fijos'!$AB$3,D81*G81,0))</f>
        <v/>
      </c>
      <c r="I81" s="254" t="str">
        <f t="shared" ca="1" si="1"/>
        <v/>
      </c>
      <c r="J81" s="255" t="str">
        <f ca="1">Cálculos!DY65</f>
        <v/>
      </c>
    </row>
    <row r="82" spans="2:10">
      <c r="B82" s="207" t="str">
        <f ca="1">Cálculos!DN66</f>
        <v/>
      </c>
      <c r="C82" s="207" t="str">
        <f ca="1">Cálculos!DO66</f>
        <v/>
      </c>
      <c r="D82" s="251" t="str">
        <f ca="1">Cálculos!DP66</f>
        <v/>
      </c>
      <c r="E82" s="207" t="str">
        <f ca="1">Cálculos!DQ66</f>
        <v/>
      </c>
      <c r="F82" s="207" t="str">
        <f ca="1">Cálculos!DS66</f>
        <v/>
      </c>
      <c r="G82" s="251" t="str">
        <f ca="1">Cálculos!DR79</f>
        <v/>
      </c>
      <c r="H82" s="254" t="str">
        <f ca="1">IF(B82="","",IF(F82='Datos fijos'!$AB$3,D82*G82,0))</f>
        <v/>
      </c>
      <c r="I82" s="254" t="str">
        <f t="shared" ca="1" si="1"/>
        <v/>
      </c>
      <c r="J82" s="255" t="str">
        <f ca="1">Cálculos!DY66</f>
        <v/>
      </c>
    </row>
    <row r="83" spans="2:10">
      <c r="B83" s="207" t="str">
        <f ca="1">Cálculos!DN67</f>
        <v/>
      </c>
      <c r="C83" s="207" t="str">
        <f ca="1">Cálculos!DO67</f>
        <v/>
      </c>
      <c r="D83" s="251" t="str">
        <f ca="1">Cálculos!DP67</f>
        <v/>
      </c>
      <c r="E83" s="207" t="str">
        <f ca="1">Cálculos!DQ67</f>
        <v/>
      </c>
      <c r="F83" s="207" t="str">
        <f ca="1">Cálculos!DS67</f>
        <v/>
      </c>
      <c r="G83" s="251" t="str">
        <f ca="1">Cálculos!DR80</f>
        <v/>
      </c>
      <c r="H83" s="254" t="str">
        <f ca="1">IF(B83="","",IF(F83='Datos fijos'!$AB$3,D83*G83,0))</f>
        <v/>
      </c>
      <c r="I83" s="254" t="str">
        <f t="shared" ca="1" si="1"/>
        <v/>
      </c>
      <c r="J83" s="255" t="str">
        <f ca="1">Cálculos!DY67</f>
        <v/>
      </c>
    </row>
    <row r="84" spans="2:10">
      <c r="B84" s="207" t="str">
        <f ca="1">Cálculos!DN68</f>
        <v/>
      </c>
      <c r="C84" s="207" t="str">
        <f ca="1">Cálculos!DO68</f>
        <v/>
      </c>
      <c r="D84" s="251" t="str">
        <f ca="1">Cálculos!DP68</f>
        <v/>
      </c>
      <c r="E84" s="207" t="str">
        <f ca="1">Cálculos!DQ68</f>
        <v/>
      </c>
      <c r="F84" s="207" t="str">
        <f ca="1">Cálculos!DS68</f>
        <v/>
      </c>
      <c r="G84" s="251" t="str">
        <f ca="1">Cálculos!DR81</f>
        <v/>
      </c>
      <c r="H84" s="254" t="str">
        <f ca="1">IF(B84="","",IF(F84='Datos fijos'!$AB$3,D84*G84,0))</f>
        <v/>
      </c>
      <c r="I84" s="254" t="str">
        <f t="shared" ca="1" si="1"/>
        <v/>
      </c>
      <c r="J84" s="255" t="str">
        <f ca="1">Cálculos!DY68</f>
        <v/>
      </c>
    </row>
    <row r="85" spans="2:10">
      <c r="B85" s="207" t="str">
        <f ca="1">Cálculos!DN69</f>
        <v/>
      </c>
      <c r="C85" s="207" t="str">
        <f ca="1">Cálculos!DO69</f>
        <v/>
      </c>
      <c r="D85" s="251" t="str">
        <f ca="1">Cálculos!DP69</f>
        <v/>
      </c>
      <c r="E85" s="207" t="str">
        <f ca="1">Cálculos!DQ69</f>
        <v/>
      </c>
      <c r="F85" s="207" t="str">
        <f ca="1">Cálculos!DS69</f>
        <v/>
      </c>
      <c r="G85" s="251" t="str">
        <f ca="1">Cálculos!DR82</f>
        <v/>
      </c>
      <c r="H85" s="254" t="str">
        <f ca="1">IF(B85="","",IF(F85='Datos fijos'!$AB$3,D85*G85,0))</f>
        <v/>
      </c>
      <c r="I85" s="254" t="str">
        <f t="shared" ca="1" si="1"/>
        <v/>
      </c>
      <c r="J85" s="255" t="str">
        <f ca="1">Cálculos!DY69</f>
        <v/>
      </c>
    </row>
    <row r="86" spans="2:10">
      <c r="B86" s="207" t="str">
        <f ca="1">Cálculos!DN70</f>
        <v/>
      </c>
      <c r="C86" s="207" t="str">
        <f ca="1">Cálculos!DO70</f>
        <v/>
      </c>
      <c r="D86" s="251" t="str">
        <f ca="1">Cálculos!DP70</f>
        <v/>
      </c>
      <c r="E86" s="207" t="str">
        <f ca="1">Cálculos!DQ70</f>
        <v/>
      </c>
      <c r="F86" s="207" t="str">
        <f ca="1">Cálculos!DS70</f>
        <v/>
      </c>
      <c r="G86" s="251" t="str">
        <f ca="1">Cálculos!DR83</f>
        <v/>
      </c>
      <c r="H86" s="254" t="str">
        <f ca="1">IF(B86="","",IF(F86='Datos fijos'!$AB$3,D86*G86,0))</f>
        <v/>
      </c>
      <c r="I86" s="254" t="str">
        <f t="shared" ca="1" si="1"/>
        <v/>
      </c>
      <c r="J86" s="255" t="str">
        <f ca="1">Cálculos!DY70</f>
        <v/>
      </c>
    </row>
    <row r="87" spans="2:10">
      <c r="B87" s="207" t="str">
        <f ca="1">Cálculos!DN71</f>
        <v/>
      </c>
      <c r="C87" s="207" t="str">
        <f ca="1">Cálculos!DO71</f>
        <v/>
      </c>
      <c r="D87" s="251" t="str">
        <f ca="1">Cálculos!DP71</f>
        <v/>
      </c>
      <c r="E87" s="207" t="str">
        <f ca="1">Cálculos!DQ71</f>
        <v/>
      </c>
      <c r="F87" s="207" t="str">
        <f ca="1">Cálculos!DS71</f>
        <v/>
      </c>
      <c r="G87" s="251" t="str">
        <f ca="1">Cálculos!DR84</f>
        <v/>
      </c>
      <c r="H87" s="254" t="str">
        <f ca="1">IF(B87="","",IF(F87='Datos fijos'!$AB$3,D87*G87,0))</f>
        <v/>
      </c>
      <c r="I87" s="254" t="str">
        <f t="shared" ca="1" si="1"/>
        <v/>
      </c>
      <c r="J87" s="255" t="str">
        <f ca="1">Cálculos!DY71</f>
        <v/>
      </c>
    </row>
    <row r="88" spans="2:10">
      <c r="B88" s="207" t="str">
        <f ca="1">Cálculos!DN72</f>
        <v/>
      </c>
      <c r="C88" s="207" t="str">
        <f ca="1">Cálculos!DO72</f>
        <v/>
      </c>
      <c r="D88" s="251" t="str">
        <f ca="1">Cálculos!DP72</f>
        <v/>
      </c>
      <c r="E88" s="207" t="str">
        <f ca="1">Cálculos!DQ72</f>
        <v/>
      </c>
      <c r="F88" s="207" t="str">
        <f ca="1">Cálculos!DS72</f>
        <v/>
      </c>
      <c r="G88" s="251" t="str">
        <f ca="1">Cálculos!DR85</f>
        <v/>
      </c>
      <c r="H88" s="254" t="str">
        <f ca="1">IF(B88="","",IF(F88='Datos fijos'!$AB$3,D88*G88,0))</f>
        <v/>
      </c>
      <c r="I88" s="254" t="str">
        <f t="shared" ca="1" si="1"/>
        <v/>
      </c>
      <c r="J88" s="255" t="str">
        <f ca="1">Cálculos!DY72</f>
        <v/>
      </c>
    </row>
    <row r="89" spans="2:10">
      <c r="B89" s="207" t="str">
        <f ca="1">Cálculos!DN73</f>
        <v/>
      </c>
      <c r="C89" s="207" t="str">
        <f ca="1">Cálculos!DO73</f>
        <v/>
      </c>
      <c r="D89" s="251" t="str">
        <f ca="1">Cálculos!DP73</f>
        <v/>
      </c>
      <c r="E89" s="207" t="str">
        <f ca="1">Cálculos!DQ73</f>
        <v/>
      </c>
      <c r="F89" s="207" t="str">
        <f ca="1">Cálculos!DS73</f>
        <v/>
      </c>
      <c r="G89" s="251" t="str">
        <f ca="1">Cálculos!DR86</f>
        <v/>
      </c>
      <c r="H89" s="254" t="str">
        <f ca="1">IF(B89="","",IF(F89='Datos fijos'!$AB$3,D89*G89,0))</f>
        <v/>
      </c>
      <c r="I89" s="254" t="str">
        <f t="shared" ca="1" si="1"/>
        <v/>
      </c>
      <c r="J89" s="255" t="str">
        <f ca="1">Cálculos!DY73</f>
        <v/>
      </c>
    </row>
    <row r="90" spans="2:10">
      <c r="B90" s="207" t="str">
        <f ca="1">Cálculos!DN74</f>
        <v/>
      </c>
      <c r="C90" s="207" t="str">
        <f ca="1">Cálculos!DO74</f>
        <v/>
      </c>
      <c r="D90" s="251" t="str">
        <f ca="1">Cálculos!DP74</f>
        <v/>
      </c>
      <c r="E90" s="207" t="str">
        <f ca="1">Cálculos!DQ74</f>
        <v/>
      </c>
      <c r="F90" s="207" t="str">
        <f ca="1">Cálculos!DS74</f>
        <v/>
      </c>
      <c r="G90" s="251" t="str">
        <f ca="1">Cálculos!DR87</f>
        <v/>
      </c>
      <c r="H90" s="254" t="str">
        <f ca="1">IF(B90="","",IF(F90='Datos fijos'!$AB$3,D90*G90,0))</f>
        <v/>
      </c>
      <c r="I90" s="254" t="str">
        <f t="shared" ca="1" si="1"/>
        <v/>
      </c>
      <c r="J90" s="255" t="str">
        <f ca="1">Cálculos!DY74</f>
        <v/>
      </c>
    </row>
    <row r="91" spans="2:10">
      <c r="B91" s="207" t="str">
        <f ca="1">Cálculos!DN75</f>
        <v/>
      </c>
      <c r="C91" s="207" t="str">
        <f ca="1">Cálculos!DO75</f>
        <v/>
      </c>
      <c r="D91" s="251" t="str">
        <f ca="1">Cálculos!DP75</f>
        <v/>
      </c>
      <c r="E91" s="207" t="str">
        <f ca="1">Cálculos!DQ75</f>
        <v/>
      </c>
      <c r="F91" s="207" t="str">
        <f ca="1">Cálculos!DS75</f>
        <v/>
      </c>
      <c r="G91" s="251" t="str">
        <f ca="1">Cálculos!DR88</f>
        <v/>
      </c>
      <c r="H91" s="254" t="str">
        <f ca="1">IF(B91="","",IF(F91='Datos fijos'!$AB$3,D91*G91,0))</f>
        <v/>
      </c>
      <c r="I91" s="254" t="str">
        <f t="shared" ca="1" si="1"/>
        <v/>
      </c>
      <c r="J91" s="255" t="str">
        <f ca="1">Cálculos!DY75</f>
        <v/>
      </c>
    </row>
    <row r="92" spans="2:10">
      <c r="B92" s="207" t="str">
        <f ca="1">Cálculos!DN76</f>
        <v/>
      </c>
      <c r="C92" s="207" t="str">
        <f ca="1">Cálculos!DO76</f>
        <v/>
      </c>
      <c r="D92" s="251" t="str">
        <f ca="1">Cálculos!DP76</f>
        <v/>
      </c>
      <c r="E92" s="207" t="str">
        <f ca="1">Cálculos!DQ76</f>
        <v/>
      </c>
      <c r="F92" s="207" t="str">
        <f ca="1">Cálculos!DS76</f>
        <v/>
      </c>
      <c r="G92" s="251" t="str">
        <f ca="1">Cálculos!DR89</f>
        <v/>
      </c>
      <c r="H92" s="254" t="str">
        <f ca="1">IF(B92="","",IF(F92='Datos fijos'!$AB$3,D92*G92,0))</f>
        <v/>
      </c>
      <c r="I92" s="254" t="str">
        <f t="shared" ca="1" si="1"/>
        <v/>
      </c>
      <c r="J92" s="255" t="str">
        <f ca="1">Cálculos!DY76</f>
        <v/>
      </c>
    </row>
    <row r="93" spans="2:10">
      <c r="B93" s="207" t="str">
        <f ca="1">Cálculos!DN77</f>
        <v/>
      </c>
      <c r="C93" s="207" t="str">
        <f ca="1">Cálculos!DO77</f>
        <v/>
      </c>
      <c r="D93" s="251" t="str">
        <f ca="1">Cálculos!DP77</f>
        <v/>
      </c>
      <c r="E93" s="207" t="str">
        <f ca="1">Cálculos!DQ77</f>
        <v/>
      </c>
      <c r="F93" s="207" t="str">
        <f ca="1">Cálculos!DS77</f>
        <v/>
      </c>
      <c r="G93" s="251" t="str">
        <f ca="1">Cálculos!DR90</f>
        <v/>
      </c>
      <c r="H93" s="254" t="str">
        <f ca="1">IF(B93="","",IF(F93='Datos fijos'!$AB$3,D93*G93,0))</f>
        <v/>
      </c>
      <c r="I93" s="254" t="str">
        <f t="shared" ca="1" si="1"/>
        <v/>
      </c>
      <c r="J93" s="255" t="str">
        <f ca="1">Cálculos!DY77</f>
        <v/>
      </c>
    </row>
    <row r="94" spans="2:10">
      <c r="B94" s="207" t="str">
        <f ca="1">Cálculos!DN78</f>
        <v/>
      </c>
      <c r="C94" s="207" t="str">
        <f ca="1">Cálculos!DO78</f>
        <v/>
      </c>
      <c r="D94" s="251" t="str">
        <f ca="1">Cálculos!DP78</f>
        <v/>
      </c>
      <c r="E94" s="207" t="str">
        <f ca="1">Cálculos!DQ78</f>
        <v/>
      </c>
      <c r="F94" s="207" t="str">
        <f ca="1">Cálculos!DS78</f>
        <v/>
      </c>
      <c r="G94" s="251" t="str">
        <f ca="1">Cálculos!DR91</f>
        <v/>
      </c>
      <c r="H94" s="254" t="str">
        <f ca="1">IF(B94="","",IF(F94='Datos fijos'!$AB$3,D94*G94,0))</f>
        <v/>
      </c>
      <c r="I94" s="254" t="str">
        <f t="shared" ca="1" si="1"/>
        <v/>
      </c>
      <c r="J94" s="255" t="str">
        <f ca="1">Cálculos!DY78</f>
        <v/>
      </c>
    </row>
    <row r="95" spans="2:10">
      <c r="B95" s="207" t="str">
        <f ca="1">Cálculos!DN79</f>
        <v/>
      </c>
      <c r="C95" s="207" t="str">
        <f ca="1">Cálculos!DO79</f>
        <v/>
      </c>
      <c r="D95" s="251" t="str">
        <f ca="1">Cálculos!DP79</f>
        <v/>
      </c>
      <c r="E95" s="207" t="str">
        <f ca="1">Cálculos!DQ79</f>
        <v/>
      </c>
      <c r="F95" s="207" t="str">
        <f ca="1">Cálculos!DS79</f>
        <v/>
      </c>
      <c r="G95" s="251" t="str">
        <f ca="1">Cálculos!DR92</f>
        <v/>
      </c>
      <c r="H95" s="254" t="str">
        <f ca="1">IF(B95="","",IF(F95='Datos fijos'!$AB$3,D95*G95,0))</f>
        <v/>
      </c>
      <c r="I95" s="254" t="str">
        <f t="shared" ca="1" si="1"/>
        <v/>
      </c>
      <c r="J95" s="255" t="str">
        <f ca="1">Cálculos!DY79</f>
        <v/>
      </c>
    </row>
    <row r="96" spans="2:10">
      <c r="B96" s="207" t="str">
        <f ca="1">Cálculos!DN80</f>
        <v/>
      </c>
      <c r="C96" s="207" t="str">
        <f ca="1">Cálculos!DO80</f>
        <v/>
      </c>
      <c r="D96" s="251" t="str">
        <f ca="1">Cálculos!DP80</f>
        <v/>
      </c>
      <c r="E96" s="207" t="str">
        <f ca="1">Cálculos!DQ80</f>
        <v/>
      </c>
      <c r="F96" s="207" t="str">
        <f ca="1">Cálculos!DS80</f>
        <v/>
      </c>
      <c r="G96" s="251" t="str">
        <f ca="1">Cálculos!DR93</f>
        <v/>
      </c>
      <c r="H96" s="254" t="str">
        <f ca="1">IF(B96="","",IF(F96='Datos fijos'!$AB$3,D96*G96,0))</f>
        <v/>
      </c>
      <c r="I96" s="254" t="str">
        <f t="shared" ca="1" si="1"/>
        <v/>
      </c>
      <c r="J96" s="255" t="str">
        <f ca="1">Cálculos!DY80</f>
        <v/>
      </c>
    </row>
    <row r="97" spans="2:10">
      <c r="B97" s="207" t="str">
        <f ca="1">Cálculos!DN81</f>
        <v/>
      </c>
      <c r="C97" s="207" t="str">
        <f ca="1">Cálculos!DO81</f>
        <v/>
      </c>
      <c r="D97" s="251" t="str">
        <f ca="1">Cálculos!DP81</f>
        <v/>
      </c>
      <c r="E97" s="207" t="str">
        <f ca="1">Cálculos!DQ81</f>
        <v/>
      </c>
      <c r="F97" s="207" t="str">
        <f ca="1">Cálculos!DS81</f>
        <v/>
      </c>
      <c r="G97" s="251" t="str">
        <f ca="1">Cálculos!DR94</f>
        <v/>
      </c>
      <c r="H97" s="254" t="str">
        <f ca="1">IF(B97="","",IF(F97='Datos fijos'!$AB$3,D97*G97,0))</f>
        <v/>
      </c>
      <c r="I97" s="254" t="str">
        <f t="shared" ca="1" si="1"/>
        <v/>
      </c>
      <c r="J97" s="255" t="str">
        <f ca="1">Cálculos!DY81</f>
        <v/>
      </c>
    </row>
    <row r="98" spans="2:10">
      <c r="B98" s="207" t="str">
        <f ca="1">Cálculos!DN82</f>
        <v/>
      </c>
      <c r="C98" s="207" t="str">
        <f ca="1">Cálculos!DO82</f>
        <v/>
      </c>
      <c r="D98" s="251" t="str">
        <f ca="1">Cálculos!DP82</f>
        <v/>
      </c>
      <c r="E98" s="207" t="str">
        <f ca="1">Cálculos!DQ82</f>
        <v/>
      </c>
      <c r="F98" s="207" t="str">
        <f ca="1">Cálculos!DS82</f>
        <v/>
      </c>
      <c r="G98" s="251" t="str">
        <f ca="1">Cálculos!DR95</f>
        <v/>
      </c>
      <c r="H98" s="254" t="str">
        <f ca="1">IF(B98="","",IF(F98='Datos fijos'!$AB$3,D98*G98,0))</f>
        <v/>
      </c>
      <c r="I98" s="254" t="str">
        <f t="shared" ca="1" si="1"/>
        <v/>
      </c>
      <c r="J98" s="255" t="str">
        <f ca="1">Cálculos!DY82</f>
        <v/>
      </c>
    </row>
    <row r="99" spans="2:10">
      <c r="B99" s="207" t="str">
        <f ca="1">Cálculos!DN83</f>
        <v/>
      </c>
      <c r="C99" s="207" t="str">
        <f ca="1">Cálculos!DO83</f>
        <v/>
      </c>
      <c r="D99" s="251" t="str">
        <f ca="1">Cálculos!DP83</f>
        <v/>
      </c>
      <c r="E99" s="207" t="str">
        <f ca="1">Cálculos!DQ83</f>
        <v/>
      </c>
      <c r="F99" s="207" t="str">
        <f ca="1">Cálculos!DS83</f>
        <v/>
      </c>
      <c r="G99" s="251" t="str">
        <f ca="1">Cálculos!DR96</f>
        <v/>
      </c>
      <c r="H99" s="254" t="str">
        <f ca="1">IF(B99="","",IF(F99='Datos fijos'!$AB$3,D99*G99,0))</f>
        <v/>
      </c>
      <c r="I99" s="254" t="str">
        <f t="shared" ca="1" si="1"/>
        <v/>
      </c>
      <c r="J99" s="255" t="str">
        <f ca="1">Cálculos!DY83</f>
        <v/>
      </c>
    </row>
    <row r="100" spans="2:10">
      <c r="B100" s="207" t="str">
        <f ca="1">Cálculos!DN84</f>
        <v/>
      </c>
      <c r="C100" s="207" t="str">
        <f ca="1">Cálculos!DO84</f>
        <v/>
      </c>
      <c r="D100" s="251" t="str">
        <f ca="1">Cálculos!DP84</f>
        <v/>
      </c>
      <c r="E100" s="207" t="str">
        <f ca="1">Cálculos!DQ84</f>
        <v/>
      </c>
      <c r="F100" s="207" t="str">
        <f ca="1">Cálculos!DS84</f>
        <v/>
      </c>
      <c r="G100" s="251" t="str">
        <f ca="1">Cálculos!DR97</f>
        <v/>
      </c>
      <c r="H100" s="254" t="str">
        <f ca="1">IF(B100="","",IF(F100='Datos fijos'!$AB$3,D100*G100,0))</f>
        <v/>
      </c>
      <c r="I100" s="254" t="str">
        <f t="shared" ca="1" si="1"/>
        <v/>
      </c>
      <c r="J100" s="255" t="str">
        <f ca="1">Cálculos!DY84</f>
        <v/>
      </c>
    </row>
    <row r="101" spans="2:10">
      <c r="B101" s="207" t="str">
        <f ca="1">Cálculos!DN85</f>
        <v/>
      </c>
      <c r="C101" s="207" t="str">
        <f ca="1">Cálculos!DO85</f>
        <v/>
      </c>
      <c r="D101" s="251" t="str">
        <f ca="1">Cálculos!DP85</f>
        <v/>
      </c>
      <c r="E101" s="207" t="str">
        <f ca="1">Cálculos!DQ85</f>
        <v/>
      </c>
      <c r="F101" s="207" t="str">
        <f ca="1">Cálculos!DS85</f>
        <v/>
      </c>
      <c r="G101" s="251" t="str">
        <f ca="1">Cálculos!DR98</f>
        <v/>
      </c>
      <c r="H101" s="254" t="str">
        <f ca="1">IF(B101="","",IF(F101='Datos fijos'!$AB$3,D101*G101,0))</f>
        <v/>
      </c>
      <c r="I101" s="254" t="str">
        <f t="shared" ca="1" si="1"/>
        <v/>
      </c>
      <c r="J101" s="255" t="str">
        <f ca="1">Cálculos!DY85</f>
        <v/>
      </c>
    </row>
    <row r="102" spans="2:10">
      <c r="B102" s="207" t="str">
        <f ca="1">Cálculos!DN86</f>
        <v/>
      </c>
      <c r="C102" s="207" t="str">
        <f ca="1">Cálculos!DO86</f>
        <v/>
      </c>
      <c r="D102" s="251" t="str">
        <f ca="1">Cálculos!DP86</f>
        <v/>
      </c>
      <c r="E102" s="207" t="str">
        <f ca="1">Cálculos!DQ86</f>
        <v/>
      </c>
      <c r="F102" s="207" t="str">
        <f ca="1">Cálculos!DS86</f>
        <v/>
      </c>
      <c r="G102" s="251" t="str">
        <f ca="1">Cálculos!DR99</f>
        <v/>
      </c>
      <c r="H102" s="254" t="str">
        <f ca="1">IF(B102="","",IF(F102='Datos fijos'!$AB$3,D102*G102,0))</f>
        <v/>
      </c>
      <c r="I102" s="254" t="str">
        <f t="shared" ca="1" si="1"/>
        <v/>
      </c>
      <c r="J102" s="255" t="str">
        <f ca="1">Cálculos!DY86</f>
        <v/>
      </c>
    </row>
    <row r="103" spans="2:10">
      <c r="B103" s="207" t="str">
        <f ca="1">Cálculos!DN87</f>
        <v/>
      </c>
      <c r="C103" s="207" t="str">
        <f ca="1">Cálculos!DO87</f>
        <v/>
      </c>
      <c r="D103" s="251" t="str">
        <f ca="1">Cálculos!DP87</f>
        <v/>
      </c>
      <c r="E103" s="207" t="str">
        <f ca="1">Cálculos!DQ87</f>
        <v/>
      </c>
      <c r="F103" s="207" t="str">
        <f ca="1">Cálculos!DS87</f>
        <v/>
      </c>
      <c r="G103" s="251" t="str">
        <f ca="1">Cálculos!DR100</f>
        <v/>
      </c>
      <c r="H103" s="254" t="str">
        <f ca="1">IF(B103="","",IF(F103='Datos fijos'!$AB$3,D103*G103,0))</f>
        <v/>
      </c>
      <c r="I103" s="254" t="str">
        <f t="shared" ca="1" si="1"/>
        <v/>
      </c>
      <c r="J103" s="255" t="str">
        <f ca="1">Cálculos!DY87</f>
        <v/>
      </c>
    </row>
    <row r="104" spans="2:10">
      <c r="B104" s="207" t="str">
        <f ca="1">Cálculos!DN88</f>
        <v/>
      </c>
      <c r="C104" s="207" t="str">
        <f ca="1">Cálculos!DO88</f>
        <v/>
      </c>
      <c r="D104" s="251" t="str">
        <f ca="1">Cálculos!DP88</f>
        <v/>
      </c>
      <c r="E104" s="207" t="str">
        <f ca="1">Cálculos!DQ88</f>
        <v/>
      </c>
      <c r="F104" s="207" t="str">
        <f ca="1">Cálculos!DS88</f>
        <v/>
      </c>
      <c r="G104" s="251" t="str">
        <f ca="1">Cálculos!DR101</f>
        <v/>
      </c>
      <c r="H104" s="254" t="str">
        <f ca="1">IF(B104="","",IF(F104='Datos fijos'!$AB$3,D104*G104,0))</f>
        <v/>
      </c>
      <c r="I104" s="254" t="str">
        <f t="shared" ca="1" si="1"/>
        <v/>
      </c>
      <c r="J104" s="255" t="str">
        <f ca="1">Cálculos!DY88</f>
        <v/>
      </c>
    </row>
    <row r="105" spans="2:10">
      <c r="B105" s="207" t="str">
        <f ca="1">Cálculos!DN89</f>
        <v/>
      </c>
      <c r="C105" s="207" t="str">
        <f ca="1">Cálculos!DO89</f>
        <v/>
      </c>
      <c r="D105" s="251" t="str">
        <f ca="1">Cálculos!DP89</f>
        <v/>
      </c>
      <c r="E105" s="207" t="str">
        <f ca="1">Cálculos!DQ89</f>
        <v/>
      </c>
      <c r="F105" s="207" t="str">
        <f ca="1">Cálculos!DS89</f>
        <v/>
      </c>
      <c r="G105" s="251" t="str">
        <f ca="1">Cálculos!DR102</f>
        <v/>
      </c>
      <c r="H105" s="254" t="str">
        <f ca="1">IF(B105="","",IF(F105='Datos fijos'!$AB$3,D105*G105,0))</f>
        <v/>
      </c>
      <c r="I105" s="254" t="str">
        <f t="shared" ca="1" si="1"/>
        <v/>
      </c>
      <c r="J105" s="255" t="str">
        <f ca="1">Cálculos!DY89</f>
        <v/>
      </c>
    </row>
    <row r="106" spans="2:10">
      <c r="B106" s="207" t="str">
        <f ca="1">Cálculos!DN90</f>
        <v/>
      </c>
      <c r="C106" s="207" t="str">
        <f ca="1">Cálculos!DO90</f>
        <v/>
      </c>
      <c r="D106" s="251" t="str">
        <f ca="1">Cálculos!DP90</f>
        <v/>
      </c>
      <c r="E106" s="207" t="str">
        <f ca="1">Cálculos!DQ90</f>
        <v/>
      </c>
      <c r="F106" s="207" t="str">
        <f ca="1">Cálculos!DS90</f>
        <v/>
      </c>
      <c r="G106" s="251" t="str">
        <f ca="1">Cálculos!DR103</f>
        <v/>
      </c>
      <c r="H106" s="254" t="str">
        <f ca="1">IF(B106="","",IF(F106='Datos fijos'!$AB$3,D106*G106,0))</f>
        <v/>
      </c>
      <c r="I106" s="254" t="str">
        <f t="shared" ca="1" si="1"/>
        <v/>
      </c>
      <c r="J106" s="255" t="str">
        <f ca="1">Cálculos!DY90</f>
        <v/>
      </c>
    </row>
    <row r="107" spans="2:10">
      <c r="B107" s="207" t="str">
        <f ca="1">Cálculos!DN91</f>
        <v/>
      </c>
      <c r="C107" s="207" t="str">
        <f ca="1">Cálculos!DO91</f>
        <v/>
      </c>
      <c r="D107" s="251" t="str">
        <f ca="1">Cálculos!DP91</f>
        <v/>
      </c>
      <c r="E107" s="207" t="str">
        <f ca="1">Cálculos!DQ91</f>
        <v/>
      </c>
      <c r="F107" s="207" t="str">
        <f ca="1">Cálculos!DS91</f>
        <v/>
      </c>
      <c r="G107" s="251" t="str">
        <f ca="1">Cálculos!DR104</f>
        <v/>
      </c>
      <c r="H107" s="254" t="str">
        <f ca="1">IF(B107="","",IF(F107='Datos fijos'!$AB$3,D107*G107,0))</f>
        <v/>
      </c>
      <c r="I107" s="254" t="str">
        <f t="shared" ca="1" si="1"/>
        <v/>
      </c>
      <c r="J107" s="255" t="str">
        <f ca="1">Cálculos!DY91</f>
        <v/>
      </c>
    </row>
    <row r="108" spans="2:10">
      <c r="B108" s="207" t="str">
        <f ca="1">Cálculos!DN92</f>
        <v/>
      </c>
      <c r="C108" s="207" t="str">
        <f ca="1">Cálculos!DO92</f>
        <v/>
      </c>
      <c r="D108" s="251" t="str">
        <f ca="1">Cálculos!DP92</f>
        <v/>
      </c>
      <c r="E108" s="207" t="str">
        <f ca="1">Cálculos!DQ92</f>
        <v/>
      </c>
      <c r="F108" s="207" t="str">
        <f ca="1">Cálculos!DS92</f>
        <v/>
      </c>
      <c r="G108" s="251" t="str">
        <f ca="1">Cálculos!DR105</f>
        <v/>
      </c>
      <c r="H108" s="254" t="str">
        <f ca="1">IF(B108="","",IF(F108='Datos fijos'!$AB$3,D108*G108,0))</f>
        <v/>
      </c>
      <c r="I108" s="254" t="str">
        <f t="shared" ca="1" si="1"/>
        <v/>
      </c>
      <c r="J108" s="255" t="str">
        <f ca="1">Cálculos!DY92</f>
        <v/>
      </c>
    </row>
    <row r="109" spans="2:10">
      <c r="B109" s="207" t="str">
        <f ca="1">Cálculos!DN93</f>
        <v/>
      </c>
      <c r="C109" s="207" t="str">
        <f ca="1">Cálculos!DO93</f>
        <v/>
      </c>
      <c r="D109" s="251" t="str">
        <f ca="1">Cálculos!DP93</f>
        <v/>
      </c>
      <c r="E109" s="207" t="str">
        <f ca="1">Cálculos!DQ93</f>
        <v/>
      </c>
      <c r="F109" s="207" t="str">
        <f ca="1">Cálculos!DS93</f>
        <v/>
      </c>
      <c r="G109" s="251" t="str">
        <f ca="1">Cálculos!DR106</f>
        <v/>
      </c>
      <c r="H109" s="254" t="str">
        <f ca="1">IF(B109="","",IF(F109='Datos fijos'!$AB$3,D109*G109,0))</f>
        <v/>
      </c>
      <c r="I109" s="254" t="str">
        <f t="shared" ca="1" si="1"/>
        <v/>
      </c>
      <c r="J109" s="255" t="str">
        <f ca="1">Cálculos!DY93</f>
        <v/>
      </c>
    </row>
    <row r="110" spans="2:10">
      <c r="B110" s="207" t="str">
        <f ca="1">Cálculos!DN94</f>
        <v/>
      </c>
      <c r="C110" s="207" t="str">
        <f ca="1">Cálculos!DO94</f>
        <v/>
      </c>
      <c r="D110" s="251" t="str">
        <f ca="1">Cálculos!DP94</f>
        <v/>
      </c>
      <c r="E110" s="207" t="str">
        <f ca="1">Cálculos!DQ94</f>
        <v/>
      </c>
      <c r="F110" s="207" t="str">
        <f ca="1">Cálculos!DS94</f>
        <v/>
      </c>
      <c r="G110" s="251" t="str">
        <f ca="1">Cálculos!DR107</f>
        <v/>
      </c>
      <c r="H110" s="254" t="str">
        <f ca="1">IF(B110="","",IF(F110='Datos fijos'!$AB$3,D110*G110,0))</f>
        <v/>
      </c>
      <c r="I110" s="254" t="str">
        <f t="shared" ca="1" si="1"/>
        <v/>
      </c>
      <c r="J110" s="255" t="str">
        <f ca="1">Cálculos!DY94</f>
        <v/>
      </c>
    </row>
    <row r="111" spans="2:10">
      <c r="B111" s="207" t="str">
        <f ca="1">Cálculos!DN95</f>
        <v/>
      </c>
      <c r="C111" s="207" t="str">
        <f ca="1">Cálculos!DO95</f>
        <v/>
      </c>
      <c r="D111" s="251" t="str">
        <f ca="1">Cálculos!DP95</f>
        <v/>
      </c>
      <c r="E111" s="207" t="str">
        <f ca="1">Cálculos!DQ95</f>
        <v/>
      </c>
      <c r="F111" s="207" t="str">
        <f ca="1">Cálculos!DS95</f>
        <v/>
      </c>
      <c r="G111" s="251" t="str">
        <f ca="1">Cálculos!DR108</f>
        <v/>
      </c>
      <c r="H111" s="254" t="str">
        <f ca="1">IF(B111="","",IF(F111='Datos fijos'!$AB$3,D111*G111,0))</f>
        <v/>
      </c>
      <c r="I111" s="254" t="str">
        <f t="shared" ca="1" si="1"/>
        <v/>
      </c>
      <c r="J111" s="255" t="str">
        <f ca="1">Cálculos!DY95</f>
        <v/>
      </c>
    </row>
    <row r="112" spans="2:10">
      <c r="B112" s="207" t="str">
        <f ca="1">Cálculos!DN96</f>
        <v/>
      </c>
      <c r="C112" s="207" t="str">
        <f ca="1">Cálculos!DO96</f>
        <v/>
      </c>
      <c r="D112" s="251" t="str">
        <f ca="1">Cálculos!DP96</f>
        <v/>
      </c>
      <c r="E112" s="207" t="str">
        <f ca="1">Cálculos!DQ96</f>
        <v/>
      </c>
      <c r="F112" s="207" t="str">
        <f ca="1">Cálculos!DS96</f>
        <v/>
      </c>
      <c r="G112" s="251" t="str">
        <f ca="1">Cálculos!DR109</f>
        <v/>
      </c>
      <c r="H112" s="254" t="str">
        <f ca="1">IF(B112="","",IF(F112='Datos fijos'!$AB$3,D112*G112,0))</f>
        <v/>
      </c>
      <c r="I112" s="254" t="str">
        <f t="shared" ca="1" si="1"/>
        <v/>
      </c>
      <c r="J112" s="255" t="str">
        <f ca="1">Cálculos!DY96</f>
        <v/>
      </c>
    </row>
    <row r="113" spans="2:10">
      <c r="B113" s="207" t="str">
        <f ca="1">Cálculos!DN97</f>
        <v/>
      </c>
      <c r="C113" s="207" t="str">
        <f ca="1">Cálculos!DO97</f>
        <v/>
      </c>
      <c r="D113" s="251" t="str">
        <f ca="1">Cálculos!DP97</f>
        <v/>
      </c>
      <c r="E113" s="207" t="str">
        <f ca="1">Cálculos!DQ97</f>
        <v/>
      </c>
      <c r="F113" s="207" t="str">
        <f ca="1">Cálculos!DS97</f>
        <v/>
      </c>
      <c r="G113" s="251" t="str">
        <f ca="1">Cálculos!DR110</f>
        <v/>
      </c>
      <c r="H113" s="254" t="str">
        <f ca="1">IF(B113="","",IF(F113='Datos fijos'!$AB$3,D113*G113,0))</f>
        <v/>
      </c>
      <c r="I113" s="254" t="str">
        <f t="shared" ca="1" si="1"/>
        <v/>
      </c>
      <c r="J113" s="255" t="str">
        <f ca="1">Cálculos!DY97</f>
        <v/>
      </c>
    </row>
    <row r="114" spans="2:10">
      <c r="B114" s="207" t="str">
        <f ca="1">Cálculos!DN98</f>
        <v/>
      </c>
      <c r="C114" s="207" t="str">
        <f ca="1">Cálculos!DO98</f>
        <v/>
      </c>
      <c r="D114" s="251" t="str">
        <f ca="1">Cálculos!DP98</f>
        <v/>
      </c>
      <c r="E114" s="207" t="str">
        <f ca="1">Cálculos!DQ98</f>
        <v/>
      </c>
      <c r="F114" s="207" t="str">
        <f ca="1">Cálculos!DS98</f>
        <v/>
      </c>
      <c r="G114" s="251" t="str">
        <f ca="1">Cálculos!DR111</f>
        <v/>
      </c>
      <c r="H114" s="254" t="str">
        <f ca="1">IF(B114="","",IF(F114='Datos fijos'!$AB$3,D114*G114,0))</f>
        <v/>
      </c>
      <c r="I114" s="254" t="str">
        <f t="shared" ca="1" si="1"/>
        <v/>
      </c>
      <c r="J114" s="255" t="str">
        <f ca="1">Cálculos!DY98</f>
        <v/>
      </c>
    </row>
    <row r="115" spans="2:10">
      <c r="B115" s="207" t="str">
        <f ca="1">Cálculos!DN99</f>
        <v/>
      </c>
      <c r="C115" s="207" t="str">
        <f ca="1">Cálculos!DO99</f>
        <v/>
      </c>
      <c r="D115" s="251" t="str">
        <f ca="1">Cálculos!DP99</f>
        <v/>
      </c>
      <c r="E115" s="207" t="str">
        <f ca="1">Cálculos!DQ99</f>
        <v/>
      </c>
      <c r="F115" s="207" t="str">
        <f ca="1">Cálculos!DS99</f>
        <v/>
      </c>
      <c r="G115" s="251" t="str">
        <f ca="1">Cálculos!DR112</f>
        <v/>
      </c>
      <c r="H115" s="254" t="str">
        <f ca="1">IF(B115="","",IF(F115='Datos fijos'!$AB$3,D115*G115,0))</f>
        <v/>
      </c>
      <c r="I115" s="254" t="str">
        <f t="shared" ca="1" si="1"/>
        <v/>
      </c>
      <c r="J115" s="255" t="str">
        <f ca="1">Cálculos!DY99</f>
        <v/>
      </c>
    </row>
    <row r="116" spans="2:10">
      <c r="B116" s="207" t="str">
        <f ca="1">Cálculos!DN100</f>
        <v/>
      </c>
      <c r="C116" s="207" t="str">
        <f ca="1">Cálculos!DO100</f>
        <v/>
      </c>
      <c r="D116" s="251" t="str">
        <f ca="1">Cálculos!DP100</f>
        <v/>
      </c>
      <c r="E116" s="207" t="str">
        <f ca="1">Cálculos!DQ100</f>
        <v/>
      </c>
      <c r="F116" s="207" t="str">
        <f ca="1">Cálculos!DS100</f>
        <v/>
      </c>
      <c r="G116" s="251" t="str">
        <f ca="1">Cálculos!DR113</f>
        <v/>
      </c>
      <c r="H116" s="254" t="str">
        <f ca="1">IF(B116="","",IF(F116='Datos fijos'!$AB$3,D116*G116,0))</f>
        <v/>
      </c>
      <c r="I116" s="254" t="str">
        <f t="shared" ca="1" si="1"/>
        <v/>
      </c>
      <c r="J116" s="255" t="str">
        <f ca="1">Cálculos!DY100</f>
        <v/>
      </c>
    </row>
    <row r="117" spans="2:10">
      <c r="B117" s="207" t="str">
        <f ca="1">Cálculos!DN101</f>
        <v/>
      </c>
      <c r="C117" s="207" t="str">
        <f ca="1">Cálculos!DO101</f>
        <v/>
      </c>
      <c r="D117" s="251" t="str">
        <f ca="1">Cálculos!DP101</f>
        <v/>
      </c>
      <c r="E117" s="207" t="str">
        <f ca="1">Cálculos!DQ101</f>
        <v/>
      </c>
      <c r="F117" s="207" t="str">
        <f ca="1">Cálculos!DS101</f>
        <v/>
      </c>
      <c r="G117" s="251" t="str">
        <f ca="1">Cálculos!DR114</f>
        <v/>
      </c>
      <c r="H117" s="254" t="str">
        <f ca="1">IF(B117="","",IF(F117='Datos fijos'!$AB$3,D117*G117,0))</f>
        <v/>
      </c>
      <c r="I117" s="254" t="str">
        <f t="shared" ca="1" si="1"/>
        <v/>
      </c>
      <c r="J117" s="255" t="str">
        <f ca="1">Cálculos!DY101</f>
        <v/>
      </c>
    </row>
    <row r="118" spans="2:10">
      <c r="B118" s="207" t="str">
        <f ca="1">Cálculos!DN102</f>
        <v/>
      </c>
      <c r="C118" s="207" t="str">
        <f ca="1">Cálculos!DO102</f>
        <v/>
      </c>
      <c r="D118" s="251" t="str">
        <f ca="1">Cálculos!DP102</f>
        <v/>
      </c>
      <c r="E118" s="207" t="str">
        <f ca="1">Cálculos!DQ102</f>
        <v/>
      </c>
      <c r="F118" s="207" t="str">
        <f ca="1">Cálculos!DS102</f>
        <v/>
      </c>
      <c r="G118" s="251" t="str">
        <f ca="1">Cálculos!DR115</f>
        <v/>
      </c>
      <c r="H118" s="254" t="str">
        <f ca="1">IF(B118="","",IF(F118='Datos fijos'!$AB$3,D118*G118,0))</f>
        <v/>
      </c>
      <c r="I118" s="254" t="str">
        <f t="shared" ca="1" si="1"/>
        <v/>
      </c>
      <c r="J118" s="255" t="str">
        <f ca="1">Cálculos!DY102</f>
        <v/>
      </c>
    </row>
    <row r="119" spans="2:10">
      <c r="B119" s="207" t="str">
        <f ca="1">Cálculos!DN103</f>
        <v/>
      </c>
      <c r="C119" s="207" t="str">
        <f ca="1">Cálculos!DO103</f>
        <v/>
      </c>
      <c r="D119" s="251" t="str">
        <f ca="1">Cálculos!DP103</f>
        <v/>
      </c>
      <c r="E119" s="207" t="str">
        <f ca="1">Cálculos!DQ103</f>
        <v/>
      </c>
      <c r="F119" s="207" t="str">
        <f ca="1">Cálculos!DS103</f>
        <v/>
      </c>
      <c r="G119" s="251" t="str">
        <f ca="1">Cálculos!DR116</f>
        <v/>
      </c>
      <c r="H119" s="254" t="str">
        <f ca="1">IF(B119="","",IF(F119='Datos fijos'!$AB$3,D119*G119,0))</f>
        <v/>
      </c>
      <c r="I119" s="254" t="str">
        <f t="shared" ca="1" si="1"/>
        <v/>
      </c>
      <c r="J119" s="255" t="str">
        <f ca="1">Cálculos!DY103</f>
        <v/>
      </c>
    </row>
    <row r="120" spans="2:10">
      <c r="B120" s="207" t="str">
        <f ca="1">Cálculos!DN104</f>
        <v/>
      </c>
      <c r="C120" s="207" t="str">
        <f ca="1">Cálculos!DO104</f>
        <v/>
      </c>
      <c r="D120" s="251" t="str">
        <f ca="1">Cálculos!DP104</f>
        <v/>
      </c>
      <c r="E120" s="207" t="str">
        <f ca="1">Cálculos!DQ104</f>
        <v/>
      </c>
      <c r="F120" s="207" t="str">
        <f ca="1">Cálculos!DS104</f>
        <v/>
      </c>
      <c r="G120" s="251" t="str">
        <f ca="1">Cálculos!DR117</f>
        <v/>
      </c>
      <c r="H120" s="254" t="str">
        <f ca="1">IF(B120="","",IF(F120='Datos fijos'!$AB$3,D120*G120,0))</f>
        <v/>
      </c>
      <c r="I120" s="254" t="str">
        <f t="shared" ca="1" si="1"/>
        <v/>
      </c>
      <c r="J120" s="255" t="str">
        <f ca="1">Cálculos!DY104</f>
        <v/>
      </c>
    </row>
    <row r="121" spans="2:10">
      <c r="B121" s="207" t="str">
        <f ca="1">Cálculos!DN105</f>
        <v/>
      </c>
      <c r="C121" s="207" t="str">
        <f ca="1">Cálculos!DO105</f>
        <v/>
      </c>
      <c r="D121" s="251" t="str">
        <f ca="1">Cálculos!DP105</f>
        <v/>
      </c>
      <c r="E121" s="207" t="str">
        <f ca="1">Cálculos!DQ105</f>
        <v/>
      </c>
      <c r="F121" s="207" t="str">
        <f ca="1">Cálculos!DS105</f>
        <v/>
      </c>
      <c r="G121" s="251" t="str">
        <f ca="1">Cálculos!DR118</f>
        <v/>
      </c>
      <c r="H121" s="254" t="str">
        <f ca="1">IF(B121="","",IF(F121='Datos fijos'!$AB$3,D121*G121,0))</f>
        <v/>
      </c>
      <c r="I121" s="254" t="str">
        <f t="shared" ca="1" si="1"/>
        <v/>
      </c>
      <c r="J121" s="255" t="str">
        <f ca="1">Cálculos!DY105</f>
        <v/>
      </c>
    </row>
    <row r="122" spans="2:10">
      <c r="B122" s="207" t="str">
        <f ca="1">Cálculos!DN106</f>
        <v/>
      </c>
      <c r="C122" s="207" t="str">
        <f ca="1">Cálculos!DO106</f>
        <v/>
      </c>
      <c r="D122" s="251" t="str">
        <f ca="1">Cálculos!DP106</f>
        <v/>
      </c>
      <c r="E122" s="207" t="str">
        <f ca="1">Cálculos!DQ106</f>
        <v/>
      </c>
      <c r="F122" s="207" t="str">
        <f ca="1">Cálculos!DS106</f>
        <v/>
      </c>
      <c r="G122" s="251" t="str">
        <f ca="1">Cálculos!DR119</f>
        <v/>
      </c>
      <c r="H122" s="254" t="str">
        <f ca="1">IF(B122="","",IF(F122='Datos fijos'!$AB$3,D122*G122,0))</f>
        <v/>
      </c>
      <c r="I122" s="254" t="str">
        <f t="shared" ca="1" si="1"/>
        <v/>
      </c>
      <c r="J122" s="255" t="str">
        <f ca="1">Cálculos!DY106</f>
        <v/>
      </c>
    </row>
    <row r="123" spans="2:10">
      <c r="B123" s="207" t="str">
        <f ca="1">Cálculos!DN107</f>
        <v/>
      </c>
      <c r="C123" s="207" t="str">
        <f ca="1">Cálculos!DO107</f>
        <v/>
      </c>
      <c r="D123" s="251" t="str">
        <f ca="1">Cálculos!DP107</f>
        <v/>
      </c>
      <c r="E123" s="207" t="str">
        <f ca="1">Cálculos!DQ107</f>
        <v/>
      </c>
      <c r="F123" s="207" t="str">
        <f ca="1">Cálculos!DS107</f>
        <v/>
      </c>
      <c r="G123" s="251" t="str">
        <f ca="1">Cálculos!DR120</f>
        <v/>
      </c>
      <c r="H123" s="254" t="str">
        <f ca="1">IF(B123="","",IF(F123='Datos fijos'!$AB$3,D123*G123,0))</f>
        <v/>
      </c>
      <c r="I123" s="254" t="str">
        <f t="shared" ca="1" si="1"/>
        <v/>
      </c>
      <c r="J123" s="255" t="str">
        <f ca="1">Cálculos!DY107</f>
        <v/>
      </c>
    </row>
    <row r="124" spans="2:10">
      <c r="B124" s="207" t="str">
        <f ca="1">Cálculos!DN108</f>
        <v/>
      </c>
      <c r="C124" s="207" t="str">
        <f ca="1">Cálculos!DO108</f>
        <v/>
      </c>
      <c r="D124" s="251" t="str">
        <f ca="1">Cálculos!DP108</f>
        <v/>
      </c>
      <c r="E124" s="207" t="str">
        <f ca="1">Cálculos!DQ108</f>
        <v/>
      </c>
      <c r="F124" s="207" t="str">
        <f ca="1">Cálculos!DS108</f>
        <v/>
      </c>
      <c r="G124" s="251" t="str">
        <f ca="1">Cálculos!DR121</f>
        <v/>
      </c>
      <c r="H124" s="254" t="str">
        <f ca="1">IF(B124="","",IF(F124='Datos fijos'!$AB$3,D124*G124,0))</f>
        <v/>
      </c>
      <c r="I124" s="254" t="str">
        <f t="shared" ca="1" si="1"/>
        <v/>
      </c>
      <c r="J124" s="255" t="str">
        <f ca="1">Cálculos!DY108</f>
        <v/>
      </c>
    </row>
    <row r="125" spans="2:10">
      <c r="B125" s="207" t="str">
        <f ca="1">Cálculos!DN109</f>
        <v/>
      </c>
      <c r="C125" s="207" t="str">
        <f ca="1">Cálculos!DO109</f>
        <v/>
      </c>
      <c r="D125" s="251" t="str">
        <f ca="1">Cálculos!DP109</f>
        <v/>
      </c>
      <c r="E125" s="207" t="str">
        <f ca="1">Cálculos!DQ109</f>
        <v/>
      </c>
      <c r="F125" s="207" t="str">
        <f ca="1">Cálculos!DS109</f>
        <v/>
      </c>
      <c r="G125" s="251" t="str">
        <f ca="1">Cálculos!DR122</f>
        <v/>
      </c>
      <c r="H125" s="254" t="str">
        <f ca="1">IF(B125="","",IF(F125='Datos fijos'!$AB$3,D125*G125,0))</f>
        <v/>
      </c>
      <c r="I125" s="254" t="str">
        <f t="shared" ca="1" si="1"/>
        <v/>
      </c>
      <c r="J125" s="255" t="str">
        <f ca="1">Cálculos!DY109</f>
        <v/>
      </c>
    </row>
    <row r="126" spans="2:10">
      <c r="B126" s="207" t="str">
        <f ca="1">Cálculos!DN110</f>
        <v/>
      </c>
      <c r="C126" s="207" t="str">
        <f ca="1">Cálculos!DO110</f>
        <v/>
      </c>
      <c r="D126" s="251" t="str">
        <f ca="1">Cálculos!DP110</f>
        <v/>
      </c>
      <c r="E126" s="207" t="str">
        <f ca="1">Cálculos!DQ110</f>
        <v/>
      </c>
      <c r="F126" s="207" t="str">
        <f ca="1">Cálculos!DS110</f>
        <v/>
      </c>
      <c r="G126" s="251" t="str">
        <f ca="1">Cálculos!DR123</f>
        <v/>
      </c>
      <c r="H126" s="254" t="str">
        <f ca="1">IF(B126="","",IF(F126='Datos fijos'!$AB$3,D126*G126,0))</f>
        <v/>
      </c>
      <c r="I126" s="254" t="str">
        <f t="shared" ca="1" si="1"/>
        <v/>
      </c>
      <c r="J126" s="255" t="str">
        <f ca="1">Cálculos!DY110</f>
        <v/>
      </c>
    </row>
    <row r="127" spans="2:10">
      <c r="B127" s="207" t="str">
        <f ca="1">Cálculos!DN111</f>
        <v/>
      </c>
      <c r="C127" s="207" t="str">
        <f ca="1">Cálculos!DO111</f>
        <v/>
      </c>
      <c r="D127" s="251" t="str">
        <f ca="1">Cálculos!DP111</f>
        <v/>
      </c>
      <c r="E127" s="207" t="str">
        <f ca="1">Cálculos!DQ111</f>
        <v/>
      </c>
      <c r="F127" s="207" t="str">
        <f ca="1">Cálculos!DS111</f>
        <v/>
      </c>
      <c r="G127" s="251" t="str">
        <f ca="1">Cálculos!DR124</f>
        <v/>
      </c>
      <c r="H127" s="254" t="str">
        <f ca="1">IF(B127="","",IF(F127='Datos fijos'!$AB$3,D127*G127,0))</f>
        <v/>
      </c>
      <c r="I127" s="254" t="str">
        <f t="shared" ca="1" si="1"/>
        <v/>
      </c>
      <c r="J127" s="255" t="str">
        <f ca="1">Cálculos!DY111</f>
        <v/>
      </c>
    </row>
    <row r="128" spans="2:10">
      <c r="B128" s="207" t="str">
        <f ca="1">Cálculos!DN112</f>
        <v/>
      </c>
      <c r="C128" s="207" t="str">
        <f ca="1">Cálculos!DO112</f>
        <v/>
      </c>
      <c r="D128" s="251" t="str">
        <f ca="1">Cálculos!DP112</f>
        <v/>
      </c>
      <c r="E128" s="207" t="str">
        <f ca="1">Cálculos!DQ112</f>
        <v/>
      </c>
      <c r="F128" s="207" t="str">
        <f ca="1">Cálculos!DS112</f>
        <v/>
      </c>
      <c r="G128" s="251" t="str">
        <f ca="1">Cálculos!DR125</f>
        <v/>
      </c>
      <c r="H128" s="254" t="str">
        <f ca="1">IF(B128="","",IF(F128='Datos fijos'!$AB$3,D128*G128,0))</f>
        <v/>
      </c>
      <c r="I128" s="254" t="str">
        <f t="shared" ca="1" si="1"/>
        <v/>
      </c>
      <c r="J128" s="255" t="str">
        <f ca="1">Cálculos!DY112</f>
        <v/>
      </c>
    </row>
    <row r="129" spans="1:10">
      <c r="B129" s="207" t="str">
        <f ca="1">Cálculos!DN113</f>
        <v/>
      </c>
      <c r="C129" s="207" t="str">
        <f ca="1">Cálculos!DO113</f>
        <v/>
      </c>
      <c r="D129" s="251" t="str">
        <f ca="1">Cálculos!DP113</f>
        <v/>
      </c>
      <c r="E129" s="207" t="str">
        <f ca="1">Cálculos!DQ113</f>
        <v/>
      </c>
      <c r="F129" s="207" t="str">
        <f ca="1">Cálculos!DS113</f>
        <v/>
      </c>
      <c r="G129" s="251" t="str">
        <f ca="1">Cálculos!DR126</f>
        <v/>
      </c>
      <c r="H129" s="254" t="str">
        <f ca="1">IF(B129="","",IF(F129='Datos fijos'!$AB$3,D129*G129,0))</f>
        <v/>
      </c>
      <c r="I129" s="254" t="str">
        <f t="shared" ca="1" si="1"/>
        <v/>
      </c>
      <c r="J129" s="255" t="str">
        <f ca="1">Cálculos!DY113</f>
        <v/>
      </c>
    </row>
    <row r="130" spans="1:10">
      <c r="B130" s="207" t="str">
        <f ca="1">Cálculos!DN114</f>
        <v/>
      </c>
      <c r="C130" s="207" t="str">
        <f ca="1">Cálculos!DO114</f>
        <v/>
      </c>
      <c r="D130" s="251" t="str">
        <f ca="1">Cálculos!DP114</f>
        <v/>
      </c>
      <c r="E130" s="207" t="str">
        <f ca="1">Cálculos!DQ114</f>
        <v/>
      </c>
      <c r="F130" s="207" t="str">
        <f ca="1">Cálculos!DS114</f>
        <v/>
      </c>
      <c r="G130" s="251" t="str">
        <f ca="1">Cálculos!DR127</f>
        <v/>
      </c>
      <c r="H130" s="254" t="str">
        <f ca="1">IF(B130="","",IF(F130='Datos fijos'!$AB$3,D130*G130,0))</f>
        <v/>
      </c>
      <c r="I130" s="254" t="str">
        <f t="shared" ca="1" si="1"/>
        <v/>
      </c>
      <c r="J130" s="255" t="str">
        <f ca="1">Cálculos!DY114</f>
        <v/>
      </c>
    </row>
    <row r="131" spans="1:10">
      <c r="B131" s="207" t="str">
        <f ca="1">Cálculos!DN115</f>
        <v/>
      </c>
      <c r="C131" s="207" t="str">
        <f ca="1">Cálculos!DO115</f>
        <v/>
      </c>
      <c r="D131" s="251" t="str">
        <f ca="1">Cálculos!DP115</f>
        <v/>
      </c>
      <c r="E131" s="207" t="str">
        <f ca="1">Cálculos!DQ115</f>
        <v/>
      </c>
      <c r="F131" s="207" t="str">
        <f ca="1">Cálculos!DS115</f>
        <v/>
      </c>
      <c r="G131" s="251" t="str">
        <f ca="1">Cálculos!DR128</f>
        <v/>
      </c>
      <c r="H131" s="254" t="str">
        <f ca="1">IF(B131="","",IF(F131='Datos fijos'!$AB$3,D131*G131,0))</f>
        <v/>
      </c>
      <c r="I131" s="254" t="str">
        <f t="shared" ca="1" si="1"/>
        <v/>
      </c>
      <c r="J131" s="255" t="str">
        <f ca="1">Cálculos!DY115</f>
        <v/>
      </c>
    </row>
    <row r="132" spans="1:10">
      <c r="B132" s="207" t="str">
        <f ca="1">Cálculos!DN116</f>
        <v/>
      </c>
      <c r="C132" s="207" t="str">
        <f ca="1">Cálculos!DO116</f>
        <v/>
      </c>
      <c r="D132" s="251" t="str">
        <f ca="1">Cálculos!DP116</f>
        <v/>
      </c>
      <c r="E132" s="207" t="str">
        <f ca="1">Cálculos!DQ116</f>
        <v/>
      </c>
      <c r="F132" s="207" t="str">
        <f ca="1">Cálculos!DS116</f>
        <v/>
      </c>
      <c r="G132" s="251" t="str">
        <f ca="1">Cálculos!DR129</f>
        <v/>
      </c>
      <c r="H132" s="254" t="str">
        <f ca="1">IF(B132="","",IF(F132='Datos fijos'!$AB$3,D132*G132,0))</f>
        <v/>
      </c>
      <c r="I132" s="254" t="str">
        <f t="shared" ca="1" si="1"/>
        <v/>
      </c>
      <c r="J132" s="255" t="str">
        <f ca="1">Cálculos!DY116</f>
        <v/>
      </c>
    </row>
    <row r="133" spans="1:10">
      <c r="B133" s="207" t="str">
        <f ca="1">Cálculos!DN117</f>
        <v/>
      </c>
      <c r="C133" s="207" t="str">
        <f ca="1">Cálculos!DO117</f>
        <v/>
      </c>
      <c r="D133" s="251" t="str">
        <f ca="1">Cálculos!DP117</f>
        <v/>
      </c>
      <c r="E133" s="207" t="str">
        <f ca="1">Cálculos!DQ117</f>
        <v/>
      </c>
      <c r="F133" s="207" t="str">
        <f ca="1">Cálculos!DS117</f>
        <v/>
      </c>
      <c r="G133" s="251" t="str">
        <f ca="1">Cálculos!DR130</f>
        <v/>
      </c>
      <c r="H133" s="254" t="str">
        <f ca="1">IF(B133="","",IF(F133='Datos fijos'!$AB$3,D133*G133,0))</f>
        <v/>
      </c>
      <c r="I133" s="254" t="str">
        <f t="shared" ca="1" si="1"/>
        <v/>
      </c>
      <c r="J133" s="255" t="str">
        <f ca="1">Cálculos!DY117</f>
        <v/>
      </c>
    </row>
    <row r="134" spans="1:10">
      <c r="B134" s="207" t="str">
        <f ca="1">Cálculos!DN118</f>
        <v/>
      </c>
      <c r="C134" s="207" t="str">
        <f ca="1">Cálculos!DO118</f>
        <v/>
      </c>
      <c r="D134" s="251" t="str">
        <f ca="1">Cálculos!DP118</f>
        <v/>
      </c>
      <c r="E134" s="207" t="str">
        <f ca="1">Cálculos!DQ118</f>
        <v/>
      </c>
      <c r="F134" s="207" t="str">
        <f ca="1">Cálculos!DS118</f>
        <v/>
      </c>
      <c r="G134" s="251" t="str">
        <f ca="1">Cálculos!DR131</f>
        <v/>
      </c>
      <c r="H134" s="254" t="str">
        <f ca="1">IF(B134="","",IF(F134='Datos fijos'!$AB$3,D134*G134,0))</f>
        <v/>
      </c>
      <c r="I134" s="254" t="str">
        <f t="shared" ca="1" si="1"/>
        <v/>
      </c>
      <c r="J134" s="255" t="str">
        <f ca="1">Cálculos!DY118</f>
        <v/>
      </c>
    </row>
    <row r="135" spans="1:10">
      <c r="B135" s="207" t="str">
        <f ca="1">Cálculos!DN119</f>
        <v/>
      </c>
      <c r="C135" s="207" t="str">
        <f ca="1">Cálculos!DO119</f>
        <v/>
      </c>
      <c r="D135" s="251" t="str">
        <f ca="1">Cálculos!DP119</f>
        <v/>
      </c>
      <c r="E135" s="207" t="str">
        <f ca="1">Cálculos!DQ119</f>
        <v/>
      </c>
      <c r="F135" s="207" t="str">
        <f ca="1">Cálculos!DS119</f>
        <v/>
      </c>
      <c r="G135" s="251" t="str">
        <f ca="1">Cálculos!DR132</f>
        <v/>
      </c>
      <c r="H135" s="254" t="str">
        <f ca="1">IF(B135="","",IF(F135='Datos fijos'!$AB$3,D135*G135,0))</f>
        <v/>
      </c>
      <c r="I135" s="254" t="str">
        <f t="shared" ca="1" si="1"/>
        <v/>
      </c>
      <c r="J135" s="255" t="str">
        <f ca="1">Cálculos!DY119</f>
        <v/>
      </c>
    </row>
    <row r="137" spans="1:10" ht="15.5">
      <c r="H137" s="256"/>
    </row>
    <row r="138" spans="1:10" ht="21">
      <c r="B138" s="540" t="s">
        <v>533</v>
      </c>
      <c r="C138" s="540"/>
      <c r="D138" s="540"/>
      <c r="E138" s="540"/>
      <c r="F138" s="540"/>
      <c r="G138" s="540"/>
      <c r="H138" s="540"/>
    </row>
    <row r="140" spans="1:10" ht="15.5">
      <c r="B140" s="24" t="s">
        <v>104</v>
      </c>
      <c r="C140" s="541">
        <f>'Formulario B-"Alta de Proyecto"'!$B$5</f>
        <v>0</v>
      </c>
      <c r="D140" s="541"/>
      <c r="E140" s="541"/>
      <c r="F140" s="541"/>
      <c r="G140" s="541"/>
      <c r="H140" s="541"/>
    </row>
    <row r="142" spans="1:10" ht="15.75" customHeight="1">
      <c r="A142" s="209"/>
      <c r="B142" s="542" t="s">
        <v>451</v>
      </c>
      <c r="C142" s="543"/>
      <c r="D142" s="543"/>
      <c r="E142" s="543"/>
      <c r="F142" s="543"/>
      <c r="G142" s="466">
        <f ca="1">SUM($H$10:$H$67,$H$78:$H$135,$H$146:$H$203)</f>
        <v>0</v>
      </c>
      <c r="H142" s="467" t="s">
        <v>152</v>
      </c>
    </row>
    <row r="143" spans="1:10" ht="15.5">
      <c r="A143" s="209"/>
      <c r="B143" s="542" t="s">
        <v>440</v>
      </c>
      <c r="C143" s="543"/>
      <c r="D143" s="543"/>
      <c r="E143" s="543"/>
      <c r="F143" s="544"/>
      <c r="G143" s="466">
        <f ca="1">SUM($I$10:$I$67,$I$78:$I$135,$J$10:$J$67,$J$78:$J$135,$I$146:$I$203,$J$146:$J$203)</f>
        <v>0</v>
      </c>
      <c r="H143" s="467" t="s">
        <v>152</v>
      </c>
    </row>
    <row r="145" spans="2:10" ht="42" customHeight="1">
      <c r="B145" s="468" t="s">
        <v>82</v>
      </c>
      <c r="C145" s="468" t="s">
        <v>83</v>
      </c>
      <c r="D145" s="469" t="s">
        <v>51</v>
      </c>
      <c r="E145" s="468" t="s">
        <v>52</v>
      </c>
      <c r="F145" s="468" t="s">
        <v>365</v>
      </c>
      <c r="G145" s="469" t="s">
        <v>352</v>
      </c>
      <c r="H145" s="470" t="s">
        <v>438</v>
      </c>
      <c r="I145" s="470" t="s">
        <v>439</v>
      </c>
      <c r="J145" s="470" t="s">
        <v>437</v>
      </c>
    </row>
    <row r="146" spans="2:10">
      <c r="B146" s="207" t="str">
        <f ca="1">Cálculos!DN120</f>
        <v/>
      </c>
      <c r="C146" s="207" t="str">
        <f ca="1">Cálculos!DO120</f>
        <v/>
      </c>
      <c r="D146" s="251" t="str">
        <f ca="1">Cálculos!DP120</f>
        <v/>
      </c>
      <c r="E146" s="207" t="str">
        <f ca="1">Cálculos!DQ120</f>
        <v/>
      </c>
      <c r="F146" s="207" t="str">
        <f ca="1">Cálculos!DS120</f>
        <v/>
      </c>
      <c r="G146" s="251" t="str">
        <f ca="1">Cálculos!DR120</f>
        <v/>
      </c>
      <c r="H146" s="254" t="str">
        <f ca="1">IF(B146="","",IF(F146='Datos fijos'!$AB$3,D146*G146,0))</f>
        <v/>
      </c>
      <c r="I146" s="254" t="str">
        <f ca="1">IF(B146="","",D146*G146-H146)</f>
        <v/>
      </c>
      <c r="J146" s="255" t="str">
        <f ca="1">Cálculos!DY120</f>
        <v/>
      </c>
    </row>
    <row r="147" spans="2:10">
      <c r="B147" s="207" t="str">
        <f ca="1">Cálculos!DN121</f>
        <v/>
      </c>
      <c r="C147" s="207" t="str">
        <f ca="1">Cálculos!DO121</f>
        <v/>
      </c>
      <c r="D147" s="251" t="str">
        <f ca="1">Cálculos!DP121</f>
        <v/>
      </c>
      <c r="E147" s="207" t="str">
        <f ca="1">Cálculos!DQ121</f>
        <v/>
      </c>
      <c r="F147" s="207" t="str">
        <f ca="1">Cálculos!DS121</f>
        <v/>
      </c>
      <c r="G147" s="251" t="str">
        <f ca="1">Cálculos!DR121</f>
        <v/>
      </c>
      <c r="H147" s="254" t="str">
        <f ca="1">IF(B147="","",IF(F147='Datos fijos'!$AB$3,D147*G147,0))</f>
        <v/>
      </c>
      <c r="I147" s="254" t="str">
        <f t="shared" ref="I147:I203" ca="1" si="2">IF(B147="","",D147*G147-H147)</f>
        <v/>
      </c>
      <c r="J147" s="255" t="str">
        <f ca="1">Cálculos!DY121</f>
        <v/>
      </c>
    </row>
    <row r="148" spans="2:10">
      <c r="B148" s="207" t="str">
        <f ca="1">Cálculos!DN122</f>
        <v/>
      </c>
      <c r="C148" s="207" t="str">
        <f ca="1">Cálculos!DO122</f>
        <v/>
      </c>
      <c r="D148" s="251" t="str">
        <f ca="1">Cálculos!DP122</f>
        <v/>
      </c>
      <c r="E148" s="207" t="str">
        <f ca="1">Cálculos!DQ122</f>
        <v/>
      </c>
      <c r="F148" s="207" t="str">
        <f ca="1">Cálculos!DS122</f>
        <v/>
      </c>
      <c r="G148" s="251" t="str">
        <f ca="1">Cálculos!DR122</f>
        <v/>
      </c>
      <c r="H148" s="254" t="str">
        <f ca="1">IF(B148="","",IF(F148='Datos fijos'!$AB$3,D148*G148,0))</f>
        <v/>
      </c>
      <c r="I148" s="254" t="str">
        <f t="shared" ca="1" si="2"/>
        <v/>
      </c>
      <c r="J148" s="255" t="str">
        <f ca="1">Cálculos!DY122</f>
        <v/>
      </c>
    </row>
    <row r="149" spans="2:10">
      <c r="B149" s="207" t="str">
        <f ca="1">Cálculos!DN123</f>
        <v/>
      </c>
      <c r="C149" s="207" t="str">
        <f ca="1">Cálculos!DO123</f>
        <v/>
      </c>
      <c r="D149" s="251" t="str">
        <f ca="1">Cálculos!DP123</f>
        <v/>
      </c>
      <c r="E149" s="207" t="str">
        <f ca="1">Cálculos!DQ123</f>
        <v/>
      </c>
      <c r="F149" s="207" t="str">
        <f ca="1">Cálculos!DS123</f>
        <v/>
      </c>
      <c r="G149" s="251" t="str">
        <f ca="1">Cálculos!DR123</f>
        <v/>
      </c>
      <c r="H149" s="254" t="str">
        <f ca="1">IF(B149="","",IF(F149='Datos fijos'!$AB$3,D149*G149,0))</f>
        <v/>
      </c>
      <c r="I149" s="254" t="str">
        <f t="shared" ca="1" si="2"/>
        <v/>
      </c>
      <c r="J149" s="255" t="str">
        <f ca="1">Cálculos!DY123</f>
        <v/>
      </c>
    </row>
    <row r="150" spans="2:10">
      <c r="B150" s="207" t="str">
        <f ca="1">Cálculos!DN124</f>
        <v/>
      </c>
      <c r="C150" s="207" t="str">
        <f ca="1">Cálculos!DO124</f>
        <v/>
      </c>
      <c r="D150" s="251" t="str">
        <f ca="1">Cálculos!DP124</f>
        <v/>
      </c>
      <c r="E150" s="207" t="str">
        <f ca="1">Cálculos!DQ124</f>
        <v/>
      </c>
      <c r="F150" s="207" t="str">
        <f ca="1">Cálculos!DS124</f>
        <v/>
      </c>
      <c r="G150" s="251" t="str">
        <f ca="1">Cálculos!DR124</f>
        <v/>
      </c>
      <c r="H150" s="254" t="str">
        <f ca="1">IF(B150="","",IF(F150='Datos fijos'!$AB$3,D150*G150,0))</f>
        <v/>
      </c>
      <c r="I150" s="254" t="str">
        <f t="shared" ca="1" si="2"/>
        <v/>
      </c>
      <c r="J150" s="255" t="str">
        <f ca="1">Cálculos!DY124</f>
        <v/>
      </c>
    </row>
    <row r="151" spans="2:10">
      <c r="B151" s="207" t="str">
        <f ca="1">Cálculos!DN125</f>
        <v/>
      </c>
      <c r="C151" s="207" t="str">
        <f ca="1">Cálculos!DO125</f>
        <v/>
      </c>
      <c r="D151" s="251" t="str">
        <f ca="1">Cálculos!DP125</f>
        <v/>
      </c>
      <c r="E151" s="207" t="str">
        <f ca="1">Cálculos!DQ125</f>
        <v/>
      </c>
      <c r="F151" s="207" t="str">
        <f ca="1">Cálculos!DS125</f>
        <v/>
      </c>
      <c r="G151" s="251" t="str">
        <f ca="1">Cálculos!DR125</f>
        <v/>
      </c>
      <c r="H151" s="254" t="str">
        <f ca="1">IF(B151="","",IF(F151='Datos fijos'!$AB$3,D151*G151,0))</f>
        <v/>
      </c>
      <c r="I151" s="254" t="str">
        <f t="shared" ca="1" si="2"/>
        <v/>
      </c>
      <c r="J151" s="255" t="str">
        <f ca="1">Cálculos!DY125</f>
        <v/>
      </c>
    </row>
    <row r="152" spans="2:10">
      <c r="B152" s="207" t="str">
        <f ca="1">Cálculos!DN126</f>
        <v/>
      </c>
      <c r="C152" s="207" t="str">
        <f ca="1">Cálculos!DO126</f>
        <v/>
      </c>
      <c r="D152" s="251" t="str">
        <f ca="1">Cálculos!DP126</f>
        <v/>
      </c>
      <c r="E152" s="207" t="str">
        <f ca="1">Cálculos!DQ126</f>
        <v/>
      </c>
      <c r="F152" s="207" t="str">
        <f ca="1">Cálculos!DS126</f>
        <v/>
      </c>
      <c r="G152" s="251" t="str">
        <f ca="1">Cálculos!DR126</f>
        <v/>
      </c>
      <c r="H152" s="254" t="str">
        <f ca="1">IF(B152="","",IF(F152='Datos fijos'!$AB$3,D152*G152,0))</f>
        <v/>
      </c>
      <c r="I152" s="254" t="str">
        <f t="shared" ca="1" si="2"/>
        <v/>
      </c>
      <c r="J152" s="255" t="str">
        <f ca="1">Cálculos!DY126</f>
        <v/>
      </c>
    </row>
    <row r="153" spans="2:10">
      <c r="B153" s="207" t="str">
        <f ca="1">Cálculos!DN127</f>
        <v/>
      </c>
      <c r="C153" s="207" t="str">
        <f ca="1">Cálculos!DO127</f>
        <v/>
      </c>
      <c r="D153" s="251" t="str">
        <f ca="1">Cálculos!DP127</f>
        <v/>
      </c>
      <c r="E153" s="207" t="str">
        <f ca="1">Cálculos!DQ127</f>
        <v/>
      </c>
      <c r="F153" s="207" t="str">
        <f ca="1">Cálculos!DS127</f>
        <v/>
      </c>
      <c r="G153" s="251" t="str">
        <f ca="1">Cálculos!DR127</f>
        <v/>
      </c>
      <c r="H153" s="254" t="str">
        <f ca="1">IF(B153="","",IF(F153='Datos fijos'!$AB$3,D153*G153,0))</f>
        <v/>
      </c>
      <c r="I153" s="254" t="str">
        <f t="shared" ca="1" si="2"/>
        <v/>
      </c>
      <c r="J153" s="255" t="str">
        <f ca="1">Cálculos!DY127</f>
        <v/>
      </c>
    </row>
    <row r="154" spans="2:10">
      <c r="B154" s="207" t="str">
        <f ca="1">Cálculos!DN128</f>
        <v/>
      </c>
      <c r="C154" s="207" t="str">
        <f ca="1">Cálculos!DO128</f>
        <v/>
      </c>
      <c r="D154" s="251" t="str">
        <f ca="1">Cálculos!DP128</f>
        <v/>
      </c>
      <c r="E154" s="207" t="str">
        <f ca="1">Cálculos!DQ128</f>
        <v/>
      </c>
      <c r="F154" s="207" t="str">
        <f ca="1">Cálculos!DS128</f>
        <v/>
      </c>
      <c r="G154" s="251" t="str">
        <f ca="1">Cálculos!DR128</f>
        <v/>
      </c>
      <c r="H154" s="254" t="str">
        <f ca="1">IF(B154="","",IF(F154='Datos fijos'!$AB$3,D154*G154,0))</f>
        <v/>
      </c>
      <c r="I154" s="254" t="str">
        <f t="shared" ca="1" si="2"/>
        <v/>
      </c>
      <c r="J154" s="255" t="str">
        <f ca="1">Cálculos!DY128</f>
        <v/>
      </c>
    </row>
    <row r="155" spans="2:10">
      <c r="B155" s="207" t="str">
        <f ca="1">Cálculos!DN129</f>
        <v/>
      </c>
      <c r="C155" s="207" t="str">
        <f ca="1">Cálculos!DO129</f>
        <v/>
      </c>
      <c r="D155" s="251" t="str">
        <f ca="1">Cálculos!DP129</f>
        <v/>
      </c>
      <c r="E155" s="207" t="str">
        <f ca="1">Cálculos!DQ129</f>
        <v/>
      </c>
      <c r="F155" s="207" t="str">
        <f ca="1">Cálculos!DS129</f>
        <v/>
      </c>
      <c r="G155" s="251" t="str">
        <f ca="1">Cálculos!DR129</f>
        <v/>
      </c>
      <c r="H155" s="254" t="str">
        <f ca="1">IF(B155="","",IF(F155='Datos fijos'!$AB$3,D155*G155,0))</f>
        <v/>
      </c>
      <c r="I155" s="254" t="str">
        <f t="shared" ca="1" si="2"/>
        <v/>
      </c>
      <c r="J155" s="255" t="str">
        <f ca="1">Cálculos!DY129</f>
        <v/>
      </c>
    </row>
    <row r="156" spans="2:10">
      <c r="B156" s="207" t="str">
        <f ca="1">Cálculos!DN130</f>
        <v/>
      </c>
      <c r="C156" s="207" t="str">
        <f ca="1">Cálculos!DO130</f>
        <v/>
      </c>
      <c r="D156" s="251" t="str">
        <f ca="1">Cálculos!DP130</f>
        <v/>
      </c>
      <c r="E156" s="207" t="str">
        <f ca="1">Cálculos!DQ130</f>
        <v/>
      </c>
      <c r="F156" s="207" t="str">
        <f ca="1">Cálculos!DS130</f>
        <v/>
      </c>
      <c r="G156" s="251" t="str">
        <f ca="1">Cálculos!DR130</f>
        <v/>
      </c>
      <c r="H156" s="254" t="str">
        <f ca="1">IF(B156="","",IF(F156='Datos fijos'!$AB$3,D156*G156,0))</f>
        <v/>
      </c>
      <c r="I156" s="254" t="str">
        <f t="shared" ca="1" si="2"/>
        <v/>
      </c>
      <c r="J156" s="255" t="str">
        <f ca="1">Cálculos!DY130</f>
        <v/>
      </c>
    </row>
    <row r="157" spans="2:10">
      <c r="B157" s="207" t="str">
        <f ca="1">Cálculos!DN131</f>
        <v/>
      </c>
      <c r="C157" s="207" t="str">
        <f ca="1">Cálculos!DO131</f>
        <v/>
      </c>
      <c r="D157" s="251" t="str">
        <f ca="1">Cálculos!DP131</f>
        <v/>
      </c>
      <c r="E157" s="207" t="str">
        <f ca="1">Cálculos!DQ131</f>
        <v/>
      </c>
      <c r="F157" s="207" t="str">
        <f ca="1">Cálculos!DS131</f>
        <v/>
      </c>
      <c r="G157" s="251" t="str">
        <f ca="1">Cálculos!DR131</f>
        <v/>
      </c>
      <c r="H157" s="254" t="str">
        <f ca="1">IF(B157="","",IF(F157='Datos fijos'!$AB$3,D157*G157,0))</f>
        <v/>
      </c>
      <c r="I157" s="254" t="str">
        <f t="shared" ca="1" si="2"/>
        <v/>
      </c>
      <c r="J157" s="255" t="str">
        <f ca="1">Cálculos!DY131</f>
        <v/>
      </c>
    </row>
    <row r="158" spans="2:10">
      <c r="B158" s="207" t="str">
        <f ca="1">Cálculos!DN132</f>
        <v/>
      </c>
      <c r="C158" s="207" t="str">
        <f ca="1">Cálculos!DO132</f>
        <v/>
      </c>
      <c r="D158" s="251" t="str">
        <f ca="1">Cálculos!DP132</f>
        <v/>
      </c>
      <c r="E158" s="207" t="str">
        <f ca="1">Cálculos!DQ132</f>
        <v/>
      </c>
      <c r="F158" s="207" t="str">
        <f ca="1">Cálculos!DS132</f>
        <v/>
      </c>
      <c r="G158" s="251" t="str">
        <f ca="1">Cálculos!DR132</f>
        <v/>
      </c>
      <c r="H158" s="254" t="str">
        <f ca="1">IF(B158="","",IF(F158='Datos fijos'!$AB$3,D158*G158,0))</f>
        <v/>
      </c>
      <c r="I158" s="254" t="str">
        <f t="shared" ca="1" si="2"/>
        <v/>
      </c>
      <c r="J158" s="255" t="str">
        <f ca="1">Cálculos!DY132</f>
        <v/>
      </c>
    </row>
    <row r="159" spans="2:10">
      <c r="B159" s="207" t="str">
        <f ca="1">Cálculos!DN133</f>
        <v/>
      </c>
      <c r="C159" s="207" t="str">
        <f ca="1">Cálculos!DO133</f>
        <v/>
      </c>
      <c r="D159" s="251" t="str">
        <f ca="1">Cálculos!DP133</f>
        <v/>
      </c>
      <c r="E159" s="207" t="str">
        <f ca="1">Cálculos!DQ133</f>
        <v/>
      </c>
      <c r="F159" s="207" t="str">
        <f ca="1">Cálculos!DS133</f>
        <v/>
      </c>
      <c r="G159" s="251" t="str">
        <f ca="1">Cálculos!DR133</f>
        <v/>
      </c>
      <c r="H159" s="254" t="str">
        <f ca="1">IF(B159="","",IF(F159='Datos fijos'!$AB$3,D159*G159,0))</f>
        <v/>
      </c>
      <c r="I159" s="254" t="str">
        <f t="shared" ca="1" si="2"/>
        <v/>
      </c>
      <c r="J159" s="255" t="str">
        <f ca="1">Cálculos!DY133</f>
        <v/>
      </c>
    </row>
    <row r="160" spans="2:10">
      <c r="B160" s="207" t="str">
        <f ca="1">Cálculos!DN134</f>
        <v/>
      </c>
      <c r="C160" s="207" t="str">
        <f ca="1">Cálculos!DO134</f>
        <v/>
      </c>
      <c r="D160" s="251" t="str">
        <f ca="1">Cálculos!DP134</f>
        <v/>
      </c>
      <c r="E160" s="207" t="str">
        <f ca="1">Cálculos!DQ134</f>
        <v/>
      </c>
      <c r="F160" s="207" t="str">
        <f ca="1">Cálculos!DS134</f>
        <v/>
      </c>
      <c r="G160" s="251" t="str">
        <f ca="1">Cálculos!DR134</f>
        <v/>
      </c>
      <c r="H160" s="254" t="str">
        <f ca="1">IF(B160="","",IF(F160='Datos fijos'!$AB$3,D160*G160,0))</f>
        <v/>
      </c>
      <c r="I160" s="254" t="str">
        <f t="shared" ca="1" si="2"/>
        <v/>
      </c>
      <c r="J160" s="255" t="str">
        <f ca="1">Cálculos!DY134</f>
        <v/>
      </c>
    </row>
    <row r="161" spans="2:10">
      <c r="B161" s="207" t="str">
        <f ca="1">Cálculos!DN135</f>
        <v/>
      </c>
      <c r="C161" s="207" t="str">
        <f ca="1">Cálculos!DO135</f>
        <v/>
      </c>
      <c r="D161" s="251" t="str">
        <f ca="1">Cálculos!DP135</f>
        <v/>
      </c>
      <c r="E161" s="207" t="str">
        <f ca="1">Cálculos!DQ135</f>
        <v/>
      </c>
      <c r="F161" s="207" t="str">
        <f ca="1">Cálculos!DS135</f>
        <v/>
      </c>
      <c r="G161" s="251" t="str">
        <f ca="1">Cálculos!DR135</f>
        <v/>
      </c>
      <c r="H161" s="254" t="str">
        <f ca="1">IF(B161="","",IF(F161='Datos fijos'!$AB$3,D161*G161,0))</f>
        <v/>
      </c>
      <c r="I161" s="254" t="str">
        <f t="shared" ca="1" si="2"/>
        <v/>
      </c>
      <c r="J161" s="255" t="str">
        <f ca="1">Cálculos!DY135</f>
        <v/>
      </c>
    </row>
    <row r="162" spans="2:10">
      <c r="B162" s="207" t="str">
        <f ca="1">Cálculos!DN136</f>
        <v/>
      </c>
      <c r="C162" s="207" t="str">
        <f ca="1">Cálculos!DO136</f>
        <v/>
      </c>
      <c r="D162" s="251" t="str">
        <f ca="1">Cálculos!DP136</f>
        <v/>
      </c>
      <c r="E162" s="207" t="str">
        <f ca="1">Cálculos!DQ136</f>
        <v/>
      </c>
      <c r="F162" s="207" t="str">
        <f ca="1">Cálculos!DS136</f>
        <v/>
      </c>
      <c r="G162" s="251" t="str">
        <f ca="1">Cálculos!DR136</f>
        <v/>
      </c>
      <c r="H162" s="254" t="str">
        <f ca="1">IF(B162="","",IF(F162='Datos fijos'!$AB$3,D162*G162,0))</f>
        <v/>
      </c>
      <c r="I162" s="254" t="str">
        <f t="shared" ca="1" si="2"/>
        <v/>
      </c>
      <c r="J162" s="255" t="str">
        <f ca="1">Cálculos!DY136</f>
        <v/>
      </c>
    </row>
    <row r="163" spans="2:10">
      <c r="B163" s="207" t="str">
        <f ca="1">Cálculos!DN137</f>
        <v/>
      </c>
      <c r="C163" s="207" t="str">
        <f ca="1">Cálculos!DO137</f>
        <v/>
      </c>
      <c r="D163" s="251" t="str">
        <f ca="1">Cálculos!DP137</f>
        <v/>
      </c>
      <c r="E163" s="207" t="str">
        <f ca="1">Cálculos!DQ137</f>
        <v/>
      </c>
      <c r="F163" s="207" t="str">
        <f ca="1">Cálculos!DS137</f>
        <v/>
      </c>
      <c r="G163" s="251" t="str">
        <f ca="1">Cálculos!DR137</f>
        <v/>
      </c>
      <c r="H163" s="254" t="str">
        <f ca="1">IF(B163="","",IF(F163='Datos fijos'!$AB$3,D163*G163,0))</f>
        <v/>
      </c>
      <c r="I163" s="254" t="str">
        <f t="shared" ca="1" si="2"/>
        <v/>
      </c>
      <c r="J163" s="255" t="str">
        <f ca="1">Cálculos!DY137</f>
        <v/>
      </c>
    </row>
    <row r="164" spans="2:10">
      <c r="B164" s="207" t="str">
        <f ca="1">Cálculos!DN138</f>
        <v/>
      </c>
      <c r="C164" s="207" t="str">
        <f ca="1">Cálculos!DO138</f>
        <v/>
      </c>
      <c r="D164" s="251" t="str">
        <f ca="1">Cálculos!DP138</f>
        <v/>
      </c>
      <c r="E164" s="207" t="str">
        <f ca="1">Cálculos!DQ138</f>
        <v/>
      </c>
      <c r="F164" s="207" t="str">
        <f ca="1">Cálculos!DS138</f>
        <v/>
      </c>
      <c r="G164" s="251" t="str">
        <f ca="1">Cálculos!DR138</f>
        <v/>
      </c>
      <c r="H164" s="254" t="str">
        <f ca="1">IF(B164="","",IF(F164='Datos fijos'!$AB$3,D164*G164,0))</f>
        <v/>
      </c>
      <c r="I164" s="254" t="str">
        <f t="shared" ca="1" si="2"/>
        <v/>
      </c>
      <c r="J164" s="255" t="str">
        <f ca="1">Cálculos!DY138</f>
        <v/>
      </c>
    </row>
    <row r="165" spans="2:10">
      <c r="B165" s="207" t="str">
        <f ca="1">Cálculos!DN139</f>
        <v/>
      </c>
      <c r="C165" s="207" t="str">
        <f ca="1">Cálculos!DO139</f>
        <v/>
      </c>
      <c r="D165" s="251" t="str">
        <f ca="1">Cálculos!DP139</f>
        <v/>
      </c>
      <c r="E165" s="207" t="str">
        <f ca="1">Cálculos!DQ139</f>
        <v/>
      </c>
      <c r="F165" s="207" t="str">
        <f ca="1">Cálculos!DS139</f>
        <v/>
      </c>
      <c r="G165" s="251" t="str">
        <f ca="1">Cálculos!DR139</f>
        <v/>
      </c>
      <c r="H165" s="254" t="str">
        <f ca="1">IF(B165="","",IF(F165='Datos fijos'!$AB$3,D165*G165,0))</f>
        <v/>
      </c>
      <c r="I165" s="254" t="str">
        <f t="shared" ca="1" si="2"/>
        <v/>
      </c>
      <c r="J165" s="255" t="str">
        <f ca="1">Cálculos!DY139</f>
        <v/>
      </c>
    </row>
    <row r="166" spans="2:10">
      <c r="B166" s="207" t="str">
        <f ca="1">Cálculos!DN140</f>
        <v/>
      </c>
      <c r="C166" s="207" t="str">
        <f ca="1">Cálculos!DO140</f>
        <v/>
      </c>
      <c r="D166" s="251" t="str">
        <f ca="1">Cálculos!DP140</f>
        <v/>
      </c>
      <c r="E166" s="207" t="str">
        <f ca="1">Cálculos!DQ140</f>
        <v/>
      </c>
      <c r="F166" s="207" t="str">
        <f ca="1">Cálculos!DS140</f>
        <v/>
      </c>
      <c r="G166" s="251" t="str">
        <f ca="1">Cálculos!DR140</f>
        <v/>
      </c>
      <c r="H166" s="254" t="str">
        <f ca="1">IF(B166="","",IF(F166='Datos fijos'!$AB$3,D166*G166,0))</f>
        <v/>
      </c>
      <c r="I166" s="254" t="str">
        <f t="shared" ca="1" si="2"/>
        <v/>
      </c>
      <c r="J166" s="255" t="str">
        <f ca="1">Cálculos!DY140</f>
        <v/>
      </c>
    </row>
    <row r="167" spans="2:10">
      <c r="B167" s="207" t="str">
        <f ca="1">Cálculos!DN141</f>
        <v/>
      </c>
      <c r="C167" s="207" t="str">
        <f ca="1">Cálculos!DO141</f>
        <v/>
      </c>
      <c r="D167" s="251" t="str">
        <f ca="1">Cálculos!DP141</f>
        <v/>
      </c>
      <c r="E167" s="207" t="str">
        <f ca="1">Cálculos!DQ141</f>
        <v/>
      </c>
      <c r="F167" s="207" t="str">
        <f ca="1">Cálculos!DS141</f>
        <v/>
      </c>
      <c r="G167" s="251" t="str">
        <f ca="1">Cálculos!DR141</f>
        <v/>
      </c>
      <c r="H167" s="254" t="str">
        <f ca="1">IF(B167="","",IF(F167='Datos fijos'!$AB$3,D167*G167,0))</f>
        <v/>
      </c>
      <c r="I167" s="254" t="str">
        <f t="shared" ca="1" si="2"/>
        <v/>
      </c>
      <c r="J167" s="255" t="str">
        <f ca="1">Cálculos!DY141</f>
        <v/>
      </c>
    </row>
    <row r="168" spans="2:10">
      <c r="B168" s="207" t="str">
        <f ca="1">Cálculos!DN142</f>
        <v/>
      </c>
      <c r="C168" s="207" t="str">
        <f ca="1">Cálculos!DO142</f>
        <v/>
      </c>
      <c r="D168" s="251" t="str">
        <f ca="1">Cálculos!DP142</f>
        <v/>
      </c>
      <c r="E168" s="207" t="str">
        <f ca="1">Cálculos!DQ142</f>
        <v/>
      </c>
      <c r="F168" s="207" t="str">
        <f ca="1">Cálculos!DS142</f>
        <v/>
      </c>
      <c r="G168" s="251" t="str">
        <f ca="1">Cálculos!DR142</f>
        <v/>
      </c>
      <c r="H168" s="254" t="str">
        <f ca="1">IF(B168="","",IF(F168='Datos fijos'!$AB$3,D168*G168,0))</f>
        <v/>
      </c>
      <c r="I168" s="254" t="str">
        <f t="shared" ca="1" si="2"/>
        <v/>
      </c>
      <c r="J168" s="255" t="str">
        <f ca="1">Cálculos!DY142</f>
        <v/>
      </c>
    </row>
    <row r="169" spans="2:10">
      <c r="B169" s="207" t="str">
        <f ca="1">Cálculos!DN143</f>
        <v/>
      </c>
      <c r="C169" s="207" t="str">
        <f ca="1">Cálculos!DO143</f>
        <v/>
      </c>
      <c r="D169" s="251" t="str">
        <f ca="1">Cálculos!DP143</f>
        <v/>
      </c>
      <c r="E169" s="207" t="str">
        <f ca="1">Cálculos!DQ143</f>
        <v/>
      </c>
      <c r="F169" s="207" t="str">
        <f ca="1">Cálculos!DS143</f>
        <v/>
      </c>
      <c r="G169" s="251" t="str">
        <f ca="1">Cálculos!DR143</f>
        <v/>
      </c>
      <c r="H169" s="254" t="str">
        <f ca="1">IF(B169="","",IF(F169='Datos fijos'!$AB$3,D169*G169,0))</f>
        <v/>
      </c>
      <c r="I169" s="254" t="str">
        <f t="shared" ca="1" si="2"/>
        <v/>
      </c>
      <c r="J169" s="255" t="str">
        <f ca="1">Cálculos!DY143</f>
        <v/>
      </c>
    </row>
    <row r="170" spans="2:10">
      <c r="B170" s="207" t="str">
        <f ca="1">Cálculos!DN144</f>
        <v/>
      </c>
      <c r="C170" s="207" t="str">
        <f ca="1">Cálculos!DO144</f>
        <v/>
      </c>
      <c r="D170" s="251" t="str">
        <f ca="1">Cálculos!DP144</f>
        <v/>
      </c>
      <c r="E170" s="207" t="str">
        <f ca="1">Cálculos!DQ144</f>
        <v/>
      </c>
      <c r="F170" s="207" t="str">
        <f ca="1">Cálculos!DS144</f>
        <v/>
      </c>
      <c r="G170" s="251" t="str">
        <f ca="1">Cálculos!DR144</f>
        <v/>
      </c>
      <c r="H170" s="254" t="str">
        <f ca="1">IF(B170="","",IF(F170='Datos fijos'!$AB$3,D170*G170,0))</f>
        <v/>
      </c>
      <c r="I170" s="254" t="str">
        <f t="shared" ca="1" si="2"/>
        <v/>
      </c>
      <c r="J170" s="255" t="str">
        <f ca="1">Cálculos!DY144</f>
        <v/>
      </c>
    </row>
    <row r="171" spans="2:10">
      <c r="B171" s="207" t="str">
        <f ca="1">Cálculos!DN145</f>
        <v/>
      </c>
      <c r="C171" s="207" t="str">
        <f ca="1">Cálculos!DO145</f>
        <v/>
      </c>
      <c r="D171" s="251" t="str">
        <f ca="1">Cálculos!DP145</f>
        <v/>
      </c>
      <c r="E171" s="207" t="str">
        <f ca="1">Cálculos!DQ145</f>
        <v/>
      </c>
      <c r="F171" s="207" t="str">
        <f ca="1">Cálculos!DS145</f>
        <v/>
      </c>
      <c r="G171" s="251" t="str">
        <f ca="1">Cálculos!DR145</f>
        <v/>
      </c>
      <c r="H171" s="254" t="str">
        <f ca="1">IF(B171="","",IF(F171='Datos fijos'!$AB$3,D171*G171,0))</f>
        <v/>
      </c>
      <c r="I171" s="254" t="str">
        <f t="shared" ca="1" si="2"/>
        <v/>
      </c>
      <c r="J171" s="255" t="str">
        <f ca="1">Cálculos!DY145</f>
        <v/>
      </c>
    </row>
    <row r="172" spans="2:10">
      <c r="B172" s="207" t="str">
        <f ca="1">Cálculos!DN146</f>
        <v/>
      </c>
      <c r="C172" s="207" t="str">
        <f ca="1">Cálculos!DO146</f>
        <v/>
      </c>
      <c r="D172" s="251" t="str">
        <f ca="1">Cálculos!DP146</f>
        <v/>
      </c>
      <c r="E172" s="207" t="str">
        <f ca="1">Cálculos!DQ146</f>
        <v/>
      </c>
      <c r="F172" s="207" t="str">
        <f ca="1">Cálculos!DS146</f>
        <v/>
      </c>
      <c r="G172" s="251" t="str">
        <f ca="1">Cálculos!DR146</f>
        <v/>
      </c>
      <c r="H172" s="254" t="str">
        <f ca="1">IF(B172="","",IF(F172='Datos fijos'!$AB$3,D172*G172,0))</f>
        <v/>
      </c>
      <c r="I172" s="254" t="str">
        <f t="shared" ca="1" si="2"/>
        <v/>
      </c>
      <c r="J172" s="255" t="str">
        <f ca="1">Cálculos!DY146</f>
        <v/>
      </c>
    </row>
    <row r="173" spans="2:10">
      <c r="B173" s="207" t="str">
        <f ca="1">Cálculos!DN147</f>
        <v/>
      </c>
      <c r="C173" s="207" t="str">
        <f ca="1">Cálculos!DO147</f>
        <v/>
      </c>
      <c r="D173" s="251" t="str">
        <f ca="1">Cálculos!DP147</f>
        <v/>
      </c>
      <c r="E173" s="207" t="str">
        <f ca="1">Cálculos!DQ147</f>
        <v/>
      </c>
      <c r="F173" s="207" t="str">
        <f ca="1">Cálculos!DS147</f>
        <v/>
      </c>
      <c r="G173" s="251" t="str">
        <f ca="1">Cálculos!DR147</f>
        <v/>
      </c>
      <c r="H173" s="254" t="str">
        <f ca="1">IF(B173="","",IF(F173='Datos fijos'!$AB$3,D173*G173,0))</f>
        <v/>
      </c>
      <c r="I173" s="254" t="str">
        <f t="shared" ca="1" si="2"/>
        <v/>
      </c>
      <c r="J173" s="255" t="str">
        <f ca="1">Cálculos!DY147</f>
        <v/>
      </c>
    </row>
    <row r="174" spans="2:10">
      <c r="B174" s="207" t="str">
        <f ca="1">Cálculos!DN148</f>
        <v/>
      </c>
      <c r="C174" s="207" t="str">
        <f ca="1">Cálculos!DO148</f>
        <v/>
      </c>
      <c r="D174" s="251" t="str">
        <f ca="1">Cálculos!DP148</f>
        <v/>
      </c>
      <c r="E174" s="207" t="str">
        <f ca="1">Cálculos!DQ148</f>
        <v/>
      </c>
      <c r="F174" s="207" t="str">
        <f ca="1">Cálculos!DS148</f>
        <v/>
      </c>
      <c r="G174" s="251" t="str">
        <f ca="1">Cálculos!DR148</f>
        <v/>
      </c>
      <c r="H174" s="254" t="str">
        <f ca="1">IF(B174="","",IF(F174='Datos fijos'!$AB$3,D174*G174,0))</f>
        <v/>
      </c>
      <c r="I174" s="254" t="str">
        <f t="shared" ca="1" si="2"/>
        <v/>
      </c>
      <c r="J174" s="255" t="str">
        <f ca="1">Cálculos!DY148</f>
        <v/>
      </c>
    </row>
    <row r="175" spans="2:10">
      <c r="B175" s="207" t="str">
        <f ca="1">Cálculos!DN149</f>
        <v/>
      </c>
      <c r="C175" s="207" t="str">
        <f ca="1">Cálculos!DO149</f>
        <v/>
      </c>
      <c r="D175" s="251" t="str">
        <f ca="1">Cálculos!DP149</f>
        <v/>
      </c>
      <c r="E175" s="207" t="str">
        <f ca="1">Cálculos!DQ149</f>
        <v/>
      </c>
      <c r="F175" s="207" t="str">
        <f ca="1">Cálculos!DS149</f>
        <v/>
      </c>
      <c r="G175" s="251" t="str">
        <f ca="1">Cálculos!DR149</f>
        <v/>
      </c>
      <c r="H175" s="254" t="str">
        <f ca="1">IF(B175="","",IF(F175='Datos fijos'!$AB$3,D175*G175,0))</f>
        <v/>
      </c>
      <c r="I175" s="254" t="str">
        <f t="shared" ca="1" si="2"/>
        <v/>
      </c>
      <c r="J175" s="255" t="str">
        <f ca="1">Cálculos!DY149</f>
        <v/>
      </c>
    </row>
    <row r="176" spans="2:10">
      <c r="B176" s="207" t="str">
        <f ca="1">Cálculos!DN150</f>
        <v/>
      </c>
      <c r="C176" s="207" t="str">
        <f ca="1">Cálculos!DO150</f>
        <v/>
      </c>
      <c r="D176" s="251" t="str">
        <f ca="1">Cálculos!DP150</f>
        <v/>
      </c>
      <c r="E176" s="207" t="str">
        <f ca="1">Cálculos!DQ150</f>
        <v/>
      </c>
      <c r="F176" s="207" t="str">
        <f ca="1">Cálculos!DS150</f>
        <v/>
      </c>
      <c r="G176" s="251" t="str">
        <f ca="1">Cálculos!DR150</f>
        <v/>
      </c>
      <c r="H176" s="254" t="str">
        <f ca="1">IF(B176="","",IF(F176='Datos fijos'!$AB$3,D176*G176,0))</f>
        <v/>
      </c>
      <c r="I176" s="254" t="str">
        <f t="shared" ca="1" si="2"/>
        <v/>
      </c>
      <c r="J176" s="255" t="str">
        <f ca="1">Cálculos!DY150</f>
        <v/>
      </c>
    </row>
    <row r="177" spans="2:10">
      <c r="B177" s="207" t="str">
        <f ca="1">Cálculos!DN151</f>
        <v/>
      </c>
      <c r="C177" s="207" t="str">
        <f ca="1">Cálculos!DO151</f>
        <v/>
      </c>
      <c r="D177" s="251" t="str">
        <f ca="1">Cálculos!DP151</f>
        <v/>
      </c>
      <c r="E177" s="207" t="str">
        <f ca="1">Cálculos!DQ151</f>
        <v/>
      </c>
      <c r="F177" s="207" t="str">
        <f ca="1">Cálculos!DS151</f>
        <v/>
      </c>
      <c r="G177" s="251" t="str">
        <f ca="1">Cálculos!DR151</f>
        <v/>
      </c>
      <c r="H177" s="254" t="str">
        <f ca="1">IF(B177="","",IF(F177='Datos fijos'!$AB$3,D177*G177,0))</f>
        <v/>
      </c>
      <c r="I177" s="254" t="str">
        <f t="shared" ca="1" si="2"/>
        <v/>
      </c>
      <c r="J177" s="255" t="str">
        <f ca="1">Cálculos!DY151</f>
        <v/>
      </c>
    </row>
    <row r="178" spans="2:10">
      <c r="B178" s="207" t="str">
        <f ca="1">Cálculos!DN152</f>
        <v/>
      </c>
      <c r="C178" s="207" t="str">
        <f ca="1">Cálculos!DO152</f>
        <v/>
      </c>
      <c r="D178" s="251" t="str">
        <f ca="1">Cálculos!DP152</f>
        <v/>
      </c>
      <c r="E178" s="207" t="str">
        <f ca="1">Cálculos!DQ152</f>
        <v/>
      </c>
      <c r="F178" s="207" t="str">
        <f ca="1">Cálculos!DS152</f>
        <v/>
      </c>
      <c r="G178" s="251" t="str">
        <f ca="1">Cálculos!DR152</f>
        <v/>
      </c>
      <c r="H178" s="254" t="str">
        <f ca="1">IF(B178="","",IF(F178='Datos fijos'!$AB$3,D178*G178,0))</f>
        <v/>
      </c>
      <c r="I178" s="254" t="str">
        <f t="shared" ca="1" si="2"/>
        <v/>
      </c>
      <c r="J178" s="255" t="str">
        <f ca="1">Cálculos!DY152</f>
        <v/>
      </c>
    </row>
    <row r="179" spans="2:10">
      <c r="B179" s="207" t="str">
        <f ca="1">Cálculos!DN153</f>
        <v/>
      </c>
      <c r="C179" s="207" t="str">
        <f ca="1">Cálculos!DO153</f>
        <v/>
      </c>
      <c r="D179" s="251" t="str">
        <f ca="1">Cálculos!DP153</f>
        <v/>
      </c>
      <c r="E179" s="207" t="str">
        <f ca="1">Cálculos!DQ153</f>
        <v/>
      </c>
      <c r="F179" s="207" t="str">
        <f ca="1">Cálculos!DS153</f>
        <v/>
      </c>
      <c r="G179" s="251" t="str">
        <f ca="1">Cálculos!DR153</f>
        <v/>
      </c>
      <c r="H179" s="254" t="str">
        <f ca="1">IF(B179="","",IF(F179='Datos fijos'!$AB$3,D179*G179,0))</f>
        <v/>
      </c>
      <c r="I179" s="254" t="str">
        <f t="shared" ca="1" si="2"/>
        <v/>
      </c>
      <c r="J179" s="255" t="str">
        <f ca="1">Cálculos!DY153</f>
        <v/>
      </c>
    </row>
    <row r="180" spans="2:10">
      <c r="B180" s="207" t="str">
        <f ca="1">Cálculos!DN154</f>
        <v/>
      </c>
      <c r="C180" s="207" t="str">
        <f ca="1">Cálculos!DO154</f>
        <v/>
      </c>
      <c r="D180" s="251" t="str">
        <f ca="1">Cálculos!DP154</f>
        <v/>
      </c>
      <c r="E180" s="207" t="str">
        <f ca="1">Cálculos!DQ154</f>
        <v/>
      </c>
      <c r="F180" s="207" t="str">
        <f ca="1">Cálculos!DS154</f>
        <v/>
      </c>
      <c r="G180" s="251" t="str">
        <f ca="1">Cálculos!DR154</f>
        <v/>
      </c>
      <c r="H180" s="254" t="str">
        <f ca="1">IF(B180="","",IF(F180='Datos fijos'!$AB$3,D180*G180,0))</f>
        <v/>
      </c>
      <c r="I180" s="254" t="str">
        <f t="shared" ca="1" si="2"/>
        <v/>
      </c>
      <c r="J180" s="255" t="str">
        <f ca="1">Cálculos!DY154</f>
        <v/>
      </c>
    </row>
    <row r="181" spans="2:10">
      <c r="B181" s="207" t="str">
        <f ca="1">Cálculos!DN155</f>
        <v/>
      </c>
      <c r="C181" s="207" t="str">
        <f ca="1">Cálculos!DO155</f>
        <v/>
      </c>
      <c r="D181" s="251" t="str">
        <f ca="1">Cálculos!DP155</f>
        <v/>
      </c>
      <c r="E181" s="207" t="str">
        <f ca="1">Cálculos!DQ155</f>
        <v/>
      </c>
      <c r="F181" s="207" t="str">
        <f ca="1">Cálculos!DS155</f>
        <v/>
      </c>
      <c r="G181" s="251" t="str">
        <f ca="1">Cálculos!DR155</f>
        <v/>
      </c>
      <c r="H181" s="254" t="str">
        <f ca="1">IF(B181="","",IF(F181='Datos fijos'!$AB$3,D181*G181,0))</f>
        <v/>
      </c>
      <c r="I181" s="254" t="str">
        <f t="shared" ca="1" si="2"/>
        <v/>
      </c>
      <c r="J181" s="255" t="str">
        <f ca="1">Cálculos!DY155</f>
        <v/>
      </c>
    </row>
    <row r="182" spans="2:10">
      <c r="B182" s="207" t="str">
        <f ca="1">Cálculos!DN156</f>
        <v/>
      </c>
      <c r="C182" s="207" t="str">
        <f ca="1">Cálculos!DO156</f>
        <v/>
      </c>
      <c r="D182" s="251" t="str">
        <f ca="1">Cálculos!DP156</f>
        <v/>
      </c>
      <c r="E182" s="207" t="str">
        <f ca="1">Cálculos!DQ156</f>
        <v/>
      </c>
      <c r="F182" s="207" t="str">
        <f ca="1">Cálculos!DS156</f>
        <v/>
      </c>
      <c r="G182" s="251" t="str">
        <f ca="1">Cálculos!DR156</f>
        <v/>
      </c>
      <c r="H182" s="254" t="str">
        <f ca="1">IF(B182="","",IF(F182='Datos fijos'!$AB$3,D182*G182,0))</f>
        <v/>
      </c>
      <c r="I182" s="254" t="str">
        <f t="shared" ca="1" si="2"/>
        <v/>
      </c>
      <c r="J182" s="255" t="str">
        <f ca="1">Cálculos!DY156</f>
        <v/>
      </c>
    </row>
    <row r="183" spans="2:10">
      <c r="B183" s="207" t="str">
        <f ca="1">Cálculos!DN157</f>
        <v/>
      </c>
      <c r="C183" s="207" t="str">
        <f ca="1">Cálculos!DO157</f>
        <v/>
      </c>
      <c r="D183" s="251" t="str">
        <f ca="1">Cálculos!DP157</f>
        <v/>
      </c>
      <c r="E183" s="207" t="str">
        <f ca="1">Cálculos!DQ157</f>
        <v/>
      </c>
      <c r="F183" s="207" t="str">
        <f ca="1">Cálculos!DS157</f>
        <v/>
      </c>
      <c r="G183" s="251" t="str">
        <f ca="1">Cálculos!DR157</f>
        <v/>
      </c>
      <c r="H183" s="254" t="str">
        <f ca="1">IF(B183="","",IF(F183='Datos fijos'!$AB$3,D183*G183,0))</f>
        <v/>
      </c>
      <c r="I183" s="254" t="str">
        <f t="shared" ca="1" si="2"/>
        <v/>
      </c>
      <c r="J183" s="255" t="str">
        <f ca="1">Cálculos!DY157</f>
        <v/>
      </c>
    </row>
    <row r="184" spans="2:10">
      <c r="B184" s="207" t="str">
        <f ca="1">Cálculos!DN158</f>
        <v/>
      </c>
      <c r="C184" s="207" t="str">
        <f ca="1">Cálculos!DO158</f>
        <v/>
      </c>
      <c r="D184" s="251" t="str">
        <f ca="1">Cálculos!DP158</f>
        <v/>
      </c>
      <c r="E184" s="207" t="str">
        <f ca="1">Cálculos!DQ158</f>
        <v/>
      </c>
      <c r="F184" s="207" t="str">
        <f ca="1">Cálculos!DS158</f>
        <v/>
      </c>
      <c r="G184" s="251" t="str">
        <f ca="1">Cálculos!DR158</f>
        <v/>
      </c>
      <c r="H184" s="254" t="str">
        <f ca="1">IF(B184="","",IF(F184='Datos fijos'!$AB$3,D184*G184,0))</f>
        <v/>
      </c>
      <c r="I184" s="254" t="str">
        <f t="shared" ca="1" si="2"/>
        <v/>
      </c>
      <c r="J184" s="255" t="str">
        <f ca="1">Cálculos!DY158</f>
        <v/>
      </c>
    </row>
    <row r="185" spans="2:10">
      <c r="B185" s="207" t="str">
        <f ca="1">Cálculos!DN159</f>
        <v/>
      </c>
      <c r="C185" s="207" t="str">
        <f ca="1">Cálculos!DO159</f>
        <v/>
      </c>
      <c r="D185" s="251" t="str">
        <f ca="1">Cálculos!DP159</f>
        <v/>
      </c>
      <c r="E185" s="207" t="str">
        <f ca="1">Cálculos!DQ159</f>
        <v/>
      </c>
      <c r="F185" s="207" t="str">
        <f ca="1">Cálculos!DS159</f>
        <v/>
      </c>
      <c r="G185" s="251" t="str">
        <f ca="1">Cálculos!DR159</f>
        <v/>
      </c>
      <c r="H185" s="254" t="str">
        <f ca="1">IF(B185="","",IF(F185='Datos fijos'!$AB$3,D185*G185,0))</f>
        <v/>
      </c>
      <c r="I185" s="254" t="str">
        <f t="shared" ca="1" si="2"/>
        <v/>
      </c>
      <c r="J185" s="255" t="str">
        <f ca="1">Cálculos!DY159</f>
        <v/>
      </c>
    </row>
    <row r="186" spans="2:10">
      <c r="B186" s="207" t="str">
        <f ca="1">Cálculos!DN160</f>
        <v/>
      </c>
      <c r="C186" s="207" t="str">
        <f ca="1">Cálculos!DO160</f>
        <v/>
      </c>
      <c r="D186" s="251" t="str">
        <f ca="1">Cálculos!DP160</f>
        <v/>
      </c>
      <c r="E186" s="207" t="str">
        <f ca="1">Cálculos!DQ160</f>
        <v/>
      </c>
      <c r="F186" s="207" t="str">
        <f ca="1">Cálculos!DS160</f>
        <v/>
      </c>
      <c r="G186" s="251" t="str">
        <f ca="1">Cálculos!DR160</f>
        <v/>
      </c>
      <c r="H186" s="254" t="str">
        <f ca="1">IF(B186="","",IF(F186='Datos fijos'!$AB$3,D186*G186,0))</f>
        <v/>
      </c>
      <c r="I186" s="254" t="str">
        <f t="shared" ca="1" si="2"/>
        <v/>
      </c>
      <c r="J186" s="255" t="str">
        <f ca="1">Cálculos!DY160</f>
        <v/>
      </c>
    </row>
    <row r="187" spans="2:10">
      <c r="B187" s="207" t="str">
        <f ca="1">Cálculos!DN161</f>
        <v/>
      </c>
      <c r="C187" s="207" t="str">
        <f ca="1">Cálculos!DO161</f>
        <v/>
      </c>
      <c r="D187" s="251" t="str">
        <f ca="1">Cálculos!DP161</f>
        <v/>
      </c>
      <c r="E187" s="207" t="str">
        <f ca="1">Cálculos!DQ161</f>
        <v/>
      </c>
      <c r="F187" s="207" t="str">
        <f ca="1">Cálculos!DS161</f>
        <v/>
      </c>
      <c r="G187" s="251" t="str">
        <f ca="1">Cálculos!DR161</f>
        <v/>
      </c>
      <c r="H187" s="254" t="str">
        <f ca="1">IF(B187="","",IF(F187='Datos fijos'!$AB$3,D187*G187,0))</f>
        <v/>
      </c>
      <c r="I187" s="254" t="str">
        <f t="shared" ca="1" si="2"/>
        <v/>
      </c>
      <c r="J187" s="255" t="str">
        <f ca="1">Cálculos!DY161</f>
        <v/>
      </c>
    </row>
    <row r="188" spans="2:10">
      <c r="B188" s="207" t="str">
        <f ca="1">Cálculos!DN162</f>
        <v/>
      </c>
      <c r="C188" s="207" t="str">
        <f ca="1">Cálculos!DO162</f>
        <v/>
      </c>
      <c r="D188" s="251" t="str">
        <f ca="1">Cálculos!DP162</f>
        <v/>
      </c>
      <c r="E188" s="207" t="str">
        <f ca="1">Cálculos!DQ162</f>
        <v/>
      </c>
      <c r="F188" s="207" t="str">
        <f ca="1">Cálculos!DS162</f>
        <v/>
      </c>
      <c r="G188" s="251" t="str">
        <f ca="1">Cálculos!DR162</f>
        <v/>
      </c>
      <c r="H188" s="254" t="str">
        <f ca="1">IF(B188="","",IF(F188='Datos fijos'!$AB$3,D188*G188,0))</f>
        <v/>
      </c>
      <c r="I188" s="254" t="str">
        <f t="shared" ca="1" si="2"/>
        <v/>
      </c>
      <c r="J188" s="255" t="str">
        <f ca="1">Cálculos!DY162</f>
        <v/>
      </c>
    </row>
    <row r="189" spans="2:10">
      <c r="B189" s="207" t="str">
        <f ca="1">Cálculos!DN163</f>
        <v/>
      </c>
      <c r="C189" s="207" t="str">
        <f ca="1">Cálculos!DO163</f>
        <v/>
      </c>
      <c r="D189" s="251" t="str">
        <f ca="1">Cálculos!DP163</f>
        <v/>
      </c>
      <c r="E189" s="207" t="str">
        <f ca="1">Cálculos!DQ163</f>
        <v/>
      </c>
      <c r="F189" s="207" t="str">
        <f ca="1">Cálculos!DS163</f>
        <v/>
      </c>
      <c r="G189" s="251" t="str">
        <f ca="1">Cálculos!DR163</f>
        <v/>
      </c>
      <c r="H189" s="254" t="str">
        <f ca="1">IF(B189="","",IF(F189='Datos fijos'!$AB$3,D189*G189,0))</f>
        <v/>
      </c>
      <c r="I189" s="254" t="str">
        <f t="shared" ca="1" si="2"/>
        <v/>
      </c>
      <c r="J189" s="255" t="str">
        <f ca="1">Cálculos!DY163</f>
        <v/>
      </c>
    </row>
    <row r="190" spans="2:10">
      <c r="B190" s="207" t="str">
        <f ca="1">Cálculos!DN164</f>
        <v/>
      </c>
      <c r="C190" s="207" t="str">
        <f ca="1">Cálculos!DO164</f>
        <v/>
      </c>
      <c r="D190" s="251" t="str">
        <f ca="1">Cálculos!DP164</f>
        <v/>
      </c>
      <c r="E190" s="207" t="str">
        <f ca="1">Cálculos!DQ164</f>
        <v/>
      </c>
      <c r="F190" s="207" t="str">
        <f ca="1">Cálculos!DS164</f>
        <v/>
      </c>
      <c r="G190" s="251" t="str">
        <f ca="1">Cálculos!DR164</f>
        <v/>
      </c>
      <c r="H190" s="254" t="str">
        <f ca="1">IF(B190="","",IF(F190='Datos fijos'!$AB$3,D190*G190,0))</f>
        <v/>
      </c>
      <c r="I190" s="254" t="str">
        <f t="shared" ca="1" si="2"/>
        <v/>
      </c>
      <c r="J190" s="255" t="str">
        <f ca="1">Cálculos!DY164</f>
        <v/>
      </c>
    </row>
    <row r="191" spans="2:10">
      <c r="B191" s="207" t="str">
        <f ca="1">Cálculos!DN165</f>
        <v/>
      </c>
      <c r="C191" s="207" t="str">
        <f ca="1">Cálculos!DO165</f>
        <v/>
      </c>
      <c r="D191" s="251" t="str">
        <f ca="1">Cálculos!DP165</f>
        <v/>
      </c>
      <c r="E191" s="207" t="str">
        <f ca="1">Cálculos!DQ165</f>
        <v/>
      </c>
      <c r="F191" s="207" t="str">
        <f ca="1">Cálculos!DS165</f>
        <v/>
      </c>
      <c r="G191" s="251" t="str">
        <f ca="1">Cálculos!DR165</f>
        <v/>
      </c>
      <c r="H191" s="254" t="str">
        <f ca="1">IF(B191="","",IF(F191='Datos fijos'!$AB$3,D191*G191,0))</f>
        <v/>
      </c>
      <c r="I191" s="254" t="str">
        <f t="shared" ca="1" si="2"/>
        <v/>
      </c>
      <c r="J191" s="255" t="str">
        <f ca="1">Cálculos!DY165</f>
        <v/>
      </c>
    </row>
    <row r="192" spans="2:10">
      <c r="B192" s="207" t="str">
        <f ca="1">Cálculos!DN166</f>
        <v/>
      </c>
      <c r="C192" s="207" t="str">
        <f ca="1">Cálculos!DO166</f>
        <v/>
      </c>
      <c r="D192" s="251" t="str">
        <f ca="1">Cálculos!DP166</f>
        <v/>
      </c>
      <c r="E192" s="207" t="str">
        <f ca="1">Cálculos!DQ166</f>
        <v/>
      </c>
      <c r="F192" s="207" t="str">
        <f ca="1">Cálculos!DS166</f>
        <v/>
      </c>
      <c r="G192" s="251" t="str">
        <f ca="1">Cálculos!DR166</f>
        <v/>
      </c>
      <c r="H192" s="254" t="str">
        <f ca="1">IF(B192="","",IF(F192='Datos fijos'!$AB$3,D192*G192,0))</f>
        <v/>
      </c>
      <c r="I192" s="254" t="str">
        <f t="shared" ca="1" si="2"/>
        <v/>
      </c>
      <c r="J192" s="255" t="str">
        <f ca="1">Cálculos!DY166</f>
        <v/>
      </c>
    </row>
    <row r="193" spans="2:10">
      <c r="B193" s="207" t="str">
        <f ca="1">Cálculos!DN167</f>
        <v/>
      </c>
      <c r="C193" s="207" t="str">
        <f ca="1">Cálculos!DO167</f>
        <v/>
      </c>
      <c r="D193" s="251" t="str">
        <f ca="1">Cálculos!DP167</f>
        <v/>
      </c>
      <c r="E193" s="207" t="str">
        <f ca="1">Cálculos!DQ167</f>
        <v/>
      </c>
      <c r="F193" s="207" t="str">
        <f ca="1">Cálculos!DS167</f>
        <v/>
      </c>
      <c r="G193" s="251" t="str">
        <f ca="1">Cálculos!DR167</f>
        <v/>
      </c>
      <c r="H193" s="254" t="str">
        <f ca="1">IF(B193="","",IF(F193='Datos fijos'!$AB$3,D193*G193,0))</f>
        <v/>
      </c>
      <c r="I193" s="254" t="str">
        <f t="shared" ca="1" si="2"/>
        <v/>
      </c>
      <c r="J193" s="255" t="str">
        <f ca="1">Cálculos!DY167</f>
        <v/>
      </c>
    </row>
    <row r="194" spans="2:10">
      <c r="B194" s="207" t="str">
        <f ca="1">Cálculos!DN168</f>
        <v/>
      </c>
      <c r="C194" s="207" t="str">
        <f ca="1">Cálculos!DO168</f>
        <v/>
      </c>
      <c r="D194" s="251" t="str">
        <f ca="1">Cálculos!DP168</f>
        <v/>
      </c>
      <c r="E194" s="207" t="str">
        <f ca="1">Cálculos!DQ168</f>
        <v/>
      </c>
      <c r="F194" s="207" t="str">
        <f ca="1">Cálculos!DS168</f>
        <v/>
      </c>
      <c r="G194" s="251" t="str">
        <f ca="1">Cálculos!DR168</f>
        <v/>
      </c>
      <c r="H194" s="254" t="str">
        <f ca="1">IF(B194="","",IF(F194='Datos fijos'!$AB$3,D194*G194,0))</f>
        <v/>
      </c>
      <c r="I194" s="254" t="str">
        <f t="shared" ca="1" si="2"/>
        <v/>
      </c>
      <c r="J194" s="255" t="str">
        <f ca="1">Cálculos!DY168</f>
        <v/>
      </c>
    </row>
    <row r="195" spans="2:10">
      <c r="B195" s="207" t="str">
        <f ca="1">Cálculos!DN169</f>
        <v/>
      </c>
      <c r="C195" s="207" t="str">
        <f ca="1">Cálculos!DO169</f>
        <v/>
      </c>
      <c r="D195" s="251" t="str">
        <f ca="1">Cálculos!DP169</f>
        <v/>
      </c>
      <c r="E195" s="207" t="str">
        <f ca="1">Cálculos!DQ169</f>
        <v/>
      </c>
      <c r="F195" s="207" t="str">
        <f ca="1">Cálculos!DS169</f>
        <v/>
      </c>
      <c r="G195" s="251" t="str">
        <f ca="1">Cálculos!DR169</f>
        <v/>
      </c>
      <c r="H195" s="254" t="str">
        <f ca="1">IF(B195="","",IF(F195='Datos fijos'!$AB$3,D195*G195,0))</f>
        <v/>
      </c>
      <c r="I195" s="254" t="str">
        <f t="shared" ca="1" si="2"/>
        <v/>
      </c>
      <c r="J195" s="255" t="str">
        <f ca="1">Cálculos!DY169</f>
        <v/>
      </c>
    </row>
    <row r="196" spans="2:10">
      <c r="B196" s="207" t="str">
        <f ca="1">Cálculos!DN170</f>
        <v/>
      </c>
      <c r="C196" s="207" t="str">
        <f ca="1">Cálculos!DO170</f>
        <v/>
      </c>
      <c r="D196" s="251" t="str">
        <f ca="1">Cálculos!DP170</f>
        <v/>
      </c>
      <c r="E196" s="207" t="str">
        <f ca="1">Cálculos!DQ170</f>
        <v/>
      </c>
      <c r="F196" s="207" t="str">
        <f ca="1">Cálculos!DS170</f>
        <v/>
      </c>
      <c r="G196" s="251" t="str">
        <f ca="1">Cálculos!DR170</f>
        <v/>
      </c>
      <c r="H196" s="254" t="str">
        <f ca="1">IF(B196="","",IF(F196='Datos fijos'!$AB$3,D196*G196,0))</f>
        <v/>
      </c>
      <c r="I196" s="254" t="str">
        <f t="shared" ca="1" si="2"/>
        <v/>
      </c>
      <c r="J196" s="255" t="str">
        <f ca="1">Cálculos!DY170</f>
        <v/>
      </c>
    </row>
    <row r="197" spans="2:10">
      <c r="B197" s="207" t="str">
        <f ca="1">Cálculos!DN171</f>
        <v/>
      </c>
      <c r="C197" s="207" t="str">
        <f ca="1">Cálculos!DO171</f>
        <v/>
      </c>
      <c r="D197" s="251" t="str">
        <f ca="1">Cálculos!DP171</f>
        <v/>
      </c>
      <c r="E197" s="207" t="str">
        <f ca="1">Cálculos!DQ171</f>
        <v/>
      </c>
      <c r="F197" s="207" t="str">
        <f ca="1">Cálculos!DS171</f>
        <v/>
      </c>
      <c r="G197" s="251" t="str">
        <f ca="1">Cálculos!DR171</f>
        <v/>
      </c>
      <c r="H197" s="254" t="str">
        <f ca="1">IF(B197="","",IF(F197='Datos fijos'!$AB$3,D197*G197,0))</f>
        <v/>
      </c>
      <c r="I197" s="254" t="str">
        <f t="shared" ca="1" si="2"/>
        <v/>
      </c>
      <c r="J197" s="255" t="str">
        <f ca="1">Cálculos!DY171</f>
        <v/>
      </c>
    </row>
    <row r="198" spans="2:10">
      <c r="B198" s="207" t="str">
        <f ca="1">Cálculos!DN172</f>
        <v/>
      </c>
      <c r="C198" s="207" t="str">
        <f ca="1">Cálculos!DO172</f>
        <v/>
      </c>
      <c r="D198" s="251" t="str">
        <f ca="1">Cálculos!DP172</f>
        <v/>
      </c>
      <c r="E198" s="207" t="str">
        <f ca="1">Cálculos!DQ172</f>
        <v/>
      </c>
      <c r="F198" s="207" t="str">
        <f ca="1">Cálculos!DS172</f>
        <v/>
      </c>
      <c r="G198" s="251" t="str">
        <f ca="1">Cálculos!DR172</f>
        <v/>
      </c>
      <c r="H198" s="254" t="str">
        <f ca="1">IF(B198="","",IF(F198='Datos fijos'!$AB$3,D198*G198,0))</f>
        <v/>
      </c>
      <c r="I198" s="254" t="str">
        <f t="shared" ca="1" si="2"/>
        <v/>
      </c>
      <c r="J198" s="255" t="str">
        <f ca="1">Cálculos!DY172</f>
        <v/>
      </c>
    </row>
    <row r="199" spans="2:10">
      <c r="B199" s="207" t="str">
        <f ca="1">Cálculos!DN173</f>
        <v/>
      </c>
      <c r="C199" s="207" t="str">
        <f ca="1">Cálculos!DO173</f>
        <v/>
      </c>
      <c r="D199" s="251" t="str">
        <f ca="1">Cálculos!DP173</f>
        <v/>
      </c>
      <c r="E199" s="207" t="str">
        <f ca="1">Cálculos!DQ173</f>
        <v/>
      </c>
      <c r="F199" s="207" t="str">
        <f ca="1">Cálculos!DS173</f>
        <v/>
      </c>
      <c r="G199" s="251" t="str">
        <f ca="1">Cálculos!DR173</f>
        <v/>
      </c>
      <c r="H199" s="254" t="str">
        <f ca="1">IF(B199="","",IF(F199='Datos fijos'!$AB$3,D199*G199,0))</f>
        <v/>
      </c>
      <c r="I199" s="254" t="str">
        <f t="shared" ca="1" si="2"/>
        <v/>
      </c>
      <c r="J199" s="255" t="str">
        <f ca="1">Cálculos!DY173</f>
        <v/>
      </c>
    </row>
    <row r="200" spans="2:10">
      <c r="B200" s="207" t="str">
        <f ca="1">Cálculos!DN174</f>
        <v/>
      </c>
      <c r="C200" s="207" t="str">
        <f ca="1">Cálculos!DO174</f>
        <v/>
      </c>
      <c r="D200" s="251" t="str">
        <f ca="1">Cálculos!DP174</f>
        <v/>
      </c>
      <c r="E200" s="207" t="str">
        <f ca="1">Cálculos!DQ174</f>
        <v/>
      </c>
      <c r="F200" s="207" t="str">
        <f ca="1">Cálculos!DS174</f>
        <v/>
      </c>
      <c r="G200" s="251" t="str">
        <f ca="1">Cálculos!DR174</f>
        <v/>
      </c>
      <c r="H200" s="254" t="str">
        <f ca="1">IF(B200="","",IF(F200='Datos fijos'!$AB$3,D200*G200,0))</f>
        <v/>
      </c>
      <c r="I200" s="254" t="str">
        <f t="shared" ca="1" si="2"/>
        <v/>
      </c>
      <c r="J200" s="255" t="str">
        <f ca="1">Cálculos!DY174</f>
        <v/>
      </c>
    </row>
    <row r="201" spans="2:10">
      <c r="B201" s="207" t="str">
        <f ca="1">Cálculos!DN175</f>
        <v/>
      </c>
      <c r="C201" s="207" t="str">
        <f ca="1">Cálculos!DO175</f>
        <v/>
      </c>
      <c r="D201" s="251" t="str">
        <f ca="1">Cálculos!DP175</f>
        <v/>
      </c>
      <c r="E201" s="207" t="str">
        <f ca="1">Cálculos!DQ175</f>
        <v/>
      </c>
      <c r="F201" s="207" t="str">
        <f ca="1">Cálculos!DS175</f>
        <v/>
      </c>
      <c r="G201" s="251" t="str">
        <f ca="1">Cálculos!DR175</f>
        <v/>
      </c>
      <c r="H201" s="254" t="str">
        <f ca="1">IF(B201="","",IF(F201='Datos fijos'!$AB$3,D201*G201,0))</f>
        <v/>
      </c>
      <c r="I201" s="254" t="str">
        <f t="shared" ca="1" si="2"/>
        <v/>
      </c>
      <c r="J201" s="255" t="str">
        <f ca="1">Cálculos!DY175</f>
        <v/>
      </c>
    </row>
    <row r="202" spans="2:10">
      <c r="B202" s="207" t="str">
        <f ca="1">Cálculos!DN176</f>
        <v/>
      </c>
      <c r="C202" s="207" t="str">
        <f ca="1">Cálculos!DO176</f>
        <v/>
      </c>
      <c r="D202" s="251" t="str">
        <f ca="1">Cálculos!DP176</f>
        <v/>
      </c>
      <c r="E202" s="207" t="str">
        <f ca="1">Cálculos!DQ176</f>
        <v/>
      </c>
      <c r="F202" s="207" t="str">
        <f ca="1">Cálculos!DS176</f>
        <v/>
      </c>
      <c r="G202" s="251" t="str">
        <f ca="1">Cálculos!DR176</f>
        <v/>
      </c>
      <c r="H202" s="254" t="str">
        <f ca="1">IF(B202="","",IF(F202='Datos fijos'!$AB$3,D202*G202,0))</f>
        <v/>
      </c>
      <c r="I202" s="254" t="str">
        <f t="shared" ca="1" si="2"/>
        <v/>
      </c>
      <c r="J202" s="255" t="str">
        <f ca="1">Cálculos!DY176</f>
        <v/>
      </c>
    </row>
    <row r="203" spans="2:10">
      <c r="B203" s="207" t="str">
        <f ca="1">Cálculos!DN177</f>
        <v/>
      </c>
      <c r="C203" s="207" t="str">
        <f ca="1">Cálculos!DO177</f>
        <v/>
      </c>
      <c r="D203" s="251" t="str">
        <f ca="1">Cálculos!DP177</f>
        <v/>
      </c>
      <c r="E203" s="207" t="str">
        <f ca="1">Cálculos!DQ177</f>
        <v/>
      </c>
      <c r="F203" s="207" t="str">
        <f ca="1">Cálculos!DS177</f>
        <v/>
      </c>
      <c r="G203" s="251" t="str">
        <f ca="1">Cálculos!DR177</f>
        <v/>
      </c>
      <c r="H203" s="254" t="str">
        <f ca="1">IF(B203="","",IF(F203='Datos fijos'!$AB$3,D203*G203,0))</f>
        <v/>
      </c>
      <c r="I203" s="254" t="str">
        <f t="shared" ca="1" si="2"/>
        <v/>
      </c>
      <c r="J203" s="255" t="str">
        <f ca="1">Cálculos!DY177</f>
        <v/>
      </c>
    </row>
  </sheetData>
  <sheetProtection selectLockedCells="1"/>
  <mergeCells count="12">
    <mergeCell ref="B2:H2"/>
    <mergeCell ref="B6:F6"/>
    <mergeCell ref="B7:F7"/>
    <mergeCell ref="B74:F74"/>
    <mergeCell ref="C4:H4"/>
    <mergeCell ref="C72:H72"/>
    <mergeCell ref="B70:H70"/>
    <mergeCell ref="B138:H138"/>
    <mergeCell ref="C140:H140"/>
    <mergeCell ref="B142:F142"/>
    <mergeCell ref="B143:F143"/>
    <mergeCell ref="B75:F75"/>
  </mergeCells>
  <dataValidations count="1">
    <dataValidation type="decimal" operator="greaterThanOrEqual" allowBlank="1" showInputMessage="1" showErrorMessage="1" error="SOLO VALORES NUMÉRICOS" sqref="I78:I135 I10:I67 I146:I203">
      <formula1>0</formula1>
    </dataValidation>
  </dataValidations>
  <pageMargins left="0.70866141732283472" right="0.70866141732283472" top="0.55118110236220474" bottom="0.55118110236220474" header="0.31496062992125984" footer="0.31496062992125984"/>
  <pageSetup paperSize="9" scale="48" fitToHeight="6" orientation="landscape" r:id="rId1"/>
  <headerFooter>
    <oddHeader>&amp;C
&amp;RVersión 01/03/2018</oddHeader>
    <oddFooter>&amp;LFirma:&amp;CSello:&amp;RFoja:</oddFooter>
  </headerFooter>
  <rowBreaks count="2" manualBreakCount="2">
    <brk id="68" max="10" man="1"/>
    <brk id="136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/>
    <pageSetUpPr fitToPage="1"/>
  </sheetPr>
  <dimension ref="B1:H15"/>
  <sheetViews>
    <sheetView tabSelected="1" view="pageBreakPreview" zoomScaleNormal="80" zoomScaleSheetLayoutView="100" workbookViewId="0">
      <selection activeCell="B2" sqref="B2:E2"/>
    </sheetView>
  </sheetViews>
  <sheetFormatPr baseColWidth="10" defaultColWidth="10.75" defaultRowHeight="15.5"/>
  <cols>
    <col min="1" max="1" width="2.75" style="31" customWidth="1"/>
    <col min="2" max="2" width="23.25" style="31" customWidth="1"/>
    <col min="3" max="4" width="43.25" style="31" customWidth="1"/>
    <col min="5" max="5" width="21.75" style="31" customWidth="1"/>
    <col min="6" max="7" width="2.75" style="31" customWidth="1"/>
    <col min="8" max="16384" width="10.75" style="31"/>
  </cols>
  <sheetData>
    <row r="1" spans="2:8">
      <c r="B1" s="21"/>
      <c r="C1" s="21"/>
      <c r="D1" s="21"/>
      <c r="E1" s="23"/>
      <c r="G1" s="21"/>
      <c r="H1" s="21"/>
    </row>
    <row r="2" spans="2:8" ht="21" customHeight="1">
      <c r="B2" s="545" t="s">
        <v>530</v>
      </c>
      <c r="C2" s="545"/>
      <c r="D2" s="545"/>
      <c r="E2" s="545"/>
      <c r="F2" s="226"/>
      <c r="G2" s="21"/>
      <c r="H2" s="21"/>
    </row>
    <row r="3" spans="2:8" ht="15.75" customHeight="1">
      <c r="B3" s="188"/>
      <c r="C3" s="188"/>
      <c r="D3" s="188"/>
      <c r="E3" s="188"/>
      <c r="F3" s="226"/>
      <c r="G3" s="21"/>
      <c r="H3" s="21"/>
    </row>
    <row r="4" spans="2:8" ht="17.149999999999999" customHeight="1">
      <c r="B4" s="24" t="s">
        <v>104</v>
      </c>
      <c r="C4" s="534">
        <f>'Formulario B-"Alta de Proyecto"'!$B$5</f>
        <v>0</v>
      </c>
      <c r="D4" s="535"/>
      <c r="E4" s="536"/>
      <c r="F4" s="187"/>
      <c r="G4" s="21"/>
      <c r="H4" s="21"/>
    </row>
    <row r="5" spans="2:8">
      <c r="B5" s="21"/>
      <c r="C5" s="21"/>
      <c r="D5" s="21"/>
      <c r="E5" s="21"/>
      <c r="F5" s="21"/>
      <c r="G5" s="21"/>
      <c r="H5" s="21"/>
    </row>
    <row r="6" spans="2:8">
      <c r="B6" s="27"/>
      <c r="D6" s="280"/>
      <c r="E6" s="281" t="s">
        <v>120</v>
      </c>
    </row>
    <row r="7" spans="2:8" ht="19.5" customHeight="1">
      <c r="C7" s="546" t="s">
        <v>443</v>
      </c>
      <c r="D7" s="547"/>
      <c r="E7" s="282">
        <f ca="1">CND!$G$6</f>
        <v>0</v>
      </c>
    </row>
    <row r="8" spans="2:8">
      <c r="C8" s="280"/>
      <c r="D8" s="280"/>
      <c r="E8" s="283"/>
    </row>
    <row r="9" spans="2:8">
      <c r="C9" s="546" t="s">
        <v>440</v>
      </c>
      <c r="D9" s="547"/>
      <c r="E9" s="282">
        <f ca="1">CND!$G$7</f>
        <v>0</v>
      </c>
    </row>
    <row r="10" spans="2:8">
      <c r="C10" s="280"/>
      <c r="D10" s="280"/>
      <c r="E10" s="284"/>
    </row>
    <row r="11" spans="2:8">
      <c r="C11" s="548" t="s">
        <v>444</v>
      </c>
      <c r="D11" s="549"/>
      <c r="E11" s="285">
        <f ca="1">IF(E7+E9=0,0,(E7)/(E7+E9))</f>
        <v>0</v>
      </c>
    </row>
    <row r="12" spans="2:8">
      <c r="C12" s="280"/>
      <c r="D12" s="280"/>
      <c r="E12" s="284"/>
    </row>
    <row r="13" spans="2:8">
      <c r="C13" s="550" t="s">
        <v>445</v>
      </c>
      <c r="D13" s="551"/>
      <c r="E13" s="282">
        <f ca="1">IF('Equipos, Mater, Serv'!$V$6='Datos fijos'!$H$4,0,$E$7)</f>
        <v>0</v>
      </c>
    </row>
    <row r="14" spans="2:8">
      <c r="C14" s="280"/>
      <c r="D14" s="280"/>
      <c r="E14" s="286"/>
    </row>
    <row r="15" spans="2:8">
      <c r="C15" s="287"/>
      <c r="D15" s="288" t="s">
        <v>121</v>
      </c>
      <c r="E15" s="289">
        <f ca="1">IF($E$11&gt;='Datos fijos'!$AW$3,$E$13*'Datos fijos'!$AX$3,0)</f>
        <v>0</v>
      </c>
    </row>
  </sheetData>
  <sheetProtection selectLockedCells="1"/>
  <mergeCells count="6">
    <mergeCell ref="B2:E2"/>
    <mergeCell ref="C9:D9"/>
    <mergeCell ref="C11:D11"/>
    <mergeCell ref="C13:D13"/>
    <mergeCell ref="C7:D7"/>
    <mergeCell ref="C4:E4"/>
  </mergeCells>
  <pageMargins left="0.70866141732283472" right="0.70866141732283472" top="0.55118110236220474" bottom="0.55118110236220474" header="0.31496062992125984" footer="0.31496062992125984"/>
  <pageSetup paperSize="9" scale="88" orientation="landscape" r:id="rId1"/>
  <headerFooter>
    <oddHeader>&amp;C
&amp;RVersión 01/03/2018</oddHeader>
    <oddFooter>&amp;LFirma:&amp;CSello:&amp;RFoja: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2:F58"/>
  <sheetViews>
    <sheetView view="pageBreakPreview" topLeftCell="A13" zoomScale="60" zoomScaleNormal="100" workbookViewId="0">
      <selection activeCell="A10" sqref="A10:B10"/>
    </sheetView>
  </sheetViews>
  <sheetFormatPr baseColWidth="10" defaultColWidth="9.1640625" defaultRowHeight="14"/>
  <cols>
    <col min="1" max="1" width="41.5" style="84" customWidth="1"/>
    <col min="2" max="2" width="60.25" style="84" customWidth="1"/>
    <col min="3" max="4" width="38.75" style="84" customWidth="1"/>
    <col min="5" max="5" width="15.9140625" style="84" customWidth="1"/>
    <col min="6" max="6" width="3.6640625" style="84" customWidth="1"/>
    <col min="7" max="7" width="30.5" style="84" customWidth="1"/>
    <col min="8" max="16384" width="9.1640625" style="84"/>
  </cols>
  <sheetData>
    <row r="2" spans="1:6" ht="21">
      <c r="A2" s="474" t="s">
        <v>548</v>
      </c>
      <c r="B2" s="474"/>
    </row>
    <row r="3" spans="1:6" ht="20">
      <c r="A3" s="305"/>
      <c r="B3" s="305"/>
    </row>
    <row r="4" spans="1:6">
      <c r="A4" s="85"/>
    </row>
    <row r="5" spans="1:6" ht="15.5">
      <c r="A5" s="290" t="s">
        <v>589</v>
      </c>
      <c r="B5" s="264"/>
    </row>
    <row r="6" spans="1:6">
      <c r="A6" s="290" t="s">
        <v>590</v>
      </c>
      <c r="B6" s="270" t="s">
        <v>705</v>
      </c>
    </row>
    <row r="7" spans="1:6">
      <c r="A7" s="290"/>
    </row>
    <row r="8" spans="1:6">
      <c r="A8" s="290"/>
      <c r="B8" s="291"/>
    </row>
    <row r="9" spans="1:6">
      <c r="F9" s="146"/>
    </row>
    <row r="10" spans="1:6" ht="21">
      <c r="A10" s="474" t="s">
        <v>585</v>
      </c>
      <c r="B10" s="474"/>
      <c r="D10" s="148"/>
      <c r="E10" s="146"/>
      <c r="F10" s="146"/>
    </row>
    <row r="11" spans="1:6">
      <c r="D11" s="148"/>
      <c r="E11" s="146"/>
      <c r="F11" s="146"/>
    </row>
    <row r="12" spans="1:6">
      <c r="A12" s="129" t="s">
        <v>565</v>
      </c>
      <c r="D12" s="148"/>
      <c r="E12" s="146"/>
      <c r="F12" s="146"/>
    </row>
    <row r="13" spans="1:6">
      <c r="B13" s="134"/>
      <c r="C13" s="150"/>
      <c r="E13" s="150"/>
      <c r="F13" s="85"/>
    </row>
    <row r="14" spans="1:6">
      <c r="B14" s="265" t="s">
        <v>308</v>
      </c>
      <c r="C14" s="141" t="s">
        <v>359</v>
      </c>
      <c r="D14" s="261" t="s">
        <v>541</v>
      </c>
      <c r="E14" s="261" t="s">
        <v>135</v>
      </c>
      <c r="F14" s="85"/>
    </row>
    <row r="15" spans="1:6">
      <c r="A15" s="85" t="s">
        <v>586</v>
      </c>
      <c r="B15" s="152"/>
      <c r="C15" s="259"/>
      <c r="D15" s="259"/>
      <c r="E15" s="151"/>
      <c r="F15" s="146"/>
    </row>
    <row r="16" spans="1:6" ht="15.75" customHeight="1">
      <c r="A16" s="85"/>
      <c r="B16" s="85"/>
      <c r="C16" s="85"/>
      <c r="D16" s="85"/>
      <c r="E16" s="85"/>
    </row>
    <row r="17" spans="1:5" ht="15.75" customHeight="1">
      <c r="B17" s="261" t="s">
        <v>238</v>
      </c>
      <c r="C17" s="261" t="s">
        <v>332</v>
      </c>
      <c r="D17" s="476" t="s">
        <v>239</v>
      </c>
      <c r="E17" s="476"/>
    </row>
    <row r="18" spans="1:5" ht="15.75" customHeight="1">
      <c r="A18" s="85" t="s">
        <v>587</v>
      </c>
      <c r="B18" s="139"/>
      <c r="C18" s="259"/>
      <c r="D18" s="475"/>
      <c r="E18" s="475"/>
    </row>
    <row r="19" spans="1:5">
      <c r="A19" s="85"/>
      <c r="B19" s="134"/>
      <c r="C19" s="150"/>
      <c r="D19" s="150"/>
      <c r="E19" s="146"/>
    </row>
    <row r="20" spans="1:5">
      <c r="B20" s="261" t="s">
        <v>240</v>
      </c>
      <c r="C20" s="261" t="s">
        <v>360</v>
      </c>
      <c r="D20" s="265" t="s">
        <v>309</v>
      </c>
      <c r="E20" s="146"/>
    </row>
    <row r="21" spans="1:5">
      <c r="A21" s="85" t="s">
        <v>588</v>
      </c>
      <c r="B21" s="139"/>
      <c r="C21" s="152"/>
      <c r="D21" s="266"/>
      <c r="E21" s="146"/>
    </row>
    <row r="22" spans="1:5">
      <c r="A22" s="85"/>
      <c r="C22" s="146"/>
      <c r="D22" s="146"/>
      <c r="E22" s="146"/>
    </row>
    <row r="23" spans="1:5">
      <c r="A23" s="85"/>
      <c r="D23" s="146"/>
      <c r="E23" s="146"/>
    </row>
    <row r="24" spans="1:5">
      <c r="A24" s="85"/>
      <c r="D24" s="146"/>
      <c r="E24" s="146"/>
    </row>
    <row r="25" spans="1:5" ht="62.25" customHeight="1">
      <c r="A25" s="292" t="s">
        <v>549</v>
      </c>
      <c r="B25" s="471" t="s">
        <v>591</v>
      </c>
      <c r="C25" s="472"/>
      <c r="D25" s="472"/>
      <c r="E25" s="473"/>
    </row>
    <row r="26" spans="1:5" ht="66" customHeight="1">
      <c r="A26" s="292" t="s">
        <v>550</v>
      </c>
      <c r="B26" s="471" t="s">
        <v>552</v>
      </c>
      <c r="C26" s="472"/>
      <c r="D26" s="472"/>
      <c r="E26" s="473"/>
    </row>
    <row r="27" spans="1:5" ht="77.25" customHeight="1">
      <c r="A27" s="292" t="s">
        <v>551</v>
      </c>
      <c r="B27" s="471" t="s">
        <v>553</v>
      </c>
      <c r="C27" s="472"/>
      <c r="D27" s="472"/>
      <c r="E27" s="473"/>
    </row>
    <row r="28" spans="1:5">
      <c r="A28" s="85"/>
      <c r="E28" s="146"/>
    </row>
    <row r="33" spans="6:6">
      <c r="F33" s="146"/>
    </row>
    <row r="34" spans="6:6">
      <c r="F34" s="146"/>
    </row>
    <row r="36" spans="6:6">
      <c r="F36" s="146"/>
    </row>
    <row r="37" spans="6:6">
      <c r="F37" s="146"/>
    </row>
    <row r="38" spans="6:6">
      <c r="F38" s="146"/>
    </row>
    <row r="48" spans="6:6" ht="30.75" customHeight="1"/>
    <row r="57" ht="5.25" customHeight="1"/>
    <row r="58" ht="5.25" customHeight="1"/>
  </sheetData>
  <sheetProtection selectLockedCells="1"/>
  <mergeCells count="7">
    <mergeCell ref="B26:E26"/>
    <mergeCell ref="B27:E27"/>
    <mergeCell ref="A2:B2"/>
    <mergeCell ref="A10:B10"/>
    <mergeCell ref="D18:E18"/>
    <mergeCell ref="D17:E17"/>
    <mergeCell ref="B25:E25"/>
  </mergeCells>
  <dataValidations count="1">
    <dataValidation type="date" operator="greaterThanOrEqual" allowBlank="1" showInputMessage="1" showErrorMessage="1" errorTitle="Error de Ingreso" error="Ingrese una fecha válida (formato dd-mes-aaaa)" sqref="E15">
      <formula1>32874</formula1>
    </dataValidation>
  </dataValidations>
  <pageMargins left="0.70866141732283472" right="0.70866141732283472" top="0.55118110236220474" bottom="0.55118110236220474" header="0.31496062992125984" footer="0.31496062992125984"/>
  <pageSetup paperSize="9" scale="60" orientation="landscape" r:id="rId1"/>
  <headerFooter>
    <oddHeader>&amp;C
&amp;RVersión 01/03/2018</oddHeader>
    <oddFooter>&amp;LFirma:&amp;CSello:&amp;RFoja: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 de Ingreso" error="Ingrese &quot;Iniciado&quot; u &quot;Obtenido&quot; de la lista desp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&quot;Aprobado&quot; o &quot;En Trámite&quot; de la lista despegable">
          <x14:formula1>
            <xm:f>'Datos fijos'!$K$6:$K$8</xm:f>
          </x14:formula1>
          <xm:sqref>B21</xm:sqref>
        </x14:dataValidation>
        <x14:dataValidation type="list" allowBlank="1" showInputMessage="1" showErrorMessage="1" errorTitle="Error de Ingreso" error="INgrese el tipo de acto administrativo que autoriza, de la lista desplegable">
          <x14:formula1>
            <xm:f>'Datos fijos'!$K$10:$K$14</xm:f>
          </x14:formula1>
          <xm:sqref>C15</xm:sqref>
        </x14:dataValidation>
        <x14:dataValidation type="list" allowBlank="1" showInputMessage="1" showErrorMessage="1" errorTitle="Error de Ingreso" error="Ingrese INICIADO u OBTENIDO de la lista desplegable">
          <x14:formula1>
            <xm:f>'Datos fijos'!$K$3:$K$4</xm:f>
          </x14:formula1>
          <xm:sqref>B18</xm:sqref>
        </x14:dataValidation>
        <x14:dataValidation type="list" allowBlank="1" showInputMessage="1" showErrorMessage="1" errorTitle="Error de Ingreso" error="Ingrese APROBADO o EN TRAMITE de la lista desplegable">
          <x14:formula1>
            <xm:f>'Datos fijos'!$K$6:$K$7</xm:f>
          </x14:formula1>
          <xm:sqref>B21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X144"/>
  <sheetViews>
    <sheetView topLeftCell="I10" zoomScale="90" zoomScaleNormal="90" workbookViewId="0">
      <selection activeCell="AJ49" sqref="AJ49:AP73"/>
    </sheetView>
  </sheetViews>
  <sheetFormatPr baseColWidth="10" defaultColWidth="9.1640625" defaultRowHeight="14"/>
  <cols>
    <col min="2" max="2" width="31.9140625" customWidth="1"/>
    <col min="3" max="3" width="19.75" customWidth="1"/>
    <col min="5" max="5" width="17.5" customWidth="1"/>
    <col min="6" max="6" width="24.5" customWidth="1"/>
    <col min="7" max="7" width="41.6640625" customWidth="1"/>
    <col min="9" max="9" width="94.25" customWidth="1"/>
    <col min="10" max="10" width="18.1640625" customWidth="1"/>
    <col min="11" max="12" width="14.75" customWidth="1"/>
    <col min="13" max="13" width="14.5" customWidth="1"/>
    <col min="14" max="14" width="39.1640625" customWidth="1"/>
    <col min="15" max="15" width="12.5" customWidth="1"/>
    <col min="16" max="16" width="15.1640625" customWidth="1"/>
    <col min="17" max="22" width="40.1640625" customWidth="1"/>
    <col min="24" max="24" width="33.9140625" customWidth="1"/>
    <col min="25" max="25" width="12.1640625" customWidth="1"/>
    <col min="26" max="26" width="26.4140625" customWidth="1"/>
    <col min="28" max="28" width="46.1640625" customWidth="1"/>
    <col min="29" max="29" width="26.4140625" customWidth="1"/>
    <col min="30" max="30" width="9.1640625" customWidth="1"/>
    <col min="31" max="31" width="18.1640625" style="276" customWidth="1"/>
    <col min="32" max="32" width="114.4140625" customWidth="1"/>
    <col min="33" max="35" width="5.5" customWidth="1"/>
    <col min="36" max="36" width="56.75" customWidth="1"/>
    <col min="37" max="37" width="22.4140625" customWidth="1"/>
    <col min="38" max="38" width="15.25" customWidth="1"/>
    <col min="39" max="39" width="17.5" customWidth="1"/>
    <col min="40" max="40" width="11.6640625" customWidth="1"/>
    <col min="41" max="41" width="20.9140625" customWidth="1"/>
    <col min="42" max="42" width="34.75" customWidth="1"/>
    <col min="45" max="45" width="12.5" customWidth="1"/>
    <col min="46" max="47" width="16.9140625" customWidth="1"/>
    <col min="49" max="49" width="28.4140625" customWidth="1"/>
    <col min="50" max="50" width="13.6640625" customWidth="1"/>
    <col min="52" max="52" width="26.83203125" bestFit="1" customWidth="1"/>
  </cols>
  <sheetData>
    <row r="1" spans="2:50" ht="15" customHeight="1">
      <c r="E1" t="s">
        <v>370</v>
      </c>
      <c r="O1" s="4"/>
      <c r="P1" t="s">
        <v>642</v>
      </c>
      <c r="AA1" t="s">
        <v>371</v>
      </c>
      <c r="AK1" s="553" t="s">
        <v>94</v>
      </c>
      <c r="AL1" s="554"/>
      <c r="AM1" s="555" t="s">
        <v>97</v>
      </c>
      <c r="AN1" s="555" t="s">
        <v>98</v>
      </c>
      <c r="AO1" s="555" t="s">
        <v>99</v>
      </c>
      <c r="AP1" s="552" t="s">
        <v>162</v>
      </c>
    </row>
    <row r="2" spans="2:50" ht="42">
      <c r="B2" s="10" t="s">
        <v>11</v>
      </c>
      <c r="C2" s="11" t="s">
        <v>12</v>
      </c>
      <c r="E2" s="10" t="s">
        <v>557</v>
      </c>
      <c r="G2" s="306" t="s">
        <v>568</v>
      </c>
      <c r="H2" s="10" t="s">
        <v>101</v>
      </c>
      <c r="I2" s="35" t="s">
        <v>472</v>
      </c>
      <c r="J2" s="10" t="s">
        <v>261</v>
      </c>
      <c r="K2" s="10" t="s">
        <v>266</v>
      </c>
      <c r="L2" s="10" t="s">
        <v>100</v>
      </c>
      <c r="M2" s="10" t="s">
        <v>233</v>
      </c>
      <c r="N2" s="10"/>
      <c r="O2" s="4"/>
      <c r="Q2" s="321" t="s">
        <v>643</v>
      </c>
      <c r="R2" s="321" t="s">
        <v>644</v>
      </c>
      <c r="S2" s="321" t="s">
        <v>645</v>
      </c>
      <c r="T2" s="10" t="s">
        <v>250</v>
      </c>
      <c r="U2" s="321" t="s">
        <v>270</v>
      </c>
      <c r="V2" s="321" t="s">
        <v>672</v>
      </c>
      <c r="W2" s="321"/>
      <c r="X2" s="321"/>
      <c r="AB2" s="10" t="s">
        <v>102</v>
      </c>
      <c r="AC2" s="35" t="s">
        <v>221</v>
      </c>
      <c r="AE2" s="311" t="s">
        <v>103</v>
      </c>
      <c r="AF2" s="306" t="s">
        <v>594</v>
      </c>
      <c r="AK2" s="35" t="s">
        <v>95</v>
      </c>
      <c r="AL2" s="35" t="s">
        <v>96</v>
      </c>
      <c r="AM2" s="556"/>
      <c r="AN2" s="557"/>
      <c r="AO2" s="557"/>
      <c r="AP2" s="552"/>
      <c r="AS2" s="35" t="s">
        <v>137</v>
      </c>
      <c r="AT2" s="35" t="s">
        <v>136</v>
      </c>
      <c r="AU2" s="35" t="s">
        <v>138</v>
      </c>
      <c r="AW2" s="35" t="s">
        <v>154</v>
      </c>
      <c r="AX2" s="35" t="s">
        <v>155</v>
      </c>
    </row>
    <row r="3" spans="2:50" ht="28">
      <c r="B3" s="348" t="s">
        <v>641</v>
      </c>
      <c r="C3" s="344">
        <v>1500000</v>
      </c>
      <c r="E3" s="298" t="s">
        <v>558</v>
      </c>
      <c r="G3" s="12" t="s">
        <v>566</v>
      </c>
      <c r="H3" s="12" t="s">
        <v>54</v>
      </c>
      <c r="I3" s="12" t="s">
        <v>331</v>
      </c>
      <c r="J3" s="12" t="s">
        <v>2</v>
      </c>
      <c r="K3" s="12" t="s">
        <v>262</v>
      </c>
      <c r="L3" s="119" t="s">
        <v>16</v>
      </c>
      <c r="M3" s="15" t="s">
        <v>267</v>
      </c>
      <c r="O3" s="4"/>
      <c r="Q3" s="13" t="s">
        <v>646</v>
      </c>
      <c r="R3" s="12" t="s">
        <v>647</v>
      </c>
      <c r="S3" s="12" t="s">
        <v>648</v>
      </c>
      <c r="T3" s="15" t="s">
        <v>380</v>
      </c>
      <c r="U3" s="15" t="s">
        <v>271</v>
      </c>
      <c r="V3" s="16" t="s">
        <v>386</v>
      </c>
      <c r="W3" s="15"/>
      <c r="X3" s="15"/>
      <c r="AB3" s="17" t="s">
        <v>449</v>
      </c>
      <c r="AC3" s="17" t="s">
        <v>184</v>
      </c>
      <c r="AE3" s="18" t="s">
        <v>521</v>
      </c>
      <c r="AF3" s="13" t="s">
        <v>595</v>
      </c>
      <c r="AJ3" s="12" t="s">
        <v>673</v>
      </c>
      <c r="AK3" s="17">
        <v>1</v>
      </c>
      <c r="AL3" s="17"/>
      <c r="AM3" s="17">
        <v>1</v>
      </c>
      <c r="AN3" s="17">
        <v>1</v>
      </c>
      <c r="AO3" s="17">
        <v>1</v>
      </c>
      <c r="AP3" s="18" t="s">
        <v>163</v>
      </c>
      <c r="AS3" s="37">
        <v>42735</v>
      </c>
      <c r="AT3" s="43">
        <v>0.5</v>
      </c>
      <c r="AU3" s="38">
        <v>2</v>
      </c>
      <c r="AW3" s="47">
        <v>0.3</v>
      </c>
      <c r="AX3" s="2">
        <v>0.2</v>
      </c>
    </row>
    <row r="4" spans="2:50">
      <c r="E4" s="299" t="s">
        <v>467</v>
      </c>
      <c r="G4" s="307" t="s">
        <v>567</v>
      </c>
      <c r="H4" s="13" t="s">
        <v>55</v>
      </c>
      <c r="I4" s="13" t="s">
        <v>398</v>
      </c>
      <c r="J4" s="13" t="s">
        <v>3</v>
      </c>
      <c r="K4" s="14" t="s">
        <v>263</v>
      </c>
      <c r="L4" s="120" t="s">
        <v>38</v>
      </c>
      <c r="M4" s="16" t="s">
        <v>268</v>
      </c>
      <c r="O4" s="4"/>
      <c r="Q4" s="13" t="s">
        <v>649</v>
      </c>
      <c r="R4" s="13" t="s">
        <v>650</v>
      </c>
      <c r="S4" s="13" t="s">
        <v>651</v>
      </c>
      <c r="T4" s="16" t="s">
        <v>381</v>
      </c>
      <c r="U4" s="16" t="s">
        <v>275</v>
      </c>
      <c r="V4" s="16" t="s">
        <v>387</v>
      </c>
      <c r="W4" s="16"/>
      <c r="X4" s="16"/>
      <c r="AB4" s="18" t="s">
        <v>450</v>
      </c>
      <c r="AC4" s="18" t="s">
        <v>185</v>
      </c>
      <c r="AE4" s="18" t="s">
        <v>474</v>
      </c>
      <c r="AF4" s="13" t="s">
        <v>506</v>
      </c>
      <c r="AJ4" s="13" t="s">
        <v>674</v>
      </c>
      <c r="AK4" s="18">
        <v>1</v>
      </c>
      <c r="AL4" s="18"/>
      <c r="AM4" s="18">
        <v>1</v>
      </c>
      <c r="AN4" s="18">
        <v>1</v>
      </c>
      <c r="AO4" s="18">
        <v>1</v>
      </c>
      <c r="AP4" s="18" t="s">
        <v>163</v>
      </c>
      <c r="AS4" s="39">
        <v>43100</v>
      </c>
      <c r="AT4" s="44">
        <v>0.6</v>
      </c>
      <c r="AU4" s="40">
        <v>3</v>
      </c>
    </row>
    <row r="5" spans="2:50">
      <c r="E5" s="298" t="s">
        <v>559</v>
      </c>
      <c r="G5" s="14" t="s">
        <v>468</v>
      </c>
      <c r="H5" s="13"/>
      <c r="I5" s="13" t="s">
        <v>399</v>
      </c>
      <c r="J5" s="13" t="s">
        <v>4</v>
      </c>
      <c r="K5" s="33"/>
      <c r="L5" s="120" t="s">
        <v>21</v>
      </c>
      <c r="M5" s="16" t="s">
        <v>269</v>
      </c>
      <c r="O5" s="4"/>
      <c r="Q5" s="13"/>
      <c r="R5" s="13" t="s">
        <v>652</v>
      </c>
      <c r="S5" s="13"/>
      <c r="T5" s="16" t="s">
        <v>382</v>
      </c>
      <c r="U5" s="16" t="s">
        <v>456</v>
      </c>
      <c r="V5" s="16" t="s">
        <v>388</v>
      </c>
      <c r="W5" s="16"/>
      <c r="X5" s="16"/>
      <c r="AB5" s="18" t="s">
        <v>460</v>
      </c>
      <c r="AC5" s="18" t="s">
        <v>186</v>
      </c>
      <c r="AE5" s="18" t="s">
        <v>475</v>
      </c>
      <c r="AF5" s="13" t="s">
        <v>507</v>
      </c>
      <c r="AJ5" s="13" t="s">
        <v>675</v>
      </c>
      <c r="AK5" s="18">
        <v>1</v>
      </c>
      <c r="AL5" s="18"/>
      <c r="AM5" s="18">
        <v>1</v>
      </c>
      <c r="AN5" s="18"/>
      <c r="AO5" s="18">
        <v>1</v>
      </c>
      <c r="AP5" s="18" t="s">
        <v>163</v>
      </c>
      <c r="AS5" s="39">
        <v>44561</v>
      </c>
      <c r="AT5" s="44">
        <v>0.7</v>
      </c>
      <c r="AU5" s="40">
        <v>4</v>
      </c>
    </row>
    <row r="6" spans="2:50">
      <c r="G6" s="14"/>
      <c r="H6" s="13"/>
      <c r="I6" s="13" t="s">
        <v>400</v>
      </c>
      <c r="J6" s="13" t="s">
        <v>5</v>
      </c>
      <c r="K6" s="13" t="s">
        <v>264</v>
      </c>
      <c r="L6" s="120" t="s">
        <v>35</v>
      </c>
      <c r="M6" s="13" t="s">
        <v>249</v>
      </c>
      <c r="O6" s="4"/>
      <c r="Q6" s="13" t="s">
        <v>653</v>
      </c>
      <c r="R6" s="13" t="s">
        <v>654</v>
      </c>
      <c r="S6" s="13"/>
      <c r="T6" s="13" t="s">
        <v>277</v>
      </c>
      <c r="U6" s="16"/>
      <c r="V6" s="16" t="s">
        <v>389</v>
      </c>
      <c r="W6" s="16"/>
      <c r="X6" s="16"/>
      <c r="AB6" s="18" t="s">
        <v>473</v>
      </c>
      <c r="AC6" s="18" t="s">
        <v>187</v>
      </c>
      <c r="AE6" s="18" t="s">
        <v>476</v>
      </c>
      <c r="AF6" s="13" t="s">
        <v>507</v>
      </c>
      <c r="AJ6" s="13" t="s">
        <v>676</v>
      </c>
      <c r="AK6" s="18">
        <v>1</v>
      </c>
      <c r="AL6" s="18"/>
      <c r="AM6" s="18">
        <v>1</v>
      </c>
      <c r="AN6" s="18"/>
      <c r="AO6" s="18">
        <v>1</v>
      </c>
      <c r="AP6" s="18" t="s">
        <v>164</v>
      </c>
      <c r="AS6" s="41">
        <v>46022</v>
      </c>
      <c r="AT6" s="45">
        <v>0.8</v>
      </c>
      <c r="AU6" s="42">
        <v>5</v>
      </c>
    </row>
    <row r="7" spans="2:50">
      <c r="G7" s="14"/>
      <c r="H7" s="14"/>
      <c r="I7" s="13" t="s">
        <v>404</v>
      </c>
      <c r="J7" s="13" t="s">
        <v>6</v>
      </c>
      <c r="K7" s="13" t="s">
        <v>265</v>
      </c>
      <c r="L7" s="120" t="s">
        <v>29</v>
      </c>
      <c r="M7" s="14"/>
      <c r="O7" s="4"/>
      <c r="Q7" s="13" t="s">
        <v>655</v>
      </c>
      <c r="R7" s="13" t="s">
        <v>656</v>
      </c>
      <c r="S7" s="13"/>
      <c r="T7" s="14"/>
      <c r="U7" s="16" t="s">
        <v>272</v>
      </c>
      <c r="V7" s="16" t="s">
        <v>390</v>
      </c>
      <c r="W7" s="16"/>
      <c r="X7" s="16"/>
      <c r="AC7" s="18" t="s">
        <v>188</v>
      </c>
      <c r="AE7" s="18" t="s">
        <v>477</v>
      </c>
      <c r="AF7" s="13" t="s">
        <v>507</v>
      </c>
      <c r="AJ7" s="13" t="s">
        <v>677</v>
      </c>
      <c r="AK7" s="18">
        <v>1</v>
      </c>
      <c r="AL7" s="18"/>
      <c r="AM7" s="18">
        <v>1</v>
      </c>
      <c r="AN7" s="18"/>
      <c r="AO7" s="18">
        <v>1</v>
      </c>
      <c r="AP7" s="18" t="s">
        <v>164</v>
      </c>
    </row>
    <row r="8" spans="2:50">
      <c r="I8" s="13" t="s">
        <v>403</v>
      </c>
      <c r="J8" s="13" t="s">
        <v>7</v>
      </c>
      <c r="K8" s="14" t="s">
        <v>457</v>
      </c>
      <c r="L8" s="13" t="s">
        <v>18</v>
      </c>
      <c r="O8" s="4"/>
      <c r="Q8" s="13" t="s">
        <v>657</v>
      </c>
      <c r="R8" s="13" t="s">
        <v>658</v>
      </c>
      <c r="S8" s="13"/>
      <c r="T8" s="131"/>
      <c r="U8" s="16" t="s">
        <v>273</v>
      </c>
      <c r="V8" s="16" t="s">
        <v>391</v>
      </c>
      <c r="W8" s="16"/>
      <c r="X8" s="16"/>
      <c r="AC8" s="18" t="s">
        <v>189</v>
      </c>
      <c r="AE8" s="18" t="s">
        <v>491</v>
      </c>
      <c r="AF8" s="13" t="s">
        <v>596</v>
      </c>
      <c r="AJ8" s="13" t="s">
        <v>678</v>
      </c>
      <c r="AK8" s="18">
        <v>1</v>
      </c>
      <c r="AL8" s="18"/>
      <c r="AM8" s="18">
        <v>1</v>
      </c>
      <c r="AN8" s="18"/>
      <c r="AO8" s="18">
        <v>1</v>
      </c>
      <c r="AP8" s="18" t="s">
        <v>164</v>
      </c>
    </row>
    <row r="9" spans="2:50">
      <c r="I9" s="13" t="s">
        <v>402</v>
      </c>
      <c r="J9" s="13" t="s">
        <v>8</v>
      </c>
      <c r="K9" s="33"/>
      <c r="L9" s="13" t="s">
        <v>17</v>
      </c>
      <c r="O9" s="4"/>
      <c r="Q9" s="13"/>
      <c r="R9" s="13" t="s">
        <v>659</v>
      </c>
      <c r="S9" s="13"/>
      <c r="U9" s="16" t="s">
        <v>274</v>
      </c>
      <c r="V9" s="16" t="s">
        <v>392</v>
      </c>
      <c r="AC9" s="18" t="s">
        <v>190</v>
      </c>
      <c r="AE9" s="18" t="s">
        <v>478</v>
      </c>
      <c r="AF9" s="13" t="s">
        <v>597</v>
      </c>
      <c r="AJ9" s="307" t="s">
        <v>462</v>
      </c>
      <c r="AK9" s="310">
        <v>1</v>
      </c>
      <c r="AL9" s="310"/>
      <c r="AM9" s="310">
        <v>1</v>
      </c>
      <c r="AN9" s="310"/>
      <c r="AO9" s="310">
        <v>1</v>
      </c>
      <c r="AP9" s="310" t="s">
        <v>164</v>
      </c>
    </row>
    <row r="10" spans="2:50">
      <c r="I10" s="13" t="s">
        <v>401</v>
      </c>
      <c r="J10" s="13" t="s">
        <v>9</v>
      </c>
      <c r="K10" s="12" t="s">
        <v>358</v>
      </c>
      <c r="L10" s="13" t="s">
        <v>22</v>
      </c>
      <c r="O10" s="4"/>
      <c r="P10" s="4"/>
      <c r="Q10" s="13" t="s">
        <v>660</v>
      </c>
      <c r="R10" s="13" t="s">
        <v>661</v>
      </c>
      <c r="S10" s="13"/>
      <c r="U10" s="122" t="s">
        <v>277</v>
      </c>
      <c r="V10" s="16" t="s">
        <v>393</v>
      </c>
      <c r="AC10" s="18" t="s">
        <v>191</v>
      </c>
      <c r="AE10" s="18" t="s">
        <v>479</v>
      </c>
      <c r="AF10" s="13" t="s">
        <v>598</v>
      </c>
      <c r="AJ10" s="13" t="s">
        <v>177</v>
      </c>
      <c r="AK10" s="18">
        <v>1</v>
      </c>
      <c r="AL10" s="18"/>
      <c r="AM10" s="18">
        <v>1</v>
      </c>
      <c r="AN10" s="18">
        <v>1</v>
      </c>
      <c r="AO10" s="18">
        <v>1</v>
      </c>
      <c r="AP10" s="18" t="s">
        <v>164</v>
      </c>
    </row>
    <row r="11" spans="2:50">
      <c r="I11" s="14" t="s">
        <v>455</v>
      </c>
      <c r="J11" s="13" t="s">
        <v>452</v>
      </c>
      <c r="K11" s="13" t="s">
        <v>356</v>
      </c>
      <c r="L11" s="13" t="s">
        <v>26</v>
      </c>
      <c r="O11" s="4"/>
      <c r="P11" s="4"/>
      <c r="Q11" s="13" t="s">
        <v>662</v>
      </c>
      <c r="R11" s="13" t="s">
        <v>663</v>
      </c>
      <c r="S11" s="13"/>
      <c r="U11" s="84"/>
      <c r="V11" s="16" t="s">
        <v>394</v>
      </c>
      <c r="W11" s="84"/>
      <c r="X11" s="84"/>
      <c r="AC11" s="18" t="s">
        <v>192</v>
      </c>
      <c r="AE11" s="18" t="s">
        <v>480</v>
      </c>
      <c r="AF11" s="13" t="s">
        <v>508</v>
      </c>
      <c r="AJ11" s="349" t="s">
        <v>679</v>
      </c>
      <c r="AK11" s="18">
        <v>1</v>
      </c>
      <c r="AL11" s="18"/>
      <c r="AM11" s="18">
        <v>1</v>
      </c>
      <c r="AN11" s="18"/>
      <c r="AO11" s="18">
        <v>1</v>
      </c>
      <c r="AP11" s="18" t="s">
        <v>164</v>
      </c>
    </row>
    <row r="12" spans="2:50">
      <c r="J12" s="13" t="s">
        <v>10</v>
      </c>
      <c r="K12" s="13" t="s">
        <v>357</v>
      </c>
      <c r="L12" s="13" t="s">
        <v>32</v>
      </c>
      <c r="O12" s="4"/>
      <c r="P12" s="4"/>
      <c r="Q12" s="13" t="s">
        <v>664</v>
      </c>
      <c r="R12" s="14" t="s">
        <v>665</v>
      </c>
      <c r="S12" s="13"/>
      <c r="U12" s="84"/>
      <c r="V12" s="16" t="s">
        <v>395</v>
      </c>
      <c r="W12" s="84"/>
      <c r="X12" s="84"/>
      <c r="AC12" s="18" t="s">
        <v>193</v>
      </c>
      <c r="AE12" s="18" t="s">
        <v>481</v>
      </c>
      <c r="AF12" s="13" t="s">
        <v>509</v>
      </c>
      <c r="AJ12" s="13" t="s">
        <v>680</v>
      </c>
      <c r="AK12" s="18">
        <v>1</v>
      </c>
      <c r="AL12" s="18"/>
      <c r="AM12" s="18">
        <v>1</v>
      </c>
      <c r="AN12" s="18">
        <v>1</v>
      </c>
      <c r="AO12" s="18">
        <v>1</v>
      </c>
      <c r="AP12" s="18" t="s">
        <v>164</v>
      </c>
    </row>
    <row r="13" spans="2:50">
      <c r="J13" s="14" t="s">
        <v>454</v>
      </c>
      <c r="K13" s="13" t="s">
        <v>453</v>
      </c>
      <c r="L13" s="13" t="s">
        <v>28</v>
      </c>
      <c r="O13" s="4"/>
      <c r="P13" s="4"/>
      <c r="Q13" s="13" t="s">
        <v>666</v>
      </c>
      <c r="R13" s="13"/>
      <c r="S13" s="13"/>
      <c r="V13" s="16" t="s">
        <v>396</v>
      </c>
      <c r="AC13" s="18" t="s">
        <v>194</v>
      </c>
      <c r="AE13" s="18" t="s">
        <v>481</v>
      </c>
      <c r="AF13" s="13" t="s">
        <v>599</v>
      </c>
      <c r="AJ13" s="327" t="s">
        <v>681</v>
      </c>
      <c r="AK13" s="18">
        <v>1</v>
      </c>
      <c r="AL13" s="18"/>
      <c r="AM13" s="18">
        <v>1</v>
      </c>
      <c r="AN13" s="18"/>
      <c r="AO13" s="18">
        <v>1</v>
      </c>
      <c r="AP13" s="18" t="s">
        <v>164</v>
      </c>
    </row>
    <row r="14" spans="2:50">
      <c r="J14" s="118"/>
      <c r="K14" s="14" t="s">
        <v>277</v>
      </c>
      <c r="L14" s="13" t="s">
        <v>31</v>
      </c>
      <c r="O14" s="4"/>
      <c r="P14" s="4"/>
      <c r="Q14" s="13"/>
      <c r="R14" s="12" t="s">
        <v>667</v>
      </c>
      <c r="S14" s="84"/>
      <c r="V14" s="16" t="s">
        <v>397</v>
      </c>
      <c r="AC14" s="18" t="s">
        <v>195</v>
      </c>
      <c r="AE14" s="18" t="s">
        <v>482</v>
      </c>
      <c r="AF14" s="13" t="s">
        <v>510</v>
      </c>
      <c r="AJ14" s="327" t="s">
        <v>682</v>
      </c>
      <c r="AK14" s="18">
        <v>1</v>
      </c>
      <c r="AL14" s="18"/>
      <c r="AM14" s="18">
        <v>1</v>
      </c>
      <c r="AN14" s="18"/>
      <c r="AO14" s="18"/>
      <c r="AP14" s="18" t="s">
        <v>165</v>
      </c>
    </row>
    <row r="15" spans="2:50">
      <c r="J15" s="118"/>
      <c r="K15" s="118"/>
      <c r="L15" s="13" t="s">
        <v>19</v>
      </c>
      <c r="O15" s="4"/>
      <c r="P15" s="4"/>
      <c r="Q15" s="84"/>
      <c r="R15" s="14" t="s">
        <v>668</v>
      </c>
      <c r="S15" s="131"/>
      <c r="V15" s="16"/>
      <c r="AC15" s="18" t="s">
        <v>196</v>
      </c>
      <c r="AE15" s="18" t="s">
        <v>482</v>
      </c>
      <c r="AF15" s="13" t="s">
        <v>600</v>
      </c>
      <c r="AJ15" s="327" t="s">
        <v>683</v>
      </c>
      <c r="AK15" s="18">
        <v>1</v>
      </c>
      <c r="AL15" s="18"/>
      <c r="AM15" s="18">
        <v>1</v>
      </c>
      <c r="AN15" s="18"/>
      <c r="AO15" s="18">
        <v>1</v>
      </c>
      <c r="AP15" s="18" t="s">
        <v>164</v>
      </c>
    </row>
    <row r="16" spans="2:50" ht="15">
      <c r="I16" s="211"/>
      <c r="J16" s="118"/>
      <c r="K16" s="118"/>
      <c r="L16" s="13" t="s">
        <v>33</v>
      </c>
      <c r="O16" s="4"/>
      <c r="P16" s="4"/>
      <c r="R16" s="13"/>
      <c r="S16" s="118"/>
      <c r="V16" s="16"/>
      <c r="AC16" s="18" t="s">
        <v>197</v>
      </c>
      <c r="AE16" s="18" t="s">
        <v>483</v>
      </c>
      <c r="AF16" s="13" t="s">
        <v>511</v>
      </c>
      <c r="AJ16" s="307" t="s">
        <v>684</v>
      </c>
      <c r="AK16" s="18">
        <v>1</v>
      </c>
      <c r="AL16" s="18"/>
      <c r="AM16" s="18">
        <v>1</v>
      </c>
      <c r="AN16" s="18"/>
      <c r="AO16" s="18"/>
      <c r="AP16" s="18" t="s">
        <v>165</v>
      </c>
    </row>
    <row r="17" spans="9:42">
      <c r="I17" s="212"/>
      <c r="J17" s="118"/>
      <c r="K17" s="118"/>
      <c r="L17" s="13" t="s">
        <v>34</v>
      </c>
      <c r="O17" s="4"/>
      <c r="P17" s="4"/>
      <c r="R17" s="12" t="s">
        <v>669</v>
      </c>
      <c r="S17" s="118"/>
      <c r="V17" s="16"/>
      <c r="AC17" s="18" t="s">
        <v>198</v>
      </c>
      <c r="AE17" s="18" t="s">
        <v>483</v>
      </c>
      <c r="AF17" s="13" t="s">
        <v>601</v>
      </c>
      <c r="AJ17" s="307" t="s">
        <v>685</v>
      </c>
      <c r="AK17" s="18">
        <v>1</v>
      </c>
      <c r="AL17" s="18"/>
      <c r="AM17" s="18">
        <v>1</v>
      </c>
      <c r="AN17" s="18"/>
      <c r="AO17" s="18"/>
      <c r="AP17" s="18" t="s">
        <v>165</v>
      </c>
    </row>
    <row r="18" spans="9:42">
      <c r="I18" s="212"/>
      <c r="J18" s="118"/>
      <c r="K18" s="118"/>
      <c r="L18" s="13" t="s">
        <v>25</v>
      </c>
      <c r="O18" s="4"/>
      <c r="P18" s="4"/>
      <c r="R18" s="13" t="s">
        <v>670</v>
      </c>
      <c r="V18" s="16"/>
      <c r="AC18" s="18" t="s">
        <v>199</v>
      </c>
      <c r="AE18" s="18" t="s">
        <v>492</v>
      </c>
      <c r="AF18" s="13" t="s">
        <v>602</v>
      </c>
      <c r="AJ18" s="307" t="s">
        <v>686</v>
      </c>
      <c r="AK18" s="18">
        <v>1</v>
      </c>
      <c r="AL18" s="18"/>
      <c r="AM18" s="18">
        <v>1</v>
      </c>
      <c r="AN18" s="18"/>
      <c r="AO18" s="18"/>
      <c r="AP18" s="18" t="s">
        <v>165</v>
      </c>
    </row>
    <row r="19" spans="9:42">
      <c r="I19" s="212"/>
      <c r="J19" s="118"/>
      <c r="K19" s="118"/>
      <c r="L19" s="13" t="s">
        <v>27</v>
      </c>
      <c r="O19" s="4"/>
      <c r="P19" s="4"/>
      <c r="R19" s="14" t="s">
        <v>671</v>
      </c>
      <c r="V19" s="16"/>
      <c r="AC19" s="18" t="s">
        <v>200</v>
      </c>
      <c r="AE19" s="18" t="s">
        <v>493</v>
      </c>
      <c r="AF19" s="13" t="s">
        <v>603</v>
      </c>
      <c r="AJ19" s="307" t="s">
        <v>687</v>
      </c>
      <c r="AK19" s="18">
        <v>1</v>
      </c>
      <c r="AL19" s="18"/>
      <c r="AM19" s="18">
        <v>1</v>
      </c>
      <c r="AN19" s="18"/>
      <c r="AO19" s="18"/>
      <c r="AP19" s="18" t="s">
        <v>165</v>
      </c>
    </row>
    <row r="20" spans="9:42" ht="14.5">
      <c r="I20" s="213"/>
      <c r="J20" s="118"/>
      <c r="K20" s="118"/>
      <c r="L20" s="13" t="s">
        <v>30</v>
      </c>
      <c r="O20" s="4"/>
      <c r="P20" s="4"/>
      <c r="V20" s="118"/>
      <c r="AC20" s="18" t="s">
        <v>201</v>
      </c>
      <c r="AE20" s="18" t="s">
        <v>484</v>
      </c>
      <c r="AF20" s="13" t="s">
        <v>512</v>
      </c>
      <c r="AJ20" s="307" t="s">
        <v>688</v>
      </c>
      <c r="AK20" s="18">
        <v>1</v>
      </c>
      <c r="AL20" s="18"/>
      <c r="AM20" s="18">
        <v>1</v>
      </c>
      <c r="AN20" s="18"/>
      <c r="AO20" s="18"/>
      <c r="AP20" s="18" t="s">
        <v>165</v>
      </c>
    </row>
    <row r="21" spans="9:42">
      <c r="I21" s="212"/>
      <c r="J21" s="118"/>
      <c r="K21" s="118"/>
      <c r="L21" s="13" t="s">
        <v>36</v>
      </c>
      <c r="O21" s="4"/>
      <c r="P21" s="4"/>
      <c r="V21" s="131"/>
      <c r="AC21" s="18" t="s">
        <v>202</v>
      </c>
      <c r="AE21" s="18" t="s">
        <v>484</v>
      </c>
      <c r="AF21" s="13" t="s">
        <v>604</v>
      </c>
      <c r="AJ21" s="307" t="s">
        <v>689</v>
      </c>
      <c r="AK21" s="18">
        <v>1</v>
      </c>
      <c r="AL21" s="18"/>
      <c r="AM21" s="18">
        <v>1</v>
      </c>
      <c r="AN21" s="18"/>
      <c r="AO21" s="18"/>
      <c r="AP21" s="18" t="s">
        <v>165</v>
      </c>
    </row>
    <row r="22" spans="9:42">
      <c r="I22" s="212"/>
      <c r="J22" s="118"/>
      <c r="K22" s="118"/>
      <c r="L22" s="13" t="s">
        <v>20</v>
      </c>
      <c r="O22" s="4"/>
      <c r="P22" s="4"/>
      <c r="V22" s="118"/>
      <c r="AC22" s="18" t="s">
        <v>203</v>
      </c>
      <c r="AE22" s="18" t="s">
        <v>485</v>
      </c>
      <c r="AF22" s="13" t="s">
        <v>513</v>
      </c>
      <c r="AJ22" s="307" t="s">
        <v>690</v>
      </c>
      <c r="AK22" s="18">
        <v>1</v>
      </c>
      <c r="AL22" s="18"/>
      <c r="AM22" s="18">
        <v>1</v>
      </c>
      <c r="AN22" s="18"/>
      <c r="AO22" s="18"/>
      <c r="AP22" s="18" t="s">
        <v>165</v>
      </c>
    </row>
    <row r="23" spans="9:42">
      <c r="J23" s="118"/>
      <c r="K23" s="118"/>
      <c r="L23" s="13" t="s">
        <v>23</v>
      </c>
      <c r="O23" s="4"/>
      <c r="P23" s="4"/>
      <c r="V23" s="118"/>
      <c r="AC23" s="18" t="s">
        <v>204</v>
      </c>
      <c r="AE23" s="18" t="s">
        <v>605</v>
      </c>
      <c r="AF23" s="13" t="s">
        <v>606</v>
      </c>
      <c r="AJ23" s="307" t="s">
        <v>691</v>
      </c>
      <c r="AK23" s="18">
        <v>1</v>
      </c>
      <c r="AL23" s="18"/>
      <c r="AM23" s="18">
        <v>1</v>
      </c>
      <c r="AN23" s="18"/>
      <c r="AO23" s="18"/>
      <c r="AP23" s="18" t="s">
        <v>165</v>
      </c>
    </row>
    <row r="24" spans="9:42">
      <c r="J24" s="118"/>
      <c r="K24" s="118"/>
      <c r="L24" s="13" t="s">
        <v>37</v>
      </c>
      <c r="O24" s="4"/>
      <c r="P24" s="4"/>
      <c r="AC24" s="18" t="s">
        <v>205</v>
      </c>
      <c r="AE24" s="18" t="s">
        <v>486</v>
      </c>
      <c r="AF24" s="13" t="s">
        <v>514</v>
      </c>
      <c r="AJ24" s="307" t="s">
        <v>692</v>
      </c>
      <c r="AK24" s="18">
        <v>1</v>
      </c>
      <c r="AL24" s="18"/>
      <c r="AM24" s="18">
        <v>1</v>
      </c>
      <c r="AN24" s="18"/>
      <c r="AO24" s="18"/>
      <c r="AP24" s="18" t="s">
        <v>165</v>
      </c>
    </row>
    <row r="25" spans="9:42">
      <c r="J25" s="118"/>
      <c r="K25" s="118"/>
      <c r="L25" s="14" t="s">
        <v>24</v>
      </c>
      <c r="O25" s="4"/>
      <c r="P25" s="4"/>
      <c r="AC25" s="18" t="s">
        <v>206</v>
      </c>
      <c r="AE25" s="18" t="s">
        <v>494</v>
      </c>
      <c r="AF25" s="13" t="s">
        <v>519</v>
      </c>
      <c r="AJ25" s="307" t="s">
        <v>693</v>
      </c>
      <c r="AK25" s="18">
        <v>1</v>
      </c>
      <c r="AL25" s="18"/>
      <c r="AM25" s="18">
        <v>1</v>
      </c>
      <c r="AN25" s="18"/>
      <c r="AO25" s="18"/>
      <c r="AP25" s="18" t="s">
        <v>165</v>
      </c>
    </row>
    <row r="26" spans="9:42">
      <c r="J26" s="118"/>
      <c r="K26" s="118"/>
      <c r="O26" s="4"/>
      <c r="P26" s="4"/>
      <c r="AC26" s="18" t="s">
        <v>207</v>
      </c>
      <c r="AE26" s="18" t="s">
        <v>495</v>
      </c>
      <c r="AF26" s="13" t="s">
        <v>607</v>
      </c>
      <c r="AJ26" s="307" t="s">
        <v>694</v>
      </c>
      <c r="AK26" s="18">
        <v>1</v>
      </c>
      <c r="AL26" s="18"/>
      <c r="AM26" s="18">
        <v>1</v>
      </c>
      <c r="AN26" s="18"/>
      <c r="AO26" s="18"/>
      <c r="AP26" s="18" t="s">
        <v>165</v>
      </c>
    </row>
    <row r="27" spans="9:42">
      <c r="K27" s="118"/>
      <c r="O27" s="4"/>
      <c r="P27" s="4"/>
      <c r="AC27" s="18" t="s">
        <v>208</v>
      </c>
      <c r="AE27" s="18" t="s">
        <v>496</v>
      </c>
      <c r="AF27" s="13" t="s">
        <v>608</v>
      </c>
      <c r="AJ27" s="307" t="s">
        <v>695</v>
      </c>
      <c r="AK27" s="18">
        <v>1</v>
      </c>
      <c r="AL27" s="18"/>
      <c r="AM27" s="18">
        <v>1</v>
      </c>
      <c r="AN27" s="18"/>
      <c r="AO27" s="18"/>
      <c r="AP27" s="18" t="s">
        <v>165</v>
      </c>
    </row>
    <row r="28" spans="9:42">
      <c r="K28" s="118"/>
      <c r="O28" s="4"/>
      <c r="P28" s="4"/>
      <c r="AC28" s="18" t="s">
        <v>209</v>
      </c>
      <c r="AE28" s="18" t="s">
        <v>497</v>
      </c>
      <c r="AF28" s="13" t="s">
        <v>609</v>
      </c>
      <c r="AJ28" s="307" t="s">
        <v>696</v>
      </c>
      <c r="AK28" s="18">
        <v>1</v>
      </c>
      <c r="AL28" s="18"/>
      <c r="AM28" s="18">
        <v>1</v>
      </c>
      <c r="AN28" s="18"/>
      <c r="AO28" s="18"/>
      <c r="AP28" s="18" t="s">
        <v>165</v>
      </c>
    </row>
    <row r="29" spans="9:42">
      <c r="K29" s="118"/>
      <c r="O29" s="4"/>
      <c r="P29" s="4"/>
      <c r="AC29" s="18" t="s">
        <v>210</v>
      </c>
      <c r="AE29" s="18" t="s">
        <v>498</v>
      </c>
      <c r="AF29" s="13" t="s">
        <v>610</v>
      </c>
      <c r="AJ29" s="307" t="s">
        <v>697</v>
      </c>
      <c r="AK29" s="18">
        <v>1</v>
      </c>
      <c r="AL29" s="18"/>
      <c r="AM29" s="18">
        <v>1</v>
      </c>
      <c r="AN29" s="18"/>
      <c r="AO29" s="18"/>
      <c r="AP29" s="18" t="s">
        <v>165</v>
      </c>
    </row>
    <row r="30" spans="9:42">
      <c r="K30" s="118"/>
      <c r="O30" s="4"/>
      <c r="P30" s="4"/>
      <c r="AC30" s="18" t="s">
        <v>211</v>
      </c>
      <c r="AE30" s="310" t="s">
        <v>383</v>
      </c>
      <c r="AF30" s="307" t="s">
        <v>447</v>
      </c>
      <c r="AJ30" s="307" t="s">
        <v>698</v>
      </c>
      <c r="AK30" s="18">
        <v>1</v>
      </c>
      <c r="AL30" s="18"/>
      <c r="AM30" s="18">
        <v>1</v>
      </c>
      <c r="AN30" s="18"/>
      <c r="AO30" s="18"/>
      <c r="AP30" s="18" t="s">
        <v>165</v>
      </c>
    </row>
    <row r="31" spans="9:42">
      <c r="K31" s="118"/>
      <c r="O31" s="4"/>
      <c r="P31" s="4"/>
      <c r="AC31" s="18" t="s">
        <v>212</v>
      </c>
      <c r="AE31" s="18" t="s">
        <v>499</v>
      </c>
      <c r="AF31" s="13" t="s">
        <v>611</v>
      </c>
      <c r="AJ31" s="307" t="s">
        <v>699</v>
      </c>
      <c r="AK31" s="18">
        <v>1</v>
      </c>
      <c r="AL31" s="18"/>
      <c r="AM31" s="18">
        <v>1</v>
      </c>
      <c r="AN31" s="18"/>
      <c r="AO31" s="18"/>
      <c r="AP31" s="18" t="s">
        <v>165</v>
      </c>
    </row>
    <row r="32" spans="9:42">
      <c r="K32" s="118"/>
      <c r="O32" s="4"/>
      <c r="P32" s="4"/>
      <c r="AC32" s="18" t="s">
        <v>213</v>
      </c>
      <c r="AE32" s="18" t="s">
        <v>500</v>
      </c>
      <c r="AF32" s="13" t="s">
        <v>612</v>
      </c>
      <c r="AJ32" s="307" t="s">
        <v>700</v>
      </c>
      <c r="AK32" s="18">
        <v>1</v>
      </c>
      <c r="AL32" s="18"/>
      <c r="AM32" s="18">
        <v>1</v>
      </c>
      <c r="AN32" s="18"/>
      <c r="AO32" s="18"/>
      <c r="AP32" s="18" t="s">
        <v>165</v>
      </c>
    </row>
    <row r="33" spans="11:42">
      <c r="K33" s="118"/>
      <c r="O33" s="4"/>
      <c r="P33" s="4"/>
      <c r="AC33" s="18" t="s">
        <v>214</v>
      </c>
      <c r="AE33" s="18" t="s">
        <v>501</v>
      </c>
      <c r="AF33" s="13" t="s">
        <v>613</v>
      </c>
      <c r="AJ33" s="307" t="s">
        <v>701</v>
      </c>
      <c r="AK33" s="18">
        <v>1</v>
      </c>
      <c r="AL33" s="18"/>
      <c r="AM33" s="18">
        <v>1</v>
      </c>
      <c r="AN33" s="18"/>
      <c r="AO33" s="18"/>
      <c r="AP33" s="18" t="s">
        <v>165</v>
      </c>
    </row>
    <row r="34" spans="11:42">
      <c r="K34" s="118"/>
      <c r="O34" s="4"/>
      <c r="P34" s="4"/>
      <c r="AC34" s="18" t="s">
        <v>215</v>
      </c>
      <c r="AE34" s="18" t="s">
        <v>502</v>
      </c>
      <c r="AF34" s="13" t="s">
        <v>614</v>
      </c>
      <c r="AJ34" s="13" t="s">
        <v>702</v>
      </c>
      <c r="AK34" s="18">
        <v>1</v>
      </c>
      <c r="AL34" s="18"/>
      <c r="AM34" s="18">
        <v>1</v>
      </c>
      <c r="AN34" s="18"/>
      <c r="AO34" s="18"/>
      <c r="AP34" s="18" t="s">
        <v>165</v>
      </c>
    </row>
    <row r="35" spans="11:42" ht="14.5" thickBot="1">
      <c r="K35" s="118"/>
      <c r="O35" s="4"/>
      <c r="P35" s="4"/>
      <c r="AC35" s="18" t="s">
        <v>216</v>
      </c>
      <c r="AE35" s="18" t="s">
        <v>384</v>
      </c>
      <c r="AF35" s="13" t="s">
        <v>615</v>
      </c>
      <c r="AJ35" s="350" t="s">
        <v>463</v>
      </c>
      <c r="AK35" s="18">
        <v>1</v>
      </c>
      <c r="AL35" s="18"/>
      <c r="AM35" s="18">
        <v>1</v>
      </c>
      <c r="AN35" s="18"/>
      <c r="AO35" s="18"/>
      <c r="AP35" s="18" t="s">
        <v>165</v>
      </c>
    </row>
    <row r="36" spans="11:42">
      <c r="K36" s="118"/>
      <c r="O36" s="4"/>
      <c r="P36" s="4"/>
      <c r="AC36" s="18" t="s">
        <v>217</v>
      </c>
      <c r="AE36" s="18" t="s">
        <v>487</v>
      </c>
      <c r="AF36" s="13" t="s">
        <v>515</v>
      </c>
      <c r="AJ36" s="13" t="s">
        <v>85</v>
      </c>
      <c r="AK36" s="18">
        <v>1</v>
      </c>
      <c r="AL36" s="18"/>
      <c r="AM36" s="18">
        <v>1</v>
      </c>
      <c r="AN36" s="18">
        <v>1</v>
      </c>
      <c r="AO36" s="18">
        <v>1</v>
      </c>
      <c r="AP36" s="18" t="s">
        <v>164</v>
      </c>
    </row>
    <row r="37" spans="11:42">
      <c r="K37" s="118"/>
      <c r="O37" s="4"/>
      <c r="P37" s="4"/>
      <c r="AC37" s="18" t="s">
        <v>218</v>
      </c>
      <c r="AE37" s="18" t="s">
        <v>488</v>
      </c>
      <c r="AF37" s="13" t="s">
        <v>516</v>
      </c>
      <c r="AJ37" s="13" t="s">
        <v>86</v>
      </c>
      <c r="AK37" s="18">
        <v>1</v>
      </c>
      <c r="AL37" s="18"/>
      <c r="AM37" s="18">
        <v>1</v>
      </c>
      <c r="AN37" s="18"/>
      <c r="AO37" s="18"/>
      <c r="AP37" s="18" t="s">
        <v>165</v>
      </c>
    </row>
    <row r="38" spans="11:42">
      <c r="K38" s="118"/>
      <c r="O38" s="4"/>
      <c r="P38" s="4"/>
      <c r="AC38" s="18" t="s">
        <v>219</v>
      </c>
      <c r="AE38" s="18" t="s">
        <v>489</v>
      </c>
      <c r="AF38" s="13" t="s">
        <v>517</v>
      </c>
      <c r="AJ38" s="13" t="s">
        <v>84</v>
      </c>
      <c r="AK38" s="18"/>
      <c r="AL38" s="18">
        <v>1</v>
      </c>
      <c r="AM38" s="18">
        <v>1</v>
      </c>
      <c r="AN38" s="18"/>
      <c r="AO38" s="18"/>
      <c r="AP38" s="18" t="s">
        <v>165</v>
      </c>
    </row>
    <row r="39" spans="11:42">
      <c r="K39" s="118"/>
      <c r="O39" s="4"/>
      <c r="P39" s="4"/>
      <c r="AC39" s="18" t="s">
        <v>220</v>
      </c>
      <c r="AE39" s="18" t="s">
        <v>385</v>
      </c>
      <c r="AF39" s="13" t="s">
        <v>448</v>
      </c>
      <c r="AJ39" s="13" t="s">
        <v>703</v>
      </c>
      <c r="AK39" s="18">
        <v>1</v>
      </c>
      <c r="AL39" s="18"/>
      <c r="AM39" s="18">
        <v>1</v>
      </c>
      <c r="AN39" s="18">
        <v>1</v>
      </c>
      <c r="AO39" s="18"/>
      <c r="AP39" s="18" t="s">
        <v>165</v>
      </c>
    </row>
    <row r="40" spans="11:42">
      <c r="K40" s="118"/>
      <c r="O40" s="4"/>
      <c r="P40" s="4"/>
      <c r="AC40" s="19" t="s">
        <v>183</v>
      </c>
      <c r="AE40" s="18" t="s">
        <v>503</v>
      </c>
      <c r="AF40" s="13" t="s">
        <v>616</v>
      </c>
      <c r="AJ40" s="13" t="s">
        <v>87</v>
      </c>
      <c r="AK40" s="18">
        <v>1</v>
      </c>
      <c r="AL40" s="18"/>
      <c r="AM40" s="18">
        <v>1</v>
      </c>
      <c r="AN40" s="18"/>
      <c r="AO40" s="18"/>
      <c r="AP40" s="18" t="s">
        <v>166</v>
      </c>
    </row>
    <row r="41" spans="11:42">
      <c r="K41" s="118"/>
      <c r="O41" s="4"/>
      <c r="P41" s="4"/>
      <c r="AC41" s="18" t="s">
        <v>405</v>
      </c>
      <c r="AE41" s="18" t="s">
        <v>504</v>
      </c>
      <c r="AF41" s="13" t="s">
        <v>617</v>
      </c>
      <c r="AJ41" s="13" t="s">
        <v>88</v>
      </c>
      <c r="AK41" s="18">
        <v>1</v>
      </c>
      <c r="AL41" s="18"/>
      <c r="AM41" s="18">
        <v>1</v>
      </c>
      <c r="AN41" s="18"/>
      <c r="AO41" s="18"/>
      <c r="AP41" s="18" t="s">
        <v>166</v>
      </c>
    </row>
    <row r="42" spans="11:42">
      <c r="K42" s="118"/>
      <c r="O42" s="4"/>
      <c r="P42" s="4"/>
      <c r="AE42" s="18" t="s">
        <v>505</v>
      </c>
      <c r="AF42" s="13" t="s">
        <v>618</v>
      </c>
      <c r="AJ42" s="13" t="s">
        <v>704</v>
      </c>
      <c r="AK42" s="18">
        <v>1</v>
      </c>
      <c r="AL42" s="18"/>
      <c r="AM42" s="18">
        <v>1</v>
      </c>
      <c r="AN42" s="18"/>
      <c r="AO42" s="18"/>
      <c r="AP42" s="18" t="s">
        <v>164</v>
      </c>
    </row>
    <row r="43" spans="11:42">
      <c r="K43" s="118"/>
      <c r="O43" s="4"/>
      <c r="P43" s="4"/>
      <c r="AE43" s="18" t="s">
        <v>490</v>
      </c>
      <c r="AF43" s="13" t="s">
        <v>518</v>
      </c>
      <c r="AJ43" s="13" t="s">
        <v>89</v>
      </c>
      <c r="AK43" s="18">
        <v>1</v>
      </c>
      <c r="AL43" s="18"/>
      <c r="AM43" s="18">
        <v>1</v>
      </c>
      <c r="AN43" s="18"/>
      <c r="AO43" s="18"/>
      <c r="AP43" s="18" t="s">
        <v>163</v>
      </c>
    </row>
    <row r="44" spans="11:42">
      <c r="K44" s="118"/>
      <c r="O44" s="4"/>
      <c r="P44" s="4"/>
      <c r="AE44" s="18"/>
      <c r="AF44" s="13"/>
      <c r="AJ44" s="13" t="s">
        <v>178</v>
      </c>
      <c r="AK44" s="18">
        <v>1</v>
      </c>
      <c r="AL44" s="18"/>
      <c r="AM44" s="18">
        <v>1</v>
      </c>
      <c r="AN44" s="18"/>
      <c r="AO44" s="18"/>
      <c r="AP44" s="18" t="s">
        <v>165</v>
      </c>
    </row>
    <row r="45" spans="11:42">
      <c r="K45" s="118"/>
      <c r="O45" s="4"/>
      <c r="P45" s="4"/>
      <c r="AE45" s="18"/>
      <c r="AF45" s="13"/>
      <c r="AJ45" s="13" t="s">
        <v>90</v>
      </c>
      <c r="AK45" s="18">
        <v>1</v>
      </c>
      <c r="AL45" s="18"/>
      <c r="AM45" s="18">
        <v>1</v>
      </c>
      <c r="AN45" s="18"/>
      <c r="AO45" s="18"/>
      <c r="AP45" s="18" t="s">
        <v>165</v>
      </c>
    </row>
    <row r="46" spans="11:42">
      <c r="K46" s="118"/>
      <c r="O46" s="4"/>
      <c r="P46" s="4"/>
      <c r="AE46" s="18"/>
      <c r="AF46" s="13"/>
      <c r="AJ46" s="13" t="s">
        <v>91</v>
      </c>
      <c r="AK46" s="18">
        <v>1</v>
      </c>
      <c r="AL46" s="18"/>
      <c r="AM46" s="18">
        <v>1</v>
      </c>
      <c r="AN46" s="18"/>
      <c r="AO46" s="18"/>
      <c r="AP46" s="18" t="s">
        <v>166</v>
      </c>
    </row>
    <row r="47" spans="11:42">
      <c r="K47" s="118"/>
      <c r="O47" s="4"/>
      <c r="P47" s="4"/>
      <c r="AE47" s="18"/>
      <c r="AF47" s="13"/>
      <c r="AJ47" s="13" t="s">
        <v>92</v>
      </c>
      <c r="AK47" s="18">
        <v>1</v>
      </c>
      <c r="AL47" s="18"/>
      <c r="AM47" s="18">
        <v>1</v>
      </c>
      <c r="AN47" s="18"/>
      <c r="AO47" s="18"/>
      <c r="AP47" s="18" t="s">
        <v>166</v>
      </c>
    </row>
    <row r="48" spans="11:42">
      <c r="K48" s="118"/>
      <c r="O48" s="4"/>
      <c r="P48" s="4"/>
      <c r="AE48" s="18"/>
      <c r="AF48" s="13"/>
      <c r="AJ48" s="13" t="s">
        <v>93</v>
      </c>
      <c r="AK48" s="18">
        <v>1</v>
      </c>
      <c r="AL48" s="18"/>
      <c r="AM48" s="18">
        <v>1</v>
      </c>
      <c r="AN48" s="18"/>
      <c r="AO48" s="18"/>
      <c r="AP48" s="18" t="s">
        <v>166</v>
      </c>
    </row>
    <row r="49" spans="11:42">
      <c r="K49" s="118"/>
      <c r="O49" s="4"/>
      <c r="P49" s="4"/>
      <c r="AE49" s="18"/>
      <c r="AF49" s="13"/>
      <c r="AJ49" s="13"/>
      <c r="AK49" s="18"/>
      <c r="AL49" s="18"/>
      <c r="AM49" s="18"/>
      <c r="AN49" s="18"/>
      <c r="AO49" s="18"/>
      <c r="AP49" s="18"/>
    </row>
    <row r="50" spans="11:42">
      <c r="K50" s="118"/>
      <c r="O50" s="4"/>
      <c r="P50" s="4"/>
      <c r="AE50" s="18"/>
      <c r="AF50" s="13"/>
      <c r="AJ50" s="13"/>
      <c r="AK50" s="18"/>
      <c r="AL50" s="18"/>
      <c r="AM50" s="18"/>
      <c r="AN50" s="18"/>
      <c r="AO50" s="18"/>
      <c r="AP50" s="18"/>
    </row>
    <row r="51" spans="11:42">
      <c r="K51" s="118"/>
      <c r="O51" s="4"/>
      <c r="P51" s="4"/>
      <c r="AE51" s="18"/>
      <c r="AF51" s="13"/>
      <c r="AJ51" s="13"/>
      <c r="AK51" s="18"/>
      <c r="AL51" s="18"/>
      <c r="AM51" s="18"/>
      <c r="AN51" s="18"/>
      <c r="AO51" s="18"/>
      <c r="AP51" s="18"/>
    </row>
    <row r="52" spans="11:42">
      <c r="K52" s="118"/>
      <c r="O52" s="4"/>
      <c r="P52" s="4"/>
      <c r="AE52" s="18"/>
      <c r="AF52" s="13"/>
      <c r="AJ52" s="13"/>
      <c r="AK52" s="18"/>
      <c r="AL52" s="18"/>
      <c r="AM52" s="18"/>
      <c r="AN52" s="18"/>
      <c r="AO52" s="18"/>
      <c r="AP52" s="18"/>
    </row>
    <row r="53" spans="11:42">
      <c r="K53" s="118"/>
      <c r="O53" s="4"/>
      <c r="P53" s="4"/>
      <c r="AE53" s="18"/>
      <c r="AF53" s="13"/>
      <c r="AJ53" s="13"/>
      <c r="AK53" s="18"/>
      <c r="AL53" s="18"/>
      <c r="AM53" s="18"/>
      <c r="AN53" s="18"/>
      <c r="AO53" s="18"/>
      <c r="AP53" s="18"/>
    </row>
    <row r="54" spans="11:42">
      <c r="K54" s="118"/>
      <c r="O54" s="4"/>
      <c r="P54" s="4"/>
      <c r="AE54" s="18"/>
      <c r="AF54" s="13"/>
      <c r="AJ54" s="13"/>
      <c r="AK54" s="18"/>
      <c r="AL54" s="18"/>
      <c r="AM54" s="18"/>
      <c r="AN54" s="18"/>
      <c r="AO54" s="18"/>
      <c r="AP54" s="18"/>
    </row>
    <row r="55" spans="11:42">
      <c r="K55" s="118"/>
      <c r="O55" s="4"/>
      <c r="P55" s="4"/>
      <c r="AE55" s="18"/>
      <c r="AF55" s="13"/>
      <c r="AJ55" s="13"/>
      <c r="AK55" s="18"/>
      <c r="AL55" s="18"/>
      <c r="AM55" s="18"/>
      <c r="AN55" s="18"/>
      <c r="AO55" s="18"/>
      <c r="AP55" s="18"/>
    </row>
    <row r="56" spans="11:42">
      <c r="K56" s="118"/>
      <c r="O56" s="4"/>
      <c r="P56" s="4"/>
      <c r="AE56" s="18"/>
      <c r="AF56" s="13"/>
      <c r="AJ56" s="13"/>
      <c r="AK56" s="18"/>
      <c r="AL56" s="18"/>
      <c r="AM56" s="18"/>
      <c r="AN56" s="18"/>
      <c r="AO56" s="18"/>
      <c r="AP56" s="18"/>
    </row>
    <row r="57" spans="11:42">
      <c r="K57" s="118"/>
      <c r="O57" s="4"/>
      <c r="P57" s="4"/>
      <c r="AE57" s="18"/>
      <c r="AF57" s="13"/>
      <c r="AJ57" s="13"/>
      <c r="AK57" s="18"/>
      <c r="AL57" s="18"/>
      <c r="AM57" s="18"/>
      <c r="AN57" s="18"/>
      <c r="AO57" s="18"/>
      <c r="AP57" s="18"/>
    </row>
    <row r="58" spans="11:42">
      <c r="K58" s="118"/>
      <c r="O58" s="4"/>
      <c r="P58" s="4"/>
      <c r="AE58" s="18"/>
      <c r="AF58" s="13"/>
      <c r="AJ58" s="13"/>
      <c r="AK58" s="18"/>
      <c r="AL58" s="18"/>
      <c r="AM58" s="18"/>
      <c r="AN58" s="18"/>
      <c r="AO58" s="18"/>
      <c r="AP58" s="18"/>
    </row>
    <row r="59" spans="11:42">
      <c r="K59" s="118"/>
      <c r="O59" s="4"/>
      <c r="P59" s="4"/>
      <c r="AE59" s="18"/>
      <c r="AF59" s="13"/>
      <c r="AJ59" s="346"/>
      <c r="AK59" s="18"/>
      <c r="AL59" s="18"/>
      <c r="AM59" s="18"/>
      <c r="AN59" s="18"/>
      <c r="AO59" s="18"/>
      <c r="AP59" s="18"/>
    </row>
    <row r="60" spans="11:42">
      <c r="K60" s="118"/>
      <c r="O60" s="4"/>
      <c r="P60" s="4"/>
      <c r="AE60" s="18"/>
      <c r="AF60" s="13"/>
      <c r="AJ60" s="13"/>
      <c r="AK60" s="18"/>
      <c r="AL60" s="18"/>
      <c r="AM60" s="18"/>
      <c r="AN60" s="18"/>
      <c r="AO60" s="18"/>
      <c r="AP60" s="18"/>
    </row>
    <row r="61" spans="11:42">
      <c r="K61" s="118"/>
      <c r="O61" s="4"/>
      <c r="P61" s="4"/>
      <c r="AE61" s="18"/>
      <c r="AF61" s="13"/>
      <c r="AJ61" s="13"/>
      <c r="AK61" s="18"/>
      <c r="AL61" s="18"/>
      <c r="AM61" s="18"/>
      <c r="AN61" s="18"/>
      <c r="AO61" s="18"/>
      <c r="AP61" s="18"/>
    </row>
    <row r="62" spans="11:42">
      <c r="K62" s="118"/>
      <c r="O62" s="4"/>
      <c r="P62" s="4"/>
      <c r="AE62" s="18"/>
      <c r="AF62" s="13"/>
      <c r="AJ62" s="13"/>
      <c r="AK62" s="18"/>
      <c r="AL62" s="18"/>
      <c r="AM62" s="18"/>
      <c r="AN62" s="18"/>
      <c r="AO62" s="18"/>
      <c r="AP62" s="18"/>
    </row>
    <row r="63" spans="11:42">
      <c r="K63" s="118"/>
      <c r="O63" s="4"/>
      <c r="P63" s="4"/>
      <c r="AJ63" s="13"/>
      <c r="AK63" s="18"/>
      <c r="AL63" s="18"/>
      <c r="AM63" s="18"/>
      <c r="AN63" s="18"/>
      <c r="AO63" s="18"/>
      <c r="AP63" s="18"/>
    </row>
    <row r="64" spans="11:42">
      <c r="K64" s="118"/>
      <c r="O64" s="4"/>
      <c r="P64" s="4"/>
      <c r="AJ64" s="13"/>
      <c r="AK64" s="18"/>
      <c r="AL64" s="18"/>
      <c r="AM64" s="18"/>
      <c r="AN64" s="18"/>
      <c r="AO64" s="18"/>
      <c r="AP64" s="18"/>
    </row>
    <row r="65" spans="11:42">
      <c r="K65" s="118"/>
      <c r="O65" s="4"/>
      <c r="P65" s="4"/>
      <c r="AJ65" s="13"/>
      <c r="AK65" s="18"/>
      <c r="AL65" s="18"/>
      <c r="AM65" s="18"/>
      <c r="AN65" s="18"/>
      <c r="AO65" s="18"/>
      <c r="AP65" s="18"/>
    </row>
    <row r="66" spans="11:42">
      <c r="K66" s="118"/>
      <c r="O66" s="4"/>
      <c r="P66" s="4"/>
      <c r="AJ66" s="13"/>
      <c r="AK66" s="18"/>
      <c r="AL66" s="18"/>
      <c r="AM66" s="18"/>
      <c r="AN66" s="18"/>
      <c r="AO66" s="18"/>
      <c r="AP66" s="18"/>
    </row>
    <row r="67" spans="11:42">
      <c r="K67" s="118"/>
      <c r="O67" s="4"/>
      <c r="P67" s="4"/>
      <c r="AJ67" s="13"/>
      <c r="AK67" s="18"/>
      <c r="AL67" s="18"/>
      <c r="AM67" s="18"/>
      <c r="AN67" s="18"/>
      <c r="AO67" s="18"/>
      <c r="AP67" s="18"/>
    </row>
    <row r="68" spans="11:42">
      <c r="K68" s="118"/>
      <c r="O68" s="4"/>
      <c r="P68" s="4"/>
      <c r="AJ68" s="13"/>
      <c r="AK68" s="18"/>
      <c r="AL68" s="18"/>
      <c r="AM68" s="18"/>
      <c r="AN68" s="18"/>
      <c r="AO68" s="18"/>
      <c r="AP68" s="18"/>
    </row>
    <row r="69" spans="11:42">
      <c r="K69" s="118"/>
      <c r="O69" s="4"/>
      <c r="P69" s="4"/>
      <c r="AJ69" s="13"/>
      <c r="AK69" s="18"/>
      <c r="AL69" s="18"/>
      <c r="AM69" s="18"/>
      <c r="AN69" s="18"/>
      <c r="AO69" s="18"/>
      <c r="AP69" s="18"/>
    </row>
    <row r="70" spans="11:42">
      <c r="K70" s="118"/>
      <c r="O70" s="4"/>
      <c r="P70" s="4"/>
      <c r="AJ70" s="13"/>
      <c r="AK70" s="18"/>
      <c r="AL70" s="18"/>
      <c r="AM70" s="18"/>
      <c r="AN70" s="18"/>
      <c r="AO70" s="18"/>
      <c r="AP70" s="18"/>
    </row>
    <row r="71" spans="11:42">
      <c r="K71" s="118"/>
      <c r="O71" s="4"/>
      <c r="P71" s="4"/>
      <c r="AJ71" s="13"/>
      <c r="AK71" s="18"/>
      <c r="AL71" s="18"/>
      <c r="AM71" s="18"/>
      <c r="AN71" s="18"/>
      <c r="AO71" s="18"/>
      <c r="AP71" s="18"/>
    </row>
    <row r="72" spans="11:42">
      <c r="K72" s="118"/>
      <c r="O72" s="4"/>
      <c r="P72" s="4"/>
      <c r="AJ72" s="13"/>
      <c r="AK72" s="18"/>
      <c r="AL72" s="18"/>
      <c r="AM72" s="18"/>
      <c r="AN72" s="18"/>
      <c r="AO72" s="18"/>
      <c r="AP72" s="18"/>
    </row>
    <row r="73" spans="11:42">
      <c r="K73" s="118"/>
      <c r="O73" s="4"/>
      <c r="P73" s="4"/>
      <c r="AJ73" s="14"/>
      <c r="AK73" s="19"/>
      <c r="AL73" s="19"/>
      <c r="AM73" s="19"/>
      <c r="AN73" s="19"/>
      <c r="AO73" s="19"/>
      <c r="AP73" s="19"/>
    </row>
    <row r="74" spans="11:42">
      <c r="K74" s="118"/>
      <c r="O74" s="4"/>
      <c r="P74" s="4"/>
    </row>
    <row r="75" spans="11:42">
      <c r="K75" s="118"/>
      <c r="O75" s="4"/>
      <c r="P75" s="4"/>
    </row>
    <row r="76" spans="11:42">
      <c r="K76" s="118"/>
      <c r="O76" s="4"/>
      <c r="P76" s="4"/>
    </row>
    <row r="77" spans="11:42">
      <c r="K77" s="118"/>
      <c r="O77" s="4"/>
      <c r="P77" s="4"/>
    </row>
    <row r="78" spans="11:42">
      <c r="K78" s="118"/>
      <c r="O78" s="4"/>
      <c r="P78" s="4"/>
    </row>
    <row r="79" spans="11:42">
      <c r="K79" s="118"/>
      <c r="O79" s="4"/>
      <c r="P79" s="4"/>
    </row>
    <row r="80" spans="11:42">
      <c r="K80" s="118"/>
      <c r="O80" s="4"/>
      <c r="P80" s="4"/>
    </row>
    <row r="81" spans="11:16">
      <c r="K81" s="118"/>
      <c r="O81" s="4"/>
      <c r="P81" s="4"/>
    </row>
    <row r="82" spans="11:16">
      <c r="K82" s="118"/>
      <c r="O82" s="4"/>
      <c r="P82" s="4"/>
    </row>
    <row r="83" spans="11:16">
      <c r="K83" s="118"/>
      <c r="O83" s="4"/>
      <c r="P83" s="4"/>
    </row>
    <row r="84" spans="11:16">
      <c r="K84" s="118"/>
      <c r="O84" s="4"/>
      <c r="P84" s="4"/>
    </row>
    <row r="85" spans="11:16">
      <c r="K85" s="118"/>
      <c r="O85" s="4"/>
      <c r="P85" s="4"/>
    </row>
    <row r="86" spans="11:16">
      <c r="K86" s="118"/>
      <c r="O86" s="4"/>
      <c r="P86" s="4"/>
    </row>
    <row r="87" spans="11:16">
      <c r="O87" s="4"/>
      <c r="P87" s="4"/>
    </row>
    <row r="88" spans="11:16">
      <c r="O88" s="121"/>
      <c r="P88" s="121"/>
    </row>
    <row r="89" spans="11:16">
      <c r="O89" s="121"/>
      <c r="P89" s="121"/>
    </row>
    <row r="90" spans="11:16">
      <c r="O90" s="121"/>
      <c r="P90" s="121"/>
    </row>
    <row r="91" spans="11:16">
      <c r="O91" s="121"/>
      <c r="P91" s="121"/>
    </row>
    <row r="92" spans="11:16">
      <c r="O92" s="121"/>
      <c r="P92" s="121"/>
    </row>
    <row r="93" spans="11:16">
      <c r="O93" s="121"/>
      <c r="P93" s="121"/>
    </row>
    <row r="94" spans="11:16">
      <c r="O94" s="121"/>
      <c r="P94" s="121"/>
    </row>
    <row r="95" spans="11:16">
      <c r="O95" s="121"/>
      <c r="P95" s="121"/>
    </row>
    <row r="96" spans="11:16">
      <c r="O96" s="121"/>
      <c r="P96" s="121"/>
    </row>
    <row r="97" spans="15:16">
      <c r="O97" s="121"/>
      <c r="P97" s="121"/>
    </row>
    <row r="98" spans="15:16">
      <c r="O98" s="121"/>
      <c r="P98" s="121"/>
    </row>
    <row r="99" spans="15:16">
      <c r="O99" s="121"/>
      <c r="P99" s="121"/>
    </row>
    <row r="100" spans="15:16">
      <c r="O100" s="121"/>
      <c r="P100" s="121"/>
    </row>
    <row r="101" spans="15:16">
      <c r="O101" s="121"/>
      <c r="P101" s="121"/>
    </row>
    <row r="102" spans="15:16">
      <c r="O102" s="121"/>
      <c r="P102" s="121"/>
    </row>
    <row r="103" spans="15:16">
      <c r="O103" s="121"/>
      <c r="P103" s="121"/>
    </row>
    <row r="104" spans="15:16">
      <c r="O104" s="121"/>
      <c r="P104" s="121"/>
    </row>
    <row r="105" spans="15:16">
      <c r="O105" s="121"/>
      <c r="P105" s="121"/>
    </row>
    <row r="106" spans="15:16">
      <c r="O106" s="121"/>
      <c r="P106" s="121"/>
    </row>
    <row r="107" spans="15:16">
      <c r="O107" s="121"/>
      <c r="P107" s="121"/>
    </row>
    <row r="108" spans="15:16">
      <c r="O108" s="121"/>
      <c r="P108" s="121"/>
    </row>
    <row r="109" spans="15:16">
      <c r="O109" s="121"/>
      <c r="P109" s="121"/>
    </row>
    <row r="110" spans="15:16">
      <c r="O110" s="121"/>
      <c r="P110" s="121"/>
    </row>
    <row r="111" spans="15:16">
      <c r="O111" s="121"/>
      <c r="P111" s="121"/>
    </row>
    <row r="112" spans="15:16">
      <c r="O112" s="121"/>
      <c r="P112" s="121"/>
    </row>
    <row r="113" spans="15:16">
      <c r="O113" s="121"/>
      <c r="P113" s="121"/>
    </row>
    <row r="114" spans="15:16">
      <c r="O114" s="121"/>
      <c r="P114" s="121"/>
    </row>
    <row r="115" spans="15:16">
      <c r="O115" s="121"/>
      <c r="P115" s="121"/>
    </row>
    <row r="116" spans="15:16">
      <c r="O116" s="121"/>
      <c r="P116" s="121"/>
    </row>
    <row r="117" spans="15:16">
      <c r="O117" s="121"/>
      <c r="P117" s="121"/>
    </row>
    <row r="118" spans="15:16">
      <c r="O118" s="121"/>
      <c r="P118" s="121"/>
    </row>
    <row r="119" spans="15:16">
      <c r="O119" s="121"/>
      <c r="P119" s="121"/>
    </row>
    <row r="120" spans="15:16">
      <c r="O120" s="121"/>
      <c r="P120" s="121"/>
    </row>
    <row r="121" spans="15:16">
      <c r="O121" s="121"/>
      <c r="P121" s="121"/>
    </row>
    <row r="122" spans="15:16">
      <c r="O122" s="121"/>
      <c r="P122" s="121"/>
    </row>
    <row r="123" spans="15:16">
      <c r="O123" s="121"/>
      <c r="P123" s="121"/>
    </row>
    <row r="124" spans="15:16">
      <c r="O124" s="121"/>
      <c r="P124" s="121"/>
    </row>
    <row r="125" spans="15:16">
      <c r="O125" s="121"/>
      <c r="P125" s="121"/>
    </row>
    <row r="126" spans="15:16">
      <c r="O126" s="121"/>
      <c r="P126" s="121"/>
    </row>
    <row r="127" spans="15:16">
      <c r="O127" s="121"/>
      <c r="P127" s="121"/>
    </row>
    <row r="128" spans="15:16">
      <c r="O128" s="121"/>
      <c r="P128" s="121"/>
    </row>
    <row r="129" spans="15:16">
      <c r="O129" s="121"/>
      <c r="P129" s="121"/>
    </row>
    <row r="130" spans="15:16">
      <c r="O130" s="121"/>
      <c r="P130" s="121"/>
    </row>
    <row r="131" spans="15:16">
      <c r="O131" s="121"/>
      <c r="P131" s="121"/>
    </row>
    <row r="132" spans="15:16">
      <c r="O132" s="121"/>
      <c r="P132" s="121"/>
    </row>
    <row r="133" spans="15:16">
      <c r="O133" s="121"/>
      <c r="P133" s="121"/>
    </row>
    <row r="134" spans="15:16">
      <c r="O134" s="121"/>
      <c r="P134" s="121"/>
    </row>
    <row r="135" spans="15:16">
      <c r="O135" s="121"/>
      <c r="P135" s="121"/>
    </row>
    <row r="136" spans="15:16">
      <c r="O136" s="121"/>
      <c r="P136" s="121"/>
    </row>
    <row r="137" spans="15:16">
      <c r="O137" s="121"/>
      <c r="P137" s="121"/>
    </row>
    <row r="138" spans="15:16">
      <c r="O138" s="121"/>
      <c r="P138" s="121"/>
    </row>
    <row r="139" spans="15:16">
      <c r="O139" s="121"/>
      <c r="P139" s="121"/>
    </row>
    <row r="140" spans="15:16">
      <c r="O140" s="121"/>
      <c r="P140" s="121"/>
    </row>
    <row r="141" spans="15:16">
      <c r="O141" s="121"/>
      <c r="P141" s="121"/>
    </row>
    <row r="142" spans="15:16">
      <c r="O142" s="121"/>
      <c r="P142" s="121"/>
    </row>
    <row r="143" spans="15:16">
      <c r="O143" s="121"/>
      <c r="P143" s="121"/>
    </row>
    <row r="144" spans="15:16">
      <c r="O144" s="121"/>
      <c r="P144" s="121"/>
    </row>
  </sheetData>
  <mergeCells count="5">
    <mergeCell ref="AP1:AP2"/>
    <mergeCell ref="AK1:AL1"/>
    <mergeCell ref="AM1:AM2"/>
    <mergeCell ref="AN1:AN2"/>
    <mergeCell ref="AO1:A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EI303"/>
  <sheetViews>
    <sheetView workbookViewId="0">
      <selection activeCell="A4" sqref="A4"/>
    </sheetView>
  </sheetViews>
  <sheetFormatPr baseColWidth="10" defaultColWidth="9.1640625" defaultRowHeight="14" outlineLevelCol="1"/>
  <cols>
    <col min="2" max="2" width="21.5" customWidth="1"/>
    <col min="3" max="3" width="23.4140625" customWidth="1"/>
    <col min="4" max="5" width="14.6640625" customWidth="1"/>
    <col min="6" max="6" width="18.9140625" customWidth="1"/>
    <col min="7" max="11" width="14.6640625" customWidth="1"/>
    <col min="12" max="12" width="17.25" customWidth="1"/>
    <col min="13" max="21" width="14.6640625" customWidth="1"/>
    <col min="22" max="22" width="17.4140625" customWidth="1" outlineLevel="1"/>
    <col min="23" max="23" width="22.1640625" customWidth="1" outlineLevel="1"/>
    <col min="24" max="24" width="19.25" customWidth="1" outlineLevel="1"/>
    <col min="25" max="26" width="9.1640625" customWidth="1" outlineLevel="1"/>
    <col min="27" max="27" width="36.75" customWidth="1" outlineLevel="1"/>
    <col min="28" max="28" width="23.5" customWidth="1" outlineLevel="1"/>
    <col min="29" max="32" width="9.1640625" customWidth="1" outlineLevel="1"/>
    <col min="33" max="38" width="12.4140625" customWidth="1" outlineLevel="1"/>
    <col min="39" max="39" width="19.25" customWidth="1"/>
    <col min="41" max="41" width="9.1640625" customWidth="1" outlineLevel="1"/>
    <col min="42" max="42" width="9.1640625" style="4" customWidth="1" outlineLevel="1"/>
    <col min="43" max="44" width="9.1640625" customWidth="1" outlineLevel="1"/>
    <col min="45" max="47" width="13.1640625" customWidth="1" outlineLevel="1"/>
    <col min="48" max="48" width="7.5" customWidth="1" outlineLevel="1"/>
    <col min="49" max="54" width="14.75" customWidth="1" outlineLevel="1"/>
    <col min="55" max="55" width="14.4140625" customWidth="1"/>
    <col min="57" max="57" width="17.4140625" customWidth="1" outlineLevel="1"/>
    <col min="58" max="58" width="22.1640625" customWidth="1" outlineLevel="1"/>
    <col min="59" max="59" width="19.25" customWidth="1" outlineLevel="1"/>
    <col min="60" max="61" width="9.1640625" customWidth="1" outlineLevel="1"/>
    <col min="62" max="62" width="36.75" customWidth="1" outlineLevel="1"/>
    <col min="63" max="63" width="35.9140625" customWidth="1" outlineLevel="1"/>
    <col min="64" max="64" width="11.1640625" customWidth="1" outlineLevel="1"/>
    <col min="65" max="65" width="9.1640625" customWidth="1" outlineLevel="1"/>
    <col min="66" max="66" width="9.1640625" style="4" customWidth="1" outlineLevel="1"/>
    <col min="67" max="67" width="15.5" customWidth="1" outlineLevel="1"/>
    <col min="68" max="68" width="14.1640625" customWidth="1" outlineLevel="1"/>
    <col min="69" max="69" width="12.4140625" customWidth="1" outlineLevel="1"/>
    <col min="70" max="70" width="13.75" customWidth="1" outlineLevel="1"/>
    <col min="71" max="71" width="11.75" customWidth="1" outlineLevel="1"/>
    <col min="72" max="72" width="10.75" customWidth="1" outlineLevel="1"/>
    <col min="73" max="73" width="9.1640625" customWidth="1" outlineLevel="1"/>
    <col min="74" max="74" width="20.9140625" customWidth="1"/>
    <col min="76" max="76" width="17.4140625" customWidth="1" outlineLevel="1"/>
    <col min="77" max="77" width="22.1640625" customWidth="1" outlineLevel="1"/>
    <col min="78" max="78" width="19.25" customWidth="1" outlineLevel="1"/>
    <col min="79" max="81" width="9.1640625" customWidth="1" outlineLevel="1"/>
    <col min="82" max="82" width="35.9140625" customWidth="1" outlineLevel="1"/>
    <col min="83" max="83" width="11.1640625" customWidth="1" outlineLevel="1"/>
    <col min="84" max="92" width="14.6640625" customWidth="1" outlineLevel="1"/>
    <col min="93" max="93" width="15.4140625" customWidth="1"/>
    <col min="95" max="95" width="17.4140625" style="4" customWidth="1" outlineLevel="1"/>
    <col min="96" max="96" width="22.1640625" customWidth="1" outlineLevel="1"/>
    <col min="97" max="97" width="19.25" customWidth="1" outlineLevel="1"/>
    <col min="98" max="99" width="9.1640625" customWidth="1" outlineLevel="1"/>
    <col min="100" max="100" width="30.9140625" customWidth="1" outlineLevel="1"/>
    <col min="101" max="101" width="18.4140625" customWidth="1" outlineLevel="1"/>
    <col min="102" max="102" width="9.1640625" customWidth="1" outlineLevel="1"/>
    <col min="103" max="103" width="10.6640625" customWidth="1" outlineLevel="1"/>
    <col min="104" max="104" width="14.1640625" customWidth="1" outlineLevel="1"/>
    <col min="105" max="105" width="15.75" customWidth="1" outlineLevel="1"/>
    <col min="106" max="106" width="15.75" style="4" customWidth="1" outlineLevel="1"/>
    <col min="107" max="107" width="14.9140625" customWidth="1" outlineLevel="1"/>
    <col min="108" max="110" width="13.9140625" customWidth="1" outlineLevel="1"/>
    <col min="111" max="111" width="20.4140625" customWidth="1"/>
    <col min="113" max="113" width="17.4140625" customWidth="1" outlineLevel="1"/>
    <col min="114" max="114" width="22.1640625" customWidth="1" outlineLevel="1"/>
    <col min="115" max="115" width="19.25" customWidth="1" outlineLevel="1"/>
    <col min="116" max="117" width="9.1640625" customWidth="1" outlineLevel="1"/>
    <col min="118" max="118" width="13.25" customWidth="1" outlineLevel="1"/>
    <col min="119" max="119" width="9.1640625" customWidth="1" outlineLevel="1"/>
    <col min="120" max="120" width="11.4140625" customWidth="1" outlineLevel="1"/>
    <col min="121" max="121" width="13.5" customWidth="1" outlineLevel="1"/>
    <col min="122" max="122" width="15.1640625" customWidth="1" outlineLevel="1"/>
    <col min="123" max="123" width="34.25" style="4" customWidth="1" outlineLevel="1"/>
    <col min="124" max="129" width="14.25" customWidth="1" outlineLevel="1"/>
    <col min="130" max="130" width="18.6640625" customWidth="1"/>
    <col min="131" max="131" width="12.6640625" customWidth="1"/>
    <col min="132" max="132" width="18.6640625" customWidth="1" outlineLevel="1"/>
    <col min="133" max="133" width="34.1640625" customWidth="1" outlineLevel="1"/>
    <col min="134" max="134" width="27.25" customWidth="1" outlineLevel="1"/>
    <col min="135" max="135" width="9.1640625" customWidth="1" outlineLevel="1"/>
    <col min="136" max="137" width="28.1640625" customWidth="1" outlineLevel="1"/>
    <col min="138" max="138" width="14.6640625" customWidth="1"/>
  </cols>
  <sheetData>
    <row r="1" spans="2:139" ht="31">
      <c r="X1">
        <f ca="1">MAX(W:W)</f>
        <v>0</v>
      </c>
      <c r="AM1" s="30" t="s">
        <v>97</v>
      </c>
      <c r="AO1" s="30" t="s">
        <v>134</v>
      </c>
      <c r="AS1" s="30"/>
      <c r="AT1" s="30"/>
      <c r="AU1" s="30"/>
      <c r="AV1" s="30"/>
      <c r="BC1" s="30" t="s">
        <v>147</v>
      </c>
      <c r="BE1" s="30" t="s">
        <v>128</v>
      </c>
      <c r="BG1">
        <f ca="1">MAX(BF:BF)</f>
        <v>0</v>
      </c>
      <c r="BV1" s="30" t="s">
        <v>149</v>
      </c>
      <c r="BX1" s="30" t="s">
        <v>144</v>
      </c>
      <c r="BZ1">
        <f ca="1">MAX(BY:BY)</f>
        <v>0</v>
      </c>
      <c r="CO1" s="30" t="s">
        <v>148</v>
      </c>
      <c r="CQ1" s="30" t="s">
        <v>150</v>
      </c>
      <c r="CS1">
        <f ca="1">MAX(CR:CR)</f>
        <v>0</v>
      </c>
      <c r="DG1" s="30" t="s">
        <v>150</v>
      </c>
      <c r="DI1" s="30" t="s">
        <v>330</v>
      </c>
      <c r="DK1">
        <f ca="1">MAX(DJ:DJ)</f>
        <v>0</v>
      </c>
      <c r="DZ1" s="30" t="s">
        <v>330</v>
      </c>
      <c r="EA1" s="30"/>
      <c r="EB1" t="s">
        <v>161</v>
      </c>
      <c r="EC1" s="30"/>
      <c r="ED1" s="30"/>
      <c r="EH1" s="30" t="s">
        <v>172</v>
      </c>
    </row>
    <row r="2" spans="2:139" ht="31">
      <c r="W2" s="3" t="s">
        <v>126</v>
      </c>
      <c r="X2" s="3" t="s">
        <v>127</v>
      </c>
      <c r="Y2" s="3" t="s">
        <v>125</v>
      </c>
      <c r="AO2" t="s">
        <v>318</v>
      </c>
      <c r="AP2" s="4" t="s">
        <v>317</v>
      </c>
      <c r="AQ2" t="s">
        <v>319</v>
      </c>
      <c r="BF2" s="3" t="s">
        <v>126</v>
      </c>
      <c r="BG2" s="3" t="s">
        <v>127</v>
      </c>
      <c r="BY2" s="3" t="s">
        <v>126</v>
      </c>
      <c r="BZ2" s="3" t="s">
        <v>127</v>
      </c>
      <c r="CA2" s="3" t="s">
        <v>125</v>
      </c>
      <c r="CR2" s="3" t="s">
        <v>126</v>
      </c>
      <c r="CS2" s="3" t="s">
        <v>127</v>
      </c>
      <c r="DJ2" s="3" t="s">
        <v>126</v>
      </c>
      <c r="DK2" s="3" t="s">
        <v>127</v>
      </c>
    </row>
    <row r="3" spans="2:139" ht="62">
      <c r="B3" s="3" t="s">
        <v>82</v>
      </c>
      <c r="C3" s="3" t="s">
        <v>83</v>
      </c>
      <c r="D3" s="3" t="s">
        <v>51</v>
      </c>
      <c r="E3" s="3" t="s">
        <v>52</v>
      </c>
      <c r="F3" s="3" t="s">
        <v>159</v>
      </c>
      <c r="G3" s="3" t="s">
        <v>123</v>
      </c>
      <c r="H3" s="3" t="s">
        <v>174</v>
      </c>
      <c r="I3" s="3" t="s">
        <v>105</v>
      </c>
      <c r="J3" s="3" t="s">
        <v>175</v>
      </c>
      <c r="K3" s="3" t="s">
        <v>119</v>
      </c>
      <c r="L3" s="3" t="s">
        <v>50</v>
      </c>
      <c r="M3" s="3" t="s">
        <v>324</v>
      </c>
      <c r="N3" s="3" t="s">
        <v>124</v>
      </c>
      <c r="O3" s="3" t="s">
        <v>223</v>
      </c>
      <c r="P3" s="3" t="s">
        <v>80</v>
      </c>
      <c r="Q3" s="3" t="s">
        <v>81</v>
      </c>
      <c r="R3" s="3" t="s">
        <v>328</v>
      </c>
      <c r="S3" s="3" t="s">
        <v>329</v>
      </c>
      <c r="T3" s="3" t="s">
        <v>79</v>
      </c>
      <c r="U3" s="20"/>
      <c r="V3" s="3" t="s">
        <v>106</v>
      </c>
      <c r="W3" s="20">
        <v>0</v>
      </c>
      <c r="X3">
        <v>0</v>
      </c>
      <c r="AA3" s="3" t="s">
        <v>82</v>
      </c>
      <c r="AB3" s="3" t="s">
        <v>83</v>
      </c>
      <c r="AC3" s="3" t="s">
        <v>51</v>
      </c>
      <c r="AD3" s="3" t="s">
        <v>52</v>
      </c>
      <c r="AE3" s="3" t="s">
        <v>78</v>
      </c>
      <c r="AF3" s="3" t="s">
        <v>105</v>
      </c>
      <c r="AG3" s="3" t="s">
        <v>365</v>
      </c>
      <c r="AH3" s="3" t="s">
        <v>80</v>
      </c>
      <c r="AI3" s="3" t="s">
        <v>81</v>
      </c>
      <c r="AJ3" s="3"/>
      <c r="AK3" s="3"/>
      <c r="AL3" s="3" t="s">
        <v>435</v>
      </c>
      <c r="AO3" s="30">
        <v>1</v>
      </c>
      <c r="AP3" s="4">
        <f ca="1">OFFSET(Cron.Inversiones!$C$27,0,Cálculos!AO3)</f>
        <v>0</v>
      </c>
      <c r="AQ3">
        <f ca="1">AP3+Cron.Inversiones!$I$15+Cron.Inversiones!$J$15</f>
        <v>0</v>
      </c>
      <c r="AS3" s="3" t="s">
        <v>310</v>
      </c>
      <c r="AT3" s="3" t="s">
        <v>313</v>
      </c>
      <c r="AU3" s="3" t="s">
        <v>314</v>
      </c>
      <c r="AV3" s="3"/>
      <c r="AW3" s="3" t="s">
        <v>320</v>
      </c>
      <c r="AX3" s="3"/>
      <c r="AY3" s="46"/>
      <c r="AZ3" s="3" t="s">
        <v>139</v>
      </c>
      <c r="BA3" s="3" t="s">
        <v>136</v>
      </c>
      <c r="BB3" s="3" t="s">
        <v>138</v>
      </c>
      <c r="BE3" s="3" t="s">
        <v>129</v>
      </c>
      <c r="BF3" s="3">
        <v>0</v>
      </c>
      <c r="BG3" s="3">
        <v>0</v>
      </c>
      <c r="BH3" s="3" t="s">
        <v>125</v>
      </c>
      <c r="BJ3" s="3" t="s">
        <v>82</v>
      </c>
      <c r="BK3" s="3" t="s">
        <v>83</v>
      </c>
      <c r="BL3" s="3" t="s">
        <v>51</v>
      </c>
      <c r="BM3" s="3" t="s">
        <v>78</v>
      </c>
      <c r="BN3" s="3" t="s">
        <v>123</v>
      </c>
      <c r="BO3" s="3" t="s">
        <v>365</v>
      </c>
      <c r="BP3" s="3" t="s">
        <v>80</v>
      </c>
      <c r="BQ3" s="3" t="s">
        <v>81</v>
      </c>
      <c r="BR3" s="3" t="s">
        <v>328</v>
      </c>
      <c r="BS3" s="3" t="s">
        <v>329</v>
      </c>
      <c r="BT3" s="3" t="s">
        <v>435</v>
      </c>
      <c r="BU3" s="3" t="s">
        <v>140</v>
      </c>
      <c r="BX3" s="3" t="s">
        <v>145</v>
      </c>
      <c r="BY3" s="3">
        <v>0</v>
      </c>
      <c r="BZ3">
        <v>0</v>
      </c>
      <c r="CC3" s="3" t="s">
        <v>82</v>
      </c>
      <c r="CD3" s="3" t="s">
        <v>83</v>
      </c>
      <c r="CE3" s="3" t="s">
        <v>51</v>
      </c>
      <c r="CF3" s="3" t="s">
        <v>78</v>
      </c>
      <c r="CG3" s="3" t="s">
        <v>123</v>
      </c>
      <c r="CH3" s="3" t="s">
        <v>365</v>
      </c>
      <c r="CI3" s="3" t="s">
        <v>80</v>
      </c>
      <c r="CJ3" s="3" t="s">
        <v>81</v>
      </c>
      <c r="CK3" s="3" t="s">
        <v>328</v>
      </c>
      <c r="CL3" s="3" t="s">
        <v>329</v>
      </c>
      <c r="CM3" s="3" t="s">
        <v>435</v>
      </c>
      <c r="CN3" s="3" t="s">
        <v>140</v>
      </c>
      <c r="CQ3" s="3" t="s">
        <v>151</v>
      </c>
      <c r="CR3" s="3">
        <v>0</v>
      </c>
      <c r="CS3" s="3">
        <v>0</v>
      </c>
      <c r="CT3" s="3" t="s">
        <v>125</v>
      </c>
      <c r="CV3" s="3" t="s">
        <v>82</v>
      </c>
      <c r="CW3" s="3" t="s">
        <v>83</v>
      </c>
      <c r="CX3" s="3" t="s">
        <v>50</v>
      </c>
      <c r="CY3" s="3" t="s">
        <v>51</v>
      </c>
      <c r="CZ3" s="3" t="s">
        <v>52</v>
      </c>
      <c r="DA3" s="3" t="s">
        <v>78</v>
      </c>
      <c r="DB3" s="3" t="s">
        <v>119</v>
      </c>
      <c r="DC3" s="3" t="s">
        <v>80</v>
      </c>
      <c r="DD3" s="3" t="s">
        <v>81</v>
      </c>
      <c r="DE3" s="3" t="s">
        <v>328</v>
      </c>
      <c r="DF3" s="3" t="s">
        <v>329</v>
      </c>
      <c r="DG3" s="30"/>
      <c r="DI3" s="3" t="s">
        <v>153</v>
      </c>
      <c r="DJ3" s="3">
        <v>0</v>
      </c>
      <c r="DK3" s="3">
        <v>0</v>
      </c>
      <c r="DL3" s="3" t="s">
        <v>125</v>
      </c>
      <c r="DN3" s="3" t="s">
        <v>82</v>
      </c>
      <c r="DO3" s="3" t="s">
        <v>83</v>
      </c>
      <c r="DP3" s="3" t="s">
        <v>51</v>
      </c>
      <c r="DQ3" s="3" t="s">
        <v>52</v>
      </c>
      <c r="DR3" s="3" t="s">
        <v>78</v>
      </c>
      <c r="DS3" s="3" t="s">
        <v>441</v>
      </c>
      <c r="DT3" s="3" t="s">
        <v>80</v>
      </c>
      <c r="DU3" s="3" t="s">
        <v>81</v>
      </c>
      <c r="DV3" s="3" t="s">
        <v>328</v>
      </c>
      <c r="DW3" s="3" t="s">
        <v>329</v>
      </c>
      <c r="DX3" s="3" t="s">
        <v>435</v>
      </c>
      <c r="DY3" s="3" t="s">
        <v>442</v>
      </c>
      <c r="EC3" s="3" t="s">
        <v>168</v>
      </c>
      <c r="ED3" s="3" t="s">
        <v>169</v>
      </c>
      <c r="EF3" s="3"/>
      <c r="EG3" s="30"/>
      <c r="EH3" s="53"/>
      <c r="EI3" s="53"/>
    </row>
    <row r="4" spans="2:139" ht="35.25" customHeight="1">
      <c r="B4">
        <f ca="1">OFFSET('Equipos, Mater, Serv'!C$5,ROW($A4)-ROW($A$3),0)</f>
        <v>0</v>
      </c>
      <c r="C4">
        <f ca="1">OFFSET('Equipos, Mater, Serv'!D$5,ROW($A4)-ROW($A$3),0)</f>
        <v>0</v>
      </c>
      <c r="D4">
        <f ca="1">OFFSET('Equipos, Mater, Serv'!F$5,ROW($A4)-ROW($A$3),0)</f>
        <v>0</v>
      </c>
      <c r="E4">
        <f ca="1">OFFSET('Equipos, Mater, Serv'!G$5,ROW($A4)-ROW($A$3),0)</f>
        <v>0</v>
      </c>
      <c r="F4">
        <f ca="1">OFFSET('Equipos, Mater, Serv'!H$5,ROW($A4)-ROW($A$3),0)</f>
        <v>0</v>
      </c>
      <c r="G4">
        <f ca="1">OFFSET('Equipos, Mater, Serv'!L$5,ROW($A4)-ROW($A$3),0)</f>
        <v>0</v>
      </c>
      <c r="H4" t="str">
        <f ca="1">OFFSET('Equipos, Mater, Serv'!M$5,ROW($A4)-ROW($A$3),0)</f>
        <v>Sí</v>
      </c>
      <c r="I4">
        <f ca="1">OFFSET('Equipos, Mater, Serv'!O$5,ROW($A4)-ROW($A$3),0)</f>
        <v>0</v>
      </c>
      <c r="J4">
        <f ca="1">OFFSET('Equipos, Mater, Serv'!P$5,ROW($A4)-ROW($A$3),0)</f>
        <v>0</v>
      </c>
      <c r="K4">
        <f ca="1">OFFSET('Equipos, Mater, Serv'!T$5,ROW($A4)-ROW($A$3),0)</f>
        <v>0</v>
      </c>
      <c r="L4">
        <f ca="1">OFFSET('Equipos, Mater, Serv'!U$5,ROW($A4)-ROW($A$3),0)</f>
        <v>0</v>
      </c>
      <c r="M4" t="str">
        <f ca="1">OFFSET('Equipos, Mater, Serv'!V$5,ROW($A4)-ROW($A$3),0)</f>
        <v>Sí</v>
      </c>
      <c r="N4">
        <f ca="1">OFFSET('Equipos, Mater, Serv'!Z$5,ROW($A4)-ROW($A$3),0)</f>
        <v>0</v>
      </c>
      <c r="O4">
        <f ca="1">OFFSET('Equipos, Mater, Serv'!AA$5,ROW($A4)-ROW($A$3),0)</f>
        <v>0</v>
      </c>
      <c r="P4">
        <f ca="1">OFFSET('Equipos, Mater, Serv'!AB$5,ROW($A4)-ROW($A$3),0)</f>
        <v>0</v>
      </c>
      <c r="Q4">
        <f ca="1">OFFSET('Equipos, Mater, Serv'!AC$5,ROW($A4)-ROW($A$3),0)</f>
        <v>0</v>
      </c>
      <c r="R4">
        <f ca="1">OFFSET('Equipos, Mater, Serv'!AD$5,ROW($A4)-ROW($A$3),0)</f>
        <v>0</v>
      </c>
      <c r="S4">
        <f ca="1">OFFSET('Equipos, Mater, Serv'!AE$5,ROW($A4)-ROW($A$3),0)</f>
        <v>0</v>
      </c>
      <c r="T4">
        <f ca="1">OFFSET('Equipos, Mater, Serv'!AF$5,ROW($A4)-ROW($A$3),0)</f>
        <v>0</v>
      </c>
      <c r="V4" s="227">
        <f ca="1">IF(OR($B4=0,D4=0,F4=0,J4&lt;&gt;'Datos fijos'!$H$3),0,1)</f>
        <v>0</v>
      </c>
      <c r="W4">
        <f ca="1">V4+W3</f>
        <v>0</v>
      </c>
      <c r="X4" t="str">
        <f ca="1">IF(OR(X3="",$X$1=X3),"",X3+1)</f>
        <v/>
      </c>
      <c r="Y4" t="str">
        <f ca="1">IF(OR(X4=0,X4=""),"",MATCH(X4,W:W,0)-ROW($W$3))</f>
        <v/>
      </c>
      <c r="AA4" t="str">
        <f t="shared" ref="AA4:AA67" ca="1" si="0">IF($Y4="","",OFFSET($B$3,$Y4,0))</f>
        <v/>
      </c>
      <c r="AB4" t="str">
        <f t="shared" ref="AB4:AB67" ca="1" si="1">IF($Y4="","",OFFSET($C$3,$Y4,0))</f>
        <v/>
      </c>
      <c r="AC4" t="str">
        <f t="shared" ref="AC4:AC67" ca="1" si="2">IF($Y4="","",OFFSET($D$3,$Y4,0))</f>
        <v/>
      </c>
      <c r="AD4" t="str">
        <f t="shared" ref="AD4:AD67" ca="1" si="3">IF($Y4="","",OFFSET($E$3,$Y4,0))</f>
        <v/>
      </c>
      <c r="AE4" t="str">
        <f t="shared" ref="AE4:AE67" ca="1" si="4">IF($Y4="","",OFFSET($F$3,$Y4,0))</f>
        <v/>
      </c>
      <c r="AF4" t="str">
        <f t="shared" ref="AF4:AF67" ca="1" si="5">IF($Y4="","",OFFSET($I$3,$Y4,0))</f>
        <v/>
      </c>
      <c r="AG4" t="str">
        <f ca="1">IF($Y4="","",OFFSET($K$3,$Y4,0))</f>
        <v/>
      </c>
      <c r="AH4" t="str">
        <f ca="1">IF($Y4="","",OFFSET($P$3,$Y4,0))</f>
        <v/>
      </c>
      <c r="AI4" t="str">
        <f ca="1">IF($Y4="","",OFFSET($Q$3,$Y4,0))</f>
        <v/>
      </c>
      <c r="AL4" t="str">
        <f ca="1">IF(Y4="","",IF(OR(AG4='Datos fijos'!$AB$3,AG4='Datos fijos'!$AB$4),0,SUM(AH4:AI4)))</f>
        <v/>
      </c>
      <c r="AO4" s="30">
        <v>2</v>
      </c>
      <c r="AP4" s="4">
        <f ca="1">OFFSET(Cron.Inversiones!$C$27,0,Cálculos!AO4)</f>
        <v>0</v>
      </c>
      <c r="AQ4">
        <f ca="1">AP4+AQ3</f>
        <v>0</v>
      </c>
      <c r="AS4" s="4">
        <f ca="1">IF($AP$3=0,COUNTIF($AQ$3:$AQ$38,0),0)</f>
        <v>36</v>
      </c>
      <c r="AT4" s="4">
        <f>YEAR(Cron.Inversiones!$D$21)</f>
        <v>2022</v>
      </c>
      <c r="AU4" s="4">
        <f>MONTH(Cron.Inversiones!$D$21)</f>
        <v>1</v>
      </c>
      <c r="AW4" s="50">
        <f ca="1">DATE(AT10,AU10,1)</f>
        <v>45658</v>
      </c>
      <c r="AX4" s="50"/>
      <c r="AZ4" s="50">
        <f ca="1">OFFSET(AZ7,MATCH($AW$4,$AZ$7:$AZ$12,1),0)</f>
        <v>46022</v>
      </c>
      <c r="BA4" s="51">
        <f ca="1">OFFSET(BA7,MATCH($AW$4,$AZ$7:$AZ$12,1),0)</f>
        <v>0.8</v>
      </c>
      <c r="BB4" s="1">
        <f ca="1">OFFSET(BB7,MATCH($AW$4,$AZ$7:$AZ$12,1),0)</f>
        <v>5</v>
      </c>
      <c r="BE4" s="4">
        <f ca="1">IF(OR(COUNTIF('Datos fijos'!$AJ:$AJ,$B4)=0,$B4=0,D4=0,F4=0,$H$4&lt;&gt;'Datos fijos'!$H$3),0,VLOOKUP($B4,'Datos fijos'!$AJ:$AO,COLUMN('Datos fijos'!$AK$2)-COLUMN('Datos fijos'!$AJ$2)+1,0))</f>
        <v>0</v>
      </c>
      <c r="BF4">
        <f ca="1">BE4+BF3</f>
        <v>0</v>
      </c>
      <c r="BG4" t="str">
        <f t="shared" ref="BG4:BG67" ca="1" si="6">IF(OR(BG3="",BG$1=BG3),"",BG3+1)</f>
        <v/>
      </c>
      <c r="BH4" t="str">
        <f t="shared" ref="BH4:BH67" ca="1" si="7">IF(OR(BG4=0,BG4=""),"",MATCH(BG4,BF:BF,0)-ROW($BF$3))</f>
        <v/>
      </c>
      <c r="BJ4" t="str">
        <f t="shared" ref="BJ4:BJ67" ca="1" si="8">IF($BH4="","",OFFSET($B$3,$BH4,0))</f>
        <v/>
      </c>
      <c r="BK4" t="str">
        <f t="shared" ref="BK4:BK67" ca="1" si="9">IF($BH4="","",OFFSET($C$3,$BH4,0))</f>
        <v/>
      </c>
      <c r="BL4" t="str">
        <f t="shared" ref="BL4:BL67" ca="1" si="10">IF($BH4="","",OFFSET($D$3,$BH4,0))</f>
        <v/>
      </c>
      <c r="BM4" t="str">
        <f t="shared" ref="BM4:BM67" ca="1" si="11">IF($BH4="","",OFFSET($F$3,$BH4,0))</f>
        <v/>
      </c>
      <c r="BN4" s="4" t="str">
        <f t="shared" ref="BN4:BN67" ca="1" si="12">IF($BH4="","",OFFSET($G$3,$BH4,0)*0+20)</f>
        <v/>
      </c>
      <c r="BO4" t="str">
        <f t="shared" ref="BO4:BO67" ca="1" si="13">IF($BH4="","",OFFSET($K$3,$BH4,0))</f>
        <v/>
      </c>
      <c r="BP4" t="str">
        <f t="shared" ref="BP4:BP67" ca="1" si="14">IF($BH4="","",OFFSET($P$3,$BH4,0))</f>
        <v/>
      </c>
      <c r="BQ4" t="str">
        <f t="shared" ref="BQ4:BQ67" ca="1" si="15">IF($BH4="","",OFFSET($Q$3,$BH4,0))</f>
        <v/>
      </c>
      <c r="BR4" t="str">
        <f t="shared" ref="BR4:BR67" ca="1" si="16">IF($BH4="","",OFFSET($R$3,$BH4,0))</f>
        <v/>
      </c>
      <c r="BS4" t="str">
        <f t="shared" ref="BS4:BS67" ca="1" si="17">IF($BH4="","",OFFSET($S$3,$BH4,0))</f>
        <v/>
      </c>
      <c r="BT4" t="str">
        <f ca="1">IF($BH4="","",IF(OR(BO4='Datos fijos'!$AB$3,BO4='Datos fijos'!$AB$4),0,SUM(BP4:BS4)))</f>
        <v/>
      </c>
      <c r="BU4" t="str">
        <f ca="1">IF(OR(BL4="",BM4=""),"",BL4*BM4*(1+BT4))</f>
        <v/>
      </c>
      <c r="BX4">
        <f ca="1">IF(OR(COUNTIF('Datos fijos'!$AJ:$AJ,$B4)=0,$B4=0,D4=0,F4=0,G4=0,$H$4&lt;&gt;'Datos fijos'!$H$3),0,VLOOKUP($B4,'Datos fijos'!$AJ:$AO,COLUMN('Datos fijos'!$AL$1)-COLUMN('Datos fijos'!$AJ$2)+1,0))</f>
        <v>0</v>
      </c>
      <c r="BY4">
        <f ca="1">BX4+BY3</f>
        <v>0</v>
      </c>
      <c r="BZ4" t="str">
        <f t="shared" ref="BZ4:BZ67" ca="1" si="18">IF(OR(BZ3="",BZ$1=BZ3),"",BZ3+1)</f>
        <v/>
      </c>
      <c r="CA4" t="str">
        <f t="shared" ref="CA4:CA67" ca="1" si="19">IF(OR(BZ4=0,BZ4=""),"",MATCH(BZ4,BY:BY,0)-ROW($BY$3))</f>
        <v/>
      </c>
      <c r="CC4" t="str">
        <f t="shared" ref="CC4:CC67" ca="1" si="20">IF($CA4="","",OFFSET($B$3,$CA4,0))</f>
        <v/>
      </c>
      <c r="CD4" t="str">
        <f t="shared" ref="CD4:CD67" ca="1" si="21">IF($CA4="","",OFFSET($C$3,$CA4,0))</f>
        <v/>
      </c>
      <c r="CE4" t="str">
        <f t="shared" ref="CE4:CE67" ca="1" si="22">IF($CA4="","",OFFSET($D$3,$CA4,0))</f>
        <v/>
      </c>
      <c r="CF4" t="str">
        <f t="shared" ref="CF4:CF67" ca="1" si="23">IF($CA4="","",OFFSET($F$3,$CA4,0))</f>
        <v/>
      </c>
      <c r="CG4" t="str">
        <f t="shared" ref="CG4:CG67" ca="1" si="24">IF($CA4="","",OFFSET($G$3,$CA4,0))</f>
        <v/>
      </c>
      <c r="CH4" t="str">
        <f t="shared" ref="CH4:CH67" ca="1" si="25">IF($CA4="","",OFFSET($K$3,$CA4,0))</f>
        <v/>
      </c>
      <c r="CI4" t="str">
        <f t="shared" ref="CI4:CI67" ca="1" si="26">IF($CA4="","",OFFSET($P$3,$CA4,0))</f>
        <v/>
      </c>
      <c r="CJ4" t="str">
        <f t="shared" ref="CJ4:CJ67" ca="1" si="27">IF($CA4="","",OFFSET($Q$3,$CA4,0))</f>
        <v/>
      </c>
      <c r="CK4" t="str">
        <f t="shared" ref="CK4:CK67" ca="1" si="28">IF($CA4="","",OFFSET($R$3,$CA4,0))</f>
        <v/>
      </c>
      <c r="CL4" t="str">
        <f t="shared" ref="CL4:CL67" ca="1" si="29">IF($CA4="","",OFFSET($S$3,$CA4,0))</f>
        <v/>
      </c>
      <c r="CM4" t="str">
        <f ca="1">IF($CA4="","",IF(OR(CH4='Datos fijos'!$AB$3,CH4='Datos fijos'!$AB$4),0,SUM(CI4:CL4)))</f>
        <v/>
      </c>
      <c r="CN4" t="str">
        <f ca="1">IF(OR(CE4="",CF4=""),"",CE4*CF4*(1+CM4))</f>
        <v/>
      </c>
      <c r="CQ4" s="4">
        <f ca="1">IF(OR(COUNTIF('Datos fijos'!$AJ:$AJ,$B4)=0,$B4=0,L4=0,D4=0,F4=0),0,IF(K4='Datos fijos'!$AB$5,VLOOKUP($B4,'Datos fijos'!$AJ:$AO,COLUMN('Datos fijos'!$AN$1)-COLUMN('Datos fijos'!$AJ$2)+1,0),0))</f>
        <v>0</v>
      </c>
      <c r="CR4">
        <f ca="1">CQ4+CR3</f>
        <v>0</v>
      </c>
      <c r="CS4" t="str">
        <f t="shared" ref="CS4:CS67" ca="1" si="30">IF(OR(CS3="",CS$1=CS3),"",CS3+1)</f>
        <v/>
      </c>
      <c r="CT4" t="str">
        <f t="shared" ref="CT4:CT67" ca="1" si="31">IF(OR(CS4=0,CS4=""),"",MATCH(CS4,CR:CR,0)-ROW($CR$3))</f>
        <v/>
      </c>
      <c r="CV4" t="str">
        <f t="shared" ref="CV4:CV67" ca="1" si="32">IF($CT4="","",OFFSET($B$3,$CT4,0))</f>
        <v/>
      </c>
      <c r="CW4" t="str">
        <f t="shared" ref="CW4:CW67" ca="1" si="33">IF($CT4="","",OFFSET($C$3,$CT4,0))</f>
        <v/>
      </c>
      <c r="CX4" t="str">
        <f t="shared" ref="CX4:CX67" ca="1" si="34">IF($CT4="","",OFFSET($L$3,$CT4,0))</f>
        <v/>
      </c>
      <c r="CY4" t="str">
        <f t="shared" ref="CY4:CY67" ca="1" si="35">IF($CT4="","",OFFSET($D$3,$CT4,0))</f>
        <v/>
      </c>
      <c r="CZ4" t="str">
        <f t="shared" ref="CZ4:CZ67" ca="1" si="36">IF($CT4="","",OFFSET($E$3,$CT4,0))</f>
        <v/>
      </c>
      <c r="DA4" t="str">
        <f t="shared" ref="DA4:DA67" ca="1" si="37">IF($CT4="","",OFFSET($F$3,$CT4,0))</f>
        <v/>
      </c>
      <c r="DB4" s="4" t="str">
        <f t="shared" ref="DB4:DB67" ca="1" si="38">IF($CT4="","",OFFSET($K$3,$CT4,0))</f>
        <v/>
      </c>
      <c r="DC4" t="str">
        <f t="shared" ref="DC4:DC67" ca="1" si="39">IF($CT4="","",OFFSET($P$3,$CT4,0))</f>
        <v/>
      </c>
      <c r="DD4" t="str">
        <f t="shared" ref="DD4:DD67" ca="1" si="40">IF($CT4="","",OFFSET($Q$3,$CT4,0))</f>
        <v/>
      </c>
      <c r="DE4" t="str">
        <f t="shared" ref="DE4:DE67" ca="1" si="41">IF($CT4="","",OFFSET($R$3,$CT4,0))</f>
        <v/>
      </c>
      <c r="DF4" t="str">
        <f t="shared" ref="DF4:DF67" ca="1" si="42">IF($CT4="","",OFFSET($S$3,$CT4,0))</f>
        <v/>
      </c>
      <c r="DI4">
        <f ca="1">IF(OR(COUNTIF('Datos fijos'!$AJ:$AJ,Cálculos!$B4)=0,Cálculos!$B4=0,D4=0,F4=0),0,VLOOKUP($B4,'Datos fijos'!$AJ:$AO,COLUMN('Datos fijos'!$AO$1)-COLUMN('Datos fijos'!$AJ$2)+1,0))</f>
        <v>0</v>
      </c>
      <c r="DJ4">
        <f ca="1">DI4+DJ3</f>
        <v>0</v>
      </c>
      <c r="DK4" t="str">
        <f t="shared" ref="DK4:DK67" ca="1" si="43">IF(OR(DK3="",DK$1=DK3),"",DK3+1)</f>
        <v/>
      </c>
      <c r="DL4" t="str">
        <f ca="1">IF(OR(DK4=0,DK4=""),"",MATCH(DK4,DJ:DJ,0)-ROW($DK$3))</f>
        <v/>
      </c>
      <c r="DN4" t="str">
        <f t="shared" ref="DN4:DN67" ca="1" si="44">IF($DL4="","",OFFSET(B$3,$DL4,0))</f>
        <v/>
      </c>
      <c r="DO4" t="str">
        <f t="shared" ref="DO4:DO67" ca="1" si="45">IF($DL4="","",OFFSET(C$3,$DL4,0))</f>
        <v/>
      </c>
      <c r="DP4" t="str">
        <f t="shared" ref="DP4:DP67" ca="1" si="46">IF($DL4="","",OFFSET(D$3,$DL4,0))</f>
        <v/>
      </c>
      <c r="DQ4" t="str">
        <f t="shared" ref="DQ4:DQ67" ca="1" si="47">IF($DL4="","",OFFSET(E$3,$DL4,0))</f>
        <v/>
      </c>
      <c r="DR4" t="str">
        <f t="shared" ref="DR4:DR67" ca="1" si="48">IF($DL4="","",OFFSET(F$3,$DL4,0))</f>
        <v/>
      </c>
      <c r="DS4" s="4" t="str">
        <f ca="1">IF($DL4="","",IF(OR(OFFSET(K$3,$DL4,0)='Datos fijos'!$AB$5,OFFSET(K$3,$DL4,0)='Datos fijos'!$AB$6),"Importado",OFFSET(K$3,$DL4,0)))</f>
        <v/>
      </c>
      <c r="DT4" t="str">
        <f t="shared" ref="DT4:DT67" ca="1" si="49">IF($DL4="","",OFFSET(P$3,$DL4,0))</f>
        <v/>
      </c>
      <c r="DU4" t="str">
        <f t="shared" ref="DU4:DU67" ca="1" si="50">IF($DL4="","",OFFSET(Q$3,$DL4,0))</f>
        <v/>
      </c>
      <c r="DV4" t="str">
        <f t="shared" ref="DV4:DV67" ca="1" si="51">IF($DL4="","",OFFSET(R$3,$DL4,0))</f>
        <v/>
      </c>
      <c r="DW4" t="str">
        <f t="shared" ref="DW4:DW67" ca="1" si="52">IF($DL4="","",OFFSET(S$3,$DL4,0))</f>
        <v/>
      </c>
      <c r="DX4" t="str">
        <f ca="1">IF(DL4="","",IF(OR(DS4='Datos fijos'!$AB$3,DS4='Datos fijos'!$AB$4),0,SUM(DT4:DW4)))</f>
        <v/>
      </c>
      <c r="DY4" t="str">
        <f t="shared" ref="DY4:DY67" ca="1" si="53">IF(DL4="","",DP4*DR4*DX4)</f>
        <v/>
      </c>
      <c r="EC4" s="52" t="str">
        <f ca="1">IF(OR(COUNTIF('Datos fijos'!$AJ:$AJ,Cálculos!$B4)=0,F4=0,D4=0,B4=0),"",VLOOKUP($B4,'Datos fijos'!$AJ:$AP,COLUMN('Datos fijos'!$AP$1)-COLUMN('Datos fijos'!$AJ$2)+1,0))</f>
        <v/>
      </c>
      <c r="ED4" t="str">
        <f t="shared" ref="ED4:ED67" ca="1" si="54">IF(EC4="","",D4*F4)</f>
        <v/>
      </c>
      <c r="EF4" s="32" t="s">
        <v>163</v>
      </c>
      <c r="EG4">
        <f ca="1">SUMIF(EC:EC,EF4,ED:ED)</f>
        <v>0</v>
      </c>
    </row>
    <row r="5" spans="2:139" ht="15.5">
      <c r="B5">
        <f ca="1">OFFSET('Equipos, Mater, Serv'!C$5,ROW($A5)-ROW($A$3),0)</f>
        <v>0</v>
      </c>
      <c r="C5">
        <f ca="1">OFFSET('Equipos, Mater, Serv'!D$5,ROW($A5)-ROW($A$3),0)</f>
        <v>0</v>
      </c>
      <c r="D5">
        <f ca="1">OFFSET('Equipos, Mater, Serv'!F$5,ROW($A5)-ROW($A$3),0)</f>
        <v>0</v>
      </c>
      <c r="E5">
        <f ca="1">OFFSET('Equipos, Mater, Serv'!G$5,ROW($A5)-ROW($A$3),0)</f>
        <v>0</v>
      </c>
      <c r="F5">
        <f ca="1">OFFSET('Equipos, Mater, Serv'!H$5,ROW($A5)-ROW($A$3),0)</f>
        <v>0</v>
      </c>
      <c r="G5">
        <f ca="1">OFFSET('Equipos, Mater, Serv'!L$5,ROW($A5)-ROW($A$3),0)</f>
        <v>0</v>
      </c>
      <c r="I5">
        <f ca="1">OFFSET('Equipos, Mater, Serv'!O$5,ROW($A5)-ROW($A$3),0)</f>
        <v>0</v>
      </c>
      <c r="J5">
        <f ca="1">OFFSET('Equipos, Mater, Serv'!P$5,ROW($A5)-ROW($A$3),0)</f>
        <v>0</v>
      </c>
      <c r="K5">
        <f ca="1">OFFSET('Equipos, Mater, Serv'!T$5,ROW($A5)-ROW($A$3),0)</f>
        <v>0</v>
      </c>
      <c r="L5">
        <f ca="1">OFFSET('Equipos, Mater, Serv'!U$5,ROW($A5)-ROW($A$3),0)</f>
        <v>0</v>
      </c>
      <c r="N5">
        <f ca="1">OFFSET('Equipos, Mater, Serv'!Z$5,ROW($A5)-ROW($A$3),0)</f>
        <v>0</v>
      </c>
      <c r="O5">
        <f ca="1">OFFSET('Equipos, Mater, Serv'!AA$5,ROW($A5)-ROW($A$3),0)</f>
        <v>0</v>
      </c>
      <c r="P5">
        <f ca="1">OFFSET('Equipos, Mater, Serv'!AB$5,ROW($A5)-ROW($A$3),0)</f>
        <v>0</v>
      </c>
      <c r="Q5">
        <f ca="1">OFFSET('Equipos, Mater, Serv'!AC$5,ROW($A5)-ROW($A$3),0)</f>
        <v>0</v>
      </c>
      <c r="R5">
        <f ca="1">OFFSET('Equipos, Mater, Serv'!AD$5,ROW($A5)-ROW($A$3),0)</f>
        <v>0</v>
      </c>
      <c r="S5">
        <f ca="1">OFFSET('Equipos, Mater, Serv'!AE$5,ROW($A5)-ROW($A$3),0)</f>
        <v>0</v>
      </c>
      <c r="T5">
        <f ca="1">OFFSET('Equipos, Mater, Serv'!AF$5,ROW($A5)-ROW($A$3),0)</f>
        <v>0</v>
      </c>
      <c r="V5" s="227">
        <f ca="1">IF(OR($B5=0,D5=0,F5=0,J5&lt;&gt;'Datos fijos'!$H$3),0,1)</f>
        <v>0</v>
      </c>
      <c r="W5">
        <f t="shared" ref="W5:W68" ca="1" si="55">V5+W4</f>
        <v>0</v>
      </c>
      <c r="X5" t="str">
        <f t="shared" ref="X5:X68" ca="1" si="56">IF(OR(X4="",$X$1=X4),"",X4+1)</f>
        <v/>
      </c>
      <c r="Y5" t="str">
        <f t="shared" ref="Y5:Y68" ca="1" si="57">IF(OR(X5=0,X5=""),"",MATCH(X5,W:W,0)-ROW($W$3))</f>
        <v/>
      </c>
      <c r="AA5" t="str">
        <f t="shared" ca="1" si="0"/>
        <v/>
      </c>
      <c r="AB5" t="str">
        <f t="shared" ca="1" si="1"/>
        <v/>
      </c>
      <c r="AC5" t="str">
        <f t="shared" ca="1" si="2"/>
        <v/>
      </c>
      <c r="AD5" t="str">
        <f t="shared" ca="1" si="3"/>
        <v/>
      </c>
      <c r="AE5" t="str">
        <f t="shared" ca="1" si="4"/>
        <v/>
      </c>
      <c r="AF5" t="str">
        <f t="shared" ca="1" si="5"/>
        <v/>
      </c>
      <c r="AG5" t="str">
        <f t="shared" ref="AG5:AG68" ca="1" si="58">IF($Y5="","",OFFSET($K$3,$Y5,0))</f>
        <v/>
      </c>
      <c r="AH5" t="str">
        <f t="shared" ref="AH5:AH68" ca="1" si="59">IF($Y5="","",OFFSET($P$3,$Y5,0))</f>
        <v/>
      </c>
      <c r="AI5" t="str">
        <f t="shared" ref="AI5:AI68" ca="1" si="60">IF($Y5="","",OFFSET($Q$3,$Y5,0))</f>
        <v/>
      </c>
      <c r="AL5" t="str">
        <f ca="1">IF(Y5="","",IF(OR(AG5='Datos fijos'!$AB$3,AG5='Datos fijos'!$AB$4),0,SUM(AH5:AK5)))</f>
        <v/>
      </c>
      <c r="AO5" s="30">
        <v>3</v>
      </c>
      <c r="AP5" s="4">
        <f ca="1">OFFSET(Cron.Inversiones!$C$27,0,Cálculos!AO5)</f>
        <v>0</v>
      </c>
      <c r="AQ5">
        <f t="shared" ref="AQ5:AQ38" ca="1" si="61">AP5+AQ4</f>
        <v>0</v>
      </c>
      <c r="BE5" s="4">
        <f ca="1">IF(OR(COUNTIF('Datos fijos'!$AJ:$AJ,$B5)=0,$B5=0,D5=0,F5=0,$H$4&lt;&gt;'Datos fijos'!$H$3),0,VLOOKUP($B5,'Datos fijos'!$AJ:$AO,COLUMN('Datos fijos'!$AK$2)-COLUMN('Datos fijos'!$AJ$2)+1,0))</f>
        <v>0</v>
      </c>
      <c r="BF5">
        <f t="shared" ref="BF5:BF68" ca="1" si="62">BE5+BF4</f>
        <v>0</v>
      </c>
      <c r="BG5" t="str">
        <f t="shared" ca="1" si="6"/>
        <v/>
      </c>
      <c r="BH5" t="str">
        <f t="shared" ca="1" si="7"/>
        <v/>
      </c>
      <c r="BJ5" t="str">
        <f t="shared" ca="1" si="8"/>
        <v/>
      </c>
      <c r="BK5" t="str">
        <f t="shared" ca="1" si="9"/>
        <v/>
      </c>
      <c r="BL5" t="str">
        <f t="shared" ca="1" si="10"/>
        <v/>
      </c>
      <c r="BM5" t="str">
        <f t="shared" ca="1" si="11"/>
        <v/>
      </c>
      <c r="BN5" s="4" t="str">
        <f t="shared" ca="1" si="12"/>
        <v/>
      </c>
      <c r="BO5" t="str">
        <f t="shared" ca="1" si="13"/>
        <v/>
      </c>
      <c r="BP5" t="str">
        <f t="shared" ca="1" si="14"/>
        <v/>
      </c>
      <c r="BQ5" t="str">
        <f t="shared" ca="1" si="15"/>
        <v/>
      </c>
      <c r="BR5" t="str">
        <f t="shared" ca="1" si="16"/>
        <v/>
      </c>
      <c r="BS5" t="str">
        <f t="shared" ca="1" si="17"/>
        <v/>
      </c>
      <c r="BT5" t="str">
        <f ca="1">IF($BH5="","",IF(OR(BO5='Datos fijos'!$AB$3,BO5='Datos fijos'!$AB$4),0,SUM(BP5:BS5)))</f>
        <v/>
      </c>
      <c r="BU5" t="str">
        <f t="shared" ref="BU5:BU68" ca="1" si="63">IF(OR(BL5="",BM5=""),"",BL5*BM5*(1+BT5))</f>
        <v/>
      </c>
      <c r="BX5">
        <f ca="1">IF(OR(COUNTIF('Datos fijos'!$AJ:$AJ,$B5)=0,$B5=0,D5=0,F5=0,G5=0,$H$4&lt;&gt;'Datos fijos'!$H$3),0,VLOOKUP($B5,'Datos fijos'!$AJ:$AO,COLUMN('Datos fijos'!$AL$1)-COLUMN('Datos fijos'!$AJ$2)+1,0))</f>
        <v>0</v>
      </c>
      <c r="BY5">
        <f t="shared" ref="BY5:BY68" ca="1" si="64">BX5+BY4</f>
        <v>0</v>
      </c>
      <c r="BZ5" t="str">
        <f t="shared" ca="1" si="18"/>
        <v/>
      </c>
      <c r="CA5" t="str">
        <f t="shared" ca="1" si="19"/>
        <v/>
      </c>
      <c r="CC5" t="str">
        <f t="shared" ca="1" si="20"/>
        <v/>
      </c>
      <c r="CD5" t="str">
        <f t="shared" ca="1" si="21"/>
        <v/>
      </c>
      <c r="CE5" t="str">
        <f t="shared" ca="1" si="22"/>
        <v/>
      </c>
      <c r="CF5" t="str">
        <f t="shared" ca="1" si="23"/>
        <v/>
      </c>
      <c r="CG5" t="str">
        <f t="shared" ca="1" si="24"/>
        <v/>
      </c>
      <c r="CH5" t="str">
        <f t="shared" ca="1" si="25"/>
        <v/>
      </c>
      <c r="CI5" t="str">
        <f t="shared" ca="1" si="26"/>
        <v/>
      </c>
      <c r="CJ5" t="str">
        <f t="shared" ca="1" si="27"/>
        <v/>
      </c>
      <c r="CK5" t="str">
        <f t="shared" ca="1" si="28"/>
        <v/>
      </c>
      <c r="CL5" t="str">
        <f t="shared" ca="1" si="29"/>
        <v/>
      </c>
      <c r="CM5" t="str">
        <f ca="1">IF($CA5="","",IF(OR(CH5='Datos fijos'!$AB$3,CH5='Datos fijos'!$AB$4),0,SUM(CI5:CL5)))</f>
        <v/>
      </c>
      <c r="CN5" t="str">
        <f t="shared" ref="CN5:CN68" ca="1" si="65">IF(OR(CE5="",CF5=""),"",CE5*CF5*(1+CM5))</f>
        <v/>
      </c>
      <c r="CQ5" s="4">
        <f ca="1">IF(OR(COUNTIF('Datos fijos'!$AJ:$AJ,$B5)=0,$B5=0,L5=0,D5=0,F5=0),0,IF(K5='Datos fijos'!$AB$5,VLOOKUP($B5,'Datos fijos'!$AJ:$AO,COLUMN('Datos fijos'!$AN$1)-COLUMN('Datos fijos'!$AJ$2)+1,0),0))</f>
        <v>0</v>
      </c>
      <c r="CR5">
        <f t="shared" ref="CR5:CR68" ca="1" si="66">CQ5+CR4</f>
        <v>0</v>
      </c>
      <c r="CS5" t="str">
        <f t="shared" ca="1" si="30"/>
        <v/>
      </c>
      <c r="CT5" t="str">
        <f t="shared" ca="1" si="31"/>
        <v/>
      </c>
      <c r="CV5" t="str">
        <f t="shared" ca="1" si="32"/>
        <v/>
      </c>
      <c r="CW5" t="str">
        <f t="shared" ca="1" si="33"/>
        <v/>
      </c>
      <c r="CX5" t="str">
        <f t="shared" ca="1" si="34"/>
        <v/>
      </c>
      <c r="CY5" t="str">
        <f t="shared" ca="1" si="35"/>
        <v/>
      </c>
      <c r="CZ5" t="str">
        <f t="shared" ca="1" si="36"/>
        <v/>
      </c>
      <c r="DA5" t="str">
        <f t="shared" ca="1" si="37"/>
        <v/>
      </c>
      <c r="DB5" s="4" t="str">
        <f t="shared" ca="1" si="38"/>
        <v/>
      </c>
      <c r="DC5" t="str">
        <f t="shared" ca="1" si="39"/>
        <v/>
      </c>
      <c r="DD5" t="str">
        <f t="shared" ca="1" si="40"/>
        <v/>
      </c>
      <c r="DE5" t="str">
        <f t="shared" ca="1" si="41"/>
        <v/>
      </c>
      <c r="DF5" t="str">
        <f t="shared" ca="1" si="42"/>
        <v/>
      </c>
      <c r="DI5">
        <f ca="1">IF(OR(COUNTIF('Datos fijos'!$AJ:$AJ,Cálculos!$B5)=0,Cálculos!$B5=0,D5=0,F5=0),0,VLOOKUP($B5,'Datos fijos'!$AJ:$AO,COLUMN('Datos fijos'!$AO$1)-COLUMN('Datos fijos'!$AJ$2)+1,0))</f>
        <v>0</v>
      </c>
      <c r="DJ5">
        <f t="shared" ref="DJ5:DJ68" ca="1" si="67">DI5+DJ4</f>
        <v>0</v>
      </c>
      <c r="DK5" t="str">
        <f t="shared" ca="1" si="43"/>
        <v/>
      </c>
      <c r="DL5" t="str">
        <f t="shared" ref="DL5:DL68" ca="1" si="68">IF(OR(DK5=0,DK5=""),"",MATCH(DK5,DJ:DJ,0)-ROW($DK$3))</f>
        <v/>
      </c>
      <c r="DN5" t="str">
        <f t="shared" ca="1" si="44"/>
        <v/>
      </c>
      <c r="DO5" t="str">
        <f t="shared" ca="1" si="45"/>
        <v/>
      </c>
      <c r="DP5" t="str">
        <f t="shared" ca="1" si="46"/>
        <v/>
      </c>
      <c r="DQ5" t="str">
        <f t="shared" ca="1" si="47"/>
        <v/>
      </c>
      <c r="DR5" t="str">
        <f t="shared" ca="1" si="48"/>
        <v/>
      </c>
      <c r="DS5" s="4" t="str">
        <f ca="1">IF($DL5="","",IF(OR(OFFSET(K$3,$DL5,0)='Datos fijos'!$AB$5,OFFSET(K$3,$DL5,0)='Datos fijos'!$AB$6),"Importado",OFFSET(K$3,$DL5,0)))</f>
        <v/>
      </c>
      <c r="DT5" t="str">
        <f t="shared" ca="1" si="49"/>
        <v/>
      </c>
      <c r="DU5" t="str">
        <f t="shared" ca="1" si="50"/>
        <v/>
      </c>
      <c r="DV5" t="str">
        <f t="shared" ca="1" si="51"/>
        <v/>
      </c>
      <c r="DW5" t="str">
        <f t="shared" ca="1" si="52"/>
        <v/>
      </c>
      <c r="DX5" t="str">
        <f ca="1">IF(DL5="","",IF(OR(DS5='Datos fijos'!$AB$3,DS5='Datos fijos'!$AB$4),0,SUM(DT5:DW5)))</f>
        <v/>
      </c>
      <c r="DY5" t="str">
        <f t="shared" ca="1" si="53"/>
        <v/>
      </c>
      <c r="EC5" s="52" t="str">
        <f ca="1">IF(OR(COUNTIF('Datos fijos'!$AJ:$AJ,Cálculos!$B5)=0,F5=0,D5=0,B5=0),"",VLOOKUP($B5,'Datos fijos'!$AJ:$AP,COLUMN('Datos fijos'!$AP$1)-COLUMN('Datos fijos'!$AJ$2)+1,0))</f>
        <v/>
      </c>
      <c r="ED5" t="str">
        <f t="shared" ca="1" si="54"/>
        <v/>
      </c>
      <c r="EF5" s="32" t="s">
        <v>167</v>
      </c>
      <c r="EG5">
        <f ca="1">SUMIF(EC:EC,EF5,ED:ED)</f>
        <v>0</v>
      </c>
    </row>
    <row r="6" spans="2:139" ht="15.5">
      <c r="B6">
        <f ca="1">OFFSET('Equipos, Mater, Serv'!C$5,ROW($A6)-ROW($A$3),0)</f>
        <v>0</v>
      </c>
      <c r="C6">
        <f ca="1">OFFSET('Equipos, Mater, Serv'!D$5,ROW($A6)-ROW($A$3),0)</f>
        <v>0</v>
      </c>
      <c r="D6">
        <f ca="1">OFFSET('Equipos, Mater, Serv'!F$5,ROW($A6)-ROW($A$3),0)</f>
        <v>0</v>
      </c>
      <c r="E6">
        <f ca="1">OFFSET('Equipos, Mater, Serv'!G$5,ROW($A6)-ROW($A$3),0)</f>
        <v>0</v>
      </c>
      <c r="F6">
        <f ca="1">OFFSET('Equipos, Mater, Serv'!H$5,ROW($A6)-ROW($A$3),0)</f>
        <v>0</v>
      </c>
      <c r="G6">
        <f ca="1">OFFSET('Equipos, Mater, Serv'!L$5,ROW($A6)-ROW($A$3),0)</f>
        <v>0</v>
      </c>
      <c r="I6">
        <f ca="1">OFFSET('Equipos, Mater, Serv'!O$5,ROW($A6)-ROW($A$3),0)</f>
        <v>0</v>
      </c>
      <c r="J6">
        <f ca="1">OFFSET('Equipos, Mater, Serv'!P$5,ROW($A6)-ROW($A$3),0)</f>
        <v>0</v>
      </c>
      <c r="K6">
        <f ca="1">OFFSET('Equipos, Mater, Serv'!T$5,ROW($A6)-ROW($A$3),0)</f>
        <v>0</v>
      </c>
      <c r="L6">
        <f ca="1">OFFSET('Equipos, Mater, Serv'!U$5,ROW($A6)-ROW($A$3),0)</f>
        <v>0</v>
      </c>
      <c r="N6">
        <f ca="1">OFFSET('Equipos, Mater, Serv'!Z$5,ROW($A6)-ROW($A$3),0)</f>
        <v>0</v>
      </c>
      <c r="O6">
        <f ca="1">OFFSET('Equipos, Mater, Serv'!AA$5,ROW($A6)-ROW($A$3),0)</f>
        <v>0</v>
      </c>
      <c r="P6">
        <f ca="1">OFFSET('Equipos, Mater, Serv'!AB$5,ROW($A6)-ROW($A$3),0)</f>
        <v>0</v>
      </c>
      <c r="Q6">
        <f ca="1">OFFSET('Equipos, Mater, Serv'!AC$5,ROW($A6)-ROW($A$3),0)</f>
        <v>0</v>
      </c>
      <c r="R6">
        <f ca="1">OFFSET('Equipos, Mater, Serv'!AD$5,ROW($A6)-ROW($A$3),0)</f>
        <v>0</v>
      </c>
      <c r="S6">
        <f ca="1">OFFSET('Equipos, Mater, Serv'!AE$5,ROW($A6)-ROW($A$3),0)</f>
        <v>0</v>
      </c>
      <c r="T6">
        <f ca="1">OFFSET('Equipos, Mater, Serv'!AF$5,ROW($A6)-ROW($A$3),0)</f>
        <v>0</v>
      </c>
      <c r="V6" s="227">
        <f ca="1">IF(OR($B6=0,D6=0,F6=0,J6&lt;&gt;'Datos fijos'!$H$3),0,1)</f>
        <v>0</v>
      </c>
      <c r="W6">
        <f t="shared" ca="1" si="55"/>
        <v>0</v>
      </c>
      <c r="X6" t="str">
        <f t="shared" ca="1" si="56"/>
        <v/>
      </c>
      <c r="Y6" t="str">
        <f t="shared" ca="1" si="57"/>
        <v/>
      </c>
      <c r="AA6" t="str">
        <f t="shared" ca="1" si="0"/>
        <v/>
      </c>
      <c r="AB6" t="str">
        <f t="shared" ca="1" si="1"/>
        <v/>
      </c>
      <c r="AC6" t="str">
        <f t="shared" ca="1" si="2"/>
        <v/>
      </c>
      <c r="AD6" t="str">
        <f t="shared" ca="1" si="3"/>
        <v/>
      </c>
      <c r="AE6" t="str">
        <f t="shared" ca="1" si="4"/>
        <v/>
      </c>
      <c r="AF6" t="str">
        <f t="shared" ca="1" si="5"/>
        <v/>
      </c>
      <c r="AG6" t="str">
        <f t="shared" ca="1" si="58"/>
        <v/>
      </c>
      <c r="AH6" t="str">
        <f t="shared" ca="1" si="59"/>
        <v/>
      </c>
      <c r="AI6" t="str">
        <f t="shared" ca="1" si="60"/>
        <v/>
      </c>
      <c r="AL6" t="str">
        <f ca="1">IF(Y6="","",IF(OR(AG6='Datos fijos'!$AB$3,AG6='Datos fijos'!$AB$4),0,SUM(AH6:AK6)))</f>
        <v/>
      </c>
      <c r="AO6" s="30">
        <v>4</v>
      </c>
      <c r="AP6" s="4">
        <f ca="1">OFFSET(Cron.Inversiones!$C$27,0,Cálculos!AO6)</f>
        <v>0</v>
      </c>
      <c r="AQ6">
        <f t="shared" ca="1" si="61"/>
        <v>0</v>
      </c>
      <c r="AT6" s="3" t="s">
        <v>311</v>
      </c>
      <c r="AU6" s="3" t="s">
        <v>312</v>
      </c>
      <c r="BE6" s="4">
        <f ca="1">IF(OR(COUNTIF('Datos fijos'!$AJ:$AJ,$B6)=0,$B6=0,D6=0,F6=0,$H$4&lt;&gt;'Datos fijos'!$H$3),0,VLOOKUP($B6,'Datos fijos'!$AJ:$AO,COLUMN('Datos fijos'!$AK$2)-COLUMN('Datos fijos'!$AJ$2)+1,0))</f>
        <v>0</v>
      </c>
      <c r="BF6">
        <f t="shared" ca="1" si="62"/>
        <v>0</v>
      </c>
      <c r="BG6" t="str">
        <f t="shared" ca="1" si="6"/>
        <v/>
      </c>
      <c r="BH6" t="str">
        <f t="shared" ca="1" si="7"/>
        <v/>
      </c>
      <c r="BJ6" t="str">
        <f t="shared" ca="1" si="8"/>
        <v/>
      </c>
      <c r="BK6" t="str">
        <f t="shared" ca="1" si="9"/>
        <v/>
      </c>
      <c r="BL6" t="str">
        <f t="shared" ca="1" si="10"/>
        <v/>
      </c>
      <c r="BM6" t="str">
        <f t="shared" ca="1" si="11"/>
        <v/>
      </c>
      <c r="BN6" s="4" t="str">
        <f t="shared" ca="1" si="12"/>
        <v/>
      </c>
      <c r="BO6" t="str">
        <f t="shared" ca="1" si="13"/>
        <v/>
      </c>
      <c r="BP6" t="str">
        <f t="shared" ca="1" si="14"/>
        <v/>
      </c>
      <c r="BQ6" t="str">
        <f t="shared" ca="1" si="15"/>
        <v/>
      </c>
      <c r="BR6" t="str">
        <f t="shared" ca="1" si="16"/>
        <v/>
      </c>
      <c r="BS6" t="str">
        <f t="shared" ca="1" si="17"/>
        <v/>
      </c>
      <c r="BT6" t="str">
        <f ca="1">IF($BH6="","",IF(OR(BO6='Datos fijos'!$AB$3,BO6='Datos fijos'!$AB$4),0,SUM(BP6:BS6)))</f>
        <v/>
      </c>
      <c r="BU6" t="str">
        <f t="shared" ca="1" si="63"/>
        <v/>
      </c>
      <c r="BX6">
        <f ca="1">IF(OR(COUNTIF('Datos fijos'!$AJ:$AJ,$B6)=0,$B6=0,D6=0,F6=0,G6=0,$H$4&lt;&gt;'Datos fijos'!$H$3),0,VLOOKUP($B6,'Datos fijos'!$AJ:$AO,COLUMN('Datos fijos'!$AL$1)-COLUMN('Datos fijos'!$AJ$2)+1,0))</f>
        <v>0</v>
      </c>
      <c r="BY6">
        <f t="shared" ca="1" si="64"/>
        <v>0</v>
      </c>
      <c r="BZ6" t="str">
        <f t="shared" ca="1" si="18"/>
        <v/>
      </c>
      <c r="CA6" t="str">
        <f t="shared" ca="1" si="19"/>
        <v/>
      </c>
      <c r="CC6" t="str">
        <f t="shared" ca="1" si="20"/>
        <v/>
      </c>
      <c r="CD6" t="str">
        <f t="shared" ca="1" si="21"/>
        <v/>
      </c>
      <c r="CE6" t="str">
        <f t="shared" ca="1" si="22"/>
        <v/>
      </c>
      <c r="CF6" t="str">
        <f t="shared" ca="1" si="23"/>
        <v/>
      </c>
      <c r="CG6" t="str">
        <f t="shared" ca="1" si="24"/>
        <v/>
      </c>
      <c r="CH6" t="str">
        <f t="shared" ca="1" si="25"/>
        <v/>
      </c>
      <c r="CI6" t="str">
        <f t="shared" ca="1" si="26"/>
        <v/>
      </c>
      <c r="CJ6" t="str">
        <f t="shared" ca="1" si="27"/>
        <v/>
      </c>
      <c r="CK6" t="str">
        <f t="shared" ca="1" si="28"/>
        <v/>
      </c>
      <c r="CL6" t="str">
        <f t="shared" ca="1" si="29"/>
        <v/>
      </c>
      <c r="CM6" t="str">
        <f ca="1">IF($CA6="","",IF(OR(CH6='Datos fijos'!$AB$3,CH6='Datos fijos'!$AB$4),0,SUM(CI6:CL6)))</f>
        <v/>
      </c>
      <c r="CN6" t="str">
        <f t="shared" ca="1" si="65"/>
        <v/>
      </c>
      <c r="CQ6" s="4">
        <f ca="1">IF(OR(COUNTIF('Datos fijos'!$AJ:$AJ,$B6)=0,$B6=0,L6=0,D6=0,F6=0),0,IF(K6='Datos fijos'!$AB$5,VLOOKUP($B6,'Datos fijos'!$AJ:$AO,COLUMN('Datos fijos'!$AN$1)-COLUMN('Datos fijos'!$AJ$2)+1,0),0))</f>
        <v>0</v>
      </c>
      <c r="CR6">
        <f t="shared" ca="1" si="66"/>
        <v>0</v>
      </c>
      <c r="CS6" t="str">
        <f t="shared" ca="1" si="30"/>
        <v/>
      </c>
      <c r="CT6" t="str">
        <f t="shared" ca="1" si="31"/>
        <v/>
      </c>
      <c r="CV6" t="str">
        <f t="shared" ca="1" si="32"/>
        <v/>
      </c>
      <c r="CW6" t="str">
        <f t="shared" ca="1" si="33"/>
        <v/>
      </c>
      <c r="CX6" t="str">
        <f t="shared" ca="1" si="34"/>
        <v/>
      </c>
      <c r="CY6" t="str">
        <f t="shared" ca="1" si="35"/>
        <v/>
      </c>
      <c r="CZ6" t="str">
        <f t="shared" ca="1" si="36"/>
        <v/>
      </c>
      <c r="DA6" t="str">
        <f t="shared" ca="1" si="37"/>
        <v/>
      </c>
      <c r="DB6" s="4" t="str">
        <f t="shared" ca="1" si="38"/>
        <v/>
      </c>
      <c r="DC6" t="str">
        <f t="shared" ca="1" si="39"/>
        <v/>
      </c>
      <c r="DD6" t="str">
        <f t="shared" ca="1" si="40"/>
        <v/>
      </c>
      <c r="DE6" t="str">
        <f t="shared" ca="1" si="41"/>
        <v/>
      </c>
      <c r="DF6" t="str">
        <f t="shared" ca="1" si="42"/>
        <v/>
      </c>
      <c r="DI6">
        <f ca="1">IF(OR(COUNTIF('Datos fijos'!$AJ:$AJ,Cálculos!$B6)=0,Cálculos!$B6=0,D6=0,F6=0),0,VLOOKUP($B6,'Datos fijos'!$AJ:$AO,COLUMN('Datos fijos'!$AO$1)-COLUMN('Datos fijos'!$AJ$2)+1,0))</f>
        <v>0</v>
      </c>
      <c r="DJ6">
        <f t="shared" ca="1" si="67"/>
        <v>0</v>
      </c>
      <c r="DK6" t="str">
        <f t="shared" ca="1" si="43"/>
        <v/>
      </c>
      <c r="DL6" t="str">
        <f t="shared" ca="1" si="68"/>
        <v/>
      </c>
      <c r="DN6" t="str">
        <f t="shared" ca="1" si="44"/>
        <v/>
      </c>
      <c r="DO6" t="str">
        <f t="shared" ca="1" si="45"/>
        <v/>
      </c>
      <c r="DP6" t="str">
        <f t="shared" ca="1" si="46"/>
        <v/>
      </c>
      <c r="DQ6" t="str">
        <f t="shared" ca="1" si="47"/>
        <v/>
      </c>
      <c r="DR6" t="str">
        <f t="shared" ca="1" si="48"/>
        <v/>
      </c>
      <c r="DS6" s="4" t="str">
        <f ca="1">IF($DL6="","",IF(OR(OFFSET(K$3,$DL6,0)='Datos fijos'!$AB$5,OFFSET(K$3,$DL6,0)='Datos fijos'!$AB$6),"Importado",OFFSET(K$3,$DL6,0)))</f>
        <v/>
      </c>
      <c r="DT6" t="str">
        <f t="shared" ca="1" si="49"/>
        <v/>
      </c>
      <c r="DU6" t="str">
        <f t="shared" ca="1" si="50"/>
        <v/>
      </c>
      <c r="DV6" t="str">
        <f t="shared" ca="1" si="51"/>
        <v/>
      </c>
      <c r="DW6" t="str">
        <f t="shared" ca="1" si="52"/>
        <v/>
      </c>
      <c r="DX6" t="str">
        <f ca="1">IF(DL6="","",IF(OR(DS6='Datos fijos'!$AB$3,DS6='Datos fijos'!$AB$4),0,SUM(DT6:DW6)))</f>
        <v/>
      </c>
      <c r="DY6" t="str">
        <f t="shared" ca="1" si="53"/>
        <v/>
      </c>
      <c r="EC6" s="52" t="str">
        <f ca="1">IF(OR(COUNTIF('Datos fijos'!$AJ:$AJ,Cálculos!$B6)=0,F6=0,D6=0,B6=0),"",VLOOKUP($B6,'Datos fijos'!$AJ:$AP,COLUMN('Datos fijos'!$AP$1)-COLUMN('Datos fijos'!$AJ$2)+1,0))</f>
        <v/>
      </c>
      <c r="ED6" t="str">
        <f t="shared" ca="1" si="54"/>
        <v/>
      </c>
      <c r="EF6" s="32" t="s">
        <v>164</v>
      </c>
      <c r="EG6">
        <f ca="1">SUMIF(EC:EC,EF6,ED:ED)</f>
        <v>0</v>
      </c>
    </row>
    <row r="7" spans="2:139" ht="15.5">
      <c r="B7">
        <f ca="1">OFFSET('Equipos, Mater, Serv'!C$5,ROW($A7)-ROW($A$3),0)</f>
        <v>0</v>
      </c>
      <c r="C7">
        <f ca="1">OFFSET('Equipos, Mater, Serv'!D$5,ROW($A7)-ROW($A$3),0)</f>
        <v>0</v>
      </c>
      <c r="D7">
        <f ca="1">OFFSET('Equipos, Mater, Serv'!F$5,ROW($A7)-ROW($A$3),0)</f>
        <v>0</v>
      </c>
      <c r="E7">
        <f ca="1">OFFSET('Equipos, Mater, Serv'!G$5,ROW($A7)-ROW($A$3),0)</f>
        <v>0</v>
      </c>
      <c r="F7">
        <f ca="1">OFFSET('Equipos, Mater, Serv'!H$5,ROW($A7)-ROW($A$3),0)</f>
        <v>0</v>
      </c>
      <c r="G7">
        <f ca="1">OFFSET('Equipos, Mater, Serv'!L$5,ROW($A7)-ROW($A$3),0)</f>
        <v>0</v>
      </c>
      <c r="I7">
        <f ca="1">OFFSET('Equipos, Mater, Serv'!O$5,ROW($A7)-ROW($A$3),0)</f>
        <v>0</v>
      </c>
      <c r="J7">
        <f ca="1">OFFSET('Equipos, Mater, Serv'!P$5,ROW($A7)-ROW($A$3),0)</f>
        <v>0</v>
      </c>
      <c r="K7">
        <f ca="1">OFFSET('Equipos, Mater, Serv'!T$5,ROW($A7)-ROW($A$3),0)</f>
        <v>0</v>
      </c>
      <c r="L7">
        <f ca="1">OFFSET('Equipos, Mater, Serv'!U$5,ROW($A7)-ROW($A$3),0)</f>
        <v>0</v>
      </c>
      <c r="N7">
        <f ca="1">OFFSET('Equipos, Mater, Serv'!Z$5,ROW($A7)-ROW($A$3),0)</f>
        <v>0</v>
      </c>
      <c r="O7">
        <f ca="1">OFFSET('Equipos, Mater, Serv'!AA$5,ROW($A7)-ROW($A$3),0)</f>
        <v>0</v>
      </c>
      <c r="P7">
        <f ca="1">OFFSET('Equipos, Mater, Serv'!AB$5,ROW($A7)-ROW($A$3),0)</f>
        <v>0</v>
      </c>
      <c r="Q7">
        <f ca="1">OFFSET('Equipos, Mater, Serv'!AC$5,ROW($A7)-ROW($A$3),0)</f>
        <v>0</v>
      </c>
      <c r="R7">
        <f ca="1">OFFSET('Equipos, Mater, Serv'!AD$5,ROW($A7)-ROW($A$3),0)</f>
        <v>0</v>
      </c>
      <c r="S7">
        <f ca="1">OFFSET('Equipos, Mater, Serv'!AE$5,ROW($A7)-ROW($A$3),0)</f>
        <v>0</v>
      </c>
      <c r="T7">
        <f ca="1">OFFSET('Equipos, Mater, Serv'!AF$5,ROW($A7)-ROW($A$3),0)</f>
        <v>0</v>
      </c>
      <c r="V7" s="227">
        <f ca="1">IF(OR($B7=0,D7=0,F7=0,J7&lt;&gt;'Datos fijos'!$H$3),0,1)</f>
        <v>0</v>
      </c>
      <c r="W7">
        <f t="shared" ca="1" si="55"/>
        <v>0</v>
      </c>
      <c r="X7" t="str">
        <f t="shared" ca="1" si="56"/>
        <v/>
      </c>
      <c r="Y7" t="str">
        <f t="shared" ca="1" si="57"/>
        <v/>
      </c>
      <c r="AA7" t="str">
        <f t="shared" ca="1" si="0"/>
        <v/>
      </c>
      <c r="AB7" t="str">
        <f t="shared" ca="1" si="1"/>
        <v/>
      </c>
      <c r="AC7" t="str">
        <f t="shared" ca="1" si="2"/>
        <v/>
      </c>
      <c r="AD7" t="str">
        <f t="shared" ca="1" si="3"/>
        <v/>
      </c>
      <c r="AE7" t="str">
        <f t="shared" ca="1" si="4"/>
        <v/>
      </c>
      <c r="AF7" t="str">
        <f t="shared" ca="1" si="5"/>
        <v/>
      </c>
      <c r="AG7" t="str">
        <f t="shared" ca="1" si="58"/>
        <v/>
      </c>
      <c r="AH7" t="str">
        <f t="shared" ca="1" si="59"/>
        <v/>
      </c>
      <c r="AI7" t="str">
        <f t="shared" ca="1" si="60"/>
        <v/>
      </c>
      <c r="AL7" t="str">
        <f ca="1">IF(Y7="","",IF(OR(AG7='Datos fijos'!$AB$3,AG7='Datos fijos'!$AB$4),0,SUM(AH7:AK7)))</f>
        <v/>
      </c>
      <c r="AO7" s="30">
        <v>5</v>
      </c>
      <c r="AP7" s="4">
        <f ca="1">OFFSET(Cron.Inversiones!$C$27,0,Cálculos!AO7)</f>
        <v>0</v>
      </c>
      <c r="AQ7">
        <f t="shared" ca="1" si="61"/>
        <v>0</v>
      </c>
      <c r="AT7">
        <f ca="1">TRUNC(AS4/12,0)</f>
        <v>3</v>
      </c>
      <c r="AU7">
        <f ca="1">MOD(AS4,12)</f>
        <v>0</v>
      </c>
      <c r="AZ7" s="32">
        <v>36526</v>
      </c>
      <c r="BE7" s="4">
        <f ca="1">IF(OR(COUNTIF('Datos fijos'!$AJ:$AJ,$B7)=0,$B7=0,D7=0,F7=0,$H$4&lt;&gt;'Datos fijos'!$H$3),0,VLOOKUP($B7,'Datos fijos'!$AJ:$AO,COLUMN('Datos fijos'!$AK$2)-COLUMN('Datos fijos'!$AJ$2)+1,0))</f>
        <v>0</v>
      </c>
      <c r="BF7">
        <f t="shared" ca="1" si="62"/>
        <v>0</v>
      </c>
      <c r="BG7" t="str">
        <f t="shared" ca="1" si="6"/>
        <v/>
      </c>
      <c r="BH7" t="str">
        <f t="shared" ca="1" si="7"/>
        <v/>
      </c>
      <c r="BJ7" t="str">
        <f t="shared" ca="1" si="8"/>
        <v/>
      </c>
      <c r="BK7" t="str">
        <f t="shared" ca="1" si="9"/>
        <v/>
      </c>
      <c r="BL7" t="str">
        <f t="shared" ca="1" si="10"/>
        <v/>
      </c>
      <c r="BM7" t="str">
        <f t="shared" ca="1" si="11"/>
        <v/>
      </c>
      <c r="BN7" s="4" t="str">
        <f t="shared" ca="1" si="12"/>
        <v/>
      </c>
      <c r="BO7" t="str">
        <f t="shared" ca="1" si="13"/>
        <v/>
      </c>
      <c r="BP7" t="str">
        <f t="shared" ca="1" si="14"/>
        <v/>
      </c>
      <c r="BQ7" t="str">
        <f t="shared" ca="1" si="15"/>
        <v/>
      </c>
      <c r="BR7" t="str">
        <f t="shared" ca="1" si="16"/>
        <v/>
      </c>
      <c r="BS7" t="str">
        <f t="shared" ca="1" si="17"/>
        <v/>
      </c>
      <c r="BT7" t="str">
        <f ca="1">IF($BH7="","",IF(OR(BO7='Datos fijos'!$AB$3,BO7='Datos fijos'!$AB$4),0,SUM(BP7:BS7)))</f>
        <v/>
      </c>
      <c r="BU7" t="str">
        <f t="shared" ca="1" si="63"/>
        <v/>
      </c>
      <c r="BX7">
        <f ca="1">IF(OR(COUNTIF('Datos fijos'!$AJ:$AJ,$B7)=0,$B7=0,D7=0,F7=0,G7=0,$H$4&lt;&gt;'Datos fijos'!$H$3),0,VLOOKUP($B7,'Datos fijos'!$AJ:$AO,COLUMN('Datos fijos'!$AL$1)-COLUMN('Datos fijos'!$AJ$2)+1,0))</f>
        <v>0</v>
      </c>
      <c r="BY7">
        <f t="shared" ca="1" si="64"/>
        <v>0</v>
      </c>
      <c r="BZ7" t="str">
        <f t="shared" ca="1" si="18"/>
        <v/>
      </c>
      <c r="CA7" t="str">
        <f t="shared" ca="1" si="19"/>
        <v/>
      </c>
      <c r="CC7" t="str">
        <f t="shared" ca="1" si="20"/>
        <v/>
      </c>
      <c r="CD7" t="str">
        <f t="shared" ca="1" si="21"/>
        <v/>
      </c>
      <c r="CE7" t="str">
        <f t="shared" ca="1" si="22"/>
        <v/>
      </c>
      <c r="CF7" t="str">
        <f t="shared" ca="1" si="23"/>
        <v/>
      </c>
      <c r="CG7" t="str">
        <f t="shared" ca="1" si="24"/>
        <v/>
      </c>
      <c r="CH7" t="str">
        <f t="shared" ca="1" si="25"/>
        <v/>
      </c>
      <c r="CI7" t="str">
        <f t="shared" ca="1" si="26"/>
        <v/>
      </c>
      <c r="CJ7" t="str">
        <f t="shared" ca="1" si="27"/>
        <v/>
      </c>
      <c r="CK7" t="str">
        <f t="shared" ca="1" si="28"/>
        <v/>
      </c>
      <c r="CL7" t="str">
        <f t="shared" ca="1" si="29"/>
        <v/>
      </c>
      <c r="CM7" t="str">
        <f ca="1">IF($CA7="","",IF(OR(CH7='Datos fijos'!$AB$3,CH7='Datos fijos'!$AB$4),0,SUM(CI7:CL7)))</f>
        <v/>
      </c>
      <c r="CN7" t="str">
        <f t="shared" ca="1" si="65"/>
        <v/>
      </c>
      <c r="CQ7" s="4">
        <f ca="1">IF(OR(COUNTIF('Datos fijos'!$AJ:$AJ,$B7)=0,$B7=0,L7=0,D7=0,F7=0),0,IF(K7='Datos fijos'!$AB$5,VLOOKUP($B7,'Datos fijos'!$AJ:$AO,COLUMN('Datos fijos'!$AN$1)-COLUMN('Datos fijos'!$AJ$2)+1,0),0))</f>
        <v>0</v>
      </c>
      <c r="CR7">
        <f t="shared" ca="1" si="66"/>
        <v>0</v>
      </c>
      <c r="CS7" t="str">
        <f t="shared" ca="1" si="30"/>
        <v/>
      </c>
      <c r="CT7" t="str">
        <f t="shared" ca="1" si="31"/>
        <v/>
      </c>
      <c r="CV7" t="str">
        <f t="shared" ca="1" si="32"/>
        <v/>
      </c>
      <c r="CW7" t="str">
        <f t="shared" ca="1" si="33"/>
        <v/>
      </c>
      <c r="CX7" t="str">
        <f t="shared" ca="1" si="34"/>
        <v/>
      </c>
      <c r="CY7" t="str">
        <f t="shared" ca="1" si="35"/>
        <v/>
      </c>
      <c r="CZ7" t="str">
        <f t="shared" ca="1" si="36"/>
        <v/>
      </c>
      <c r="DA7" t="str">
        <f t="shared" ca="1" si="37"/>
        <v/>
      </c>
      <c r="DB7" s="4" t="str">
        <f t="shared" ca="1" si="38"/>
        <v/>
      </c>
      <c r="DC7" t="str">
        <f t="shared" ca="1" si="39"/>
        <v/>
      </c>
      <c r="DD7" t="str">
        <f t="shared" ca="1" si="40"/>
        <v/>
      </c>
      <c r="DE7" t="str">
        <f t="shared" ca="1" si="41"/>
        <v/>
      </c>
      <c r="DF7" t="str">
        <f t="shared" ca="1" si="42"/>
        <v/>
      </c>
      <c r="DI7">
        <f ca="1">IF(OR(COUNTIF('Datos fijos'!$AJ:$AJ,Cálculos!$B7)=0,Cálculos!$B7=0,D7=0,F7=0),0,VLOOKUP($B7,'Datos fijos'!$AJ:$AO,COLUMN('Datos fijos'!$AO$1)-COLUMN('Datos fijos'!$AJ$2)+1,0))</f>
        <v>0</v>
      </c>
      <c r="DJ7">
        <f t="shared" ca="1" si="67"/>
        <v>0</v>
      </c>
      <c r="DK7" t="str">
        <f t="shared" ca="1" si="43"/>
        <v/>
      </c>
      <c r="DL7" t="str">
        <f t="shared" ca="1" si="68"/>
        <v/>
      </c>
      <c r="DN7" t="str">
        <f t="shared" ca="1" si="44"/>
        <v/>
      </c>
      <c r="DO7" t="str">
        <f t="shared" ca="1" si="45"/>
        <v/>
      </c>
      <c r="DP7" t="str">
        <f t="shared" ca="1" si="46"/>
        <v/>
      </c>
      <c r="DQ7" t="str">
        <f t="shared" ca="1" si="47"/>
        <v/>
      </c>
      <c r="DR7" t="str">
        <f t="shared" ca="1" si="48"/>
        <v/>
      </c>
      <c r="DS7" s="4" t="str">
        <f ca="1">IF($DL7="","",IF(OR(OFFSET(K$3,$DL7,0)='Datos fijos'!$AB$5,OFFSET(K$3,$DL7,0)='Datos fijos'!$AB$6),"Importado",OFFSET(K$3,$DL7,0)))</f>
        <v/>
      </c>
      <c r="DT7" t="str">
        <f t="shared" ca="1" si="49"/>
        <v/>
      </c>
      <c r="DU7" t="str">
        <f t="shared" ca="1" si="50"/>
        <v/>
      </c>
      <c r="DV7" t="str">
        <f t="shared" ca="1" si="51"/>
        <v/>
      </c>
      <c r="DW7" t="str">
        <f t="shared" ca="1" si="52"/>
        <v/>
      </c>
      <c r="DX7" t="str">
        <f ca="1">IF(DL7="","",IF(OR(DS7='Datos fijos'!$AB$3,DS7='Datos fijos'!$AB$4),0,SUM(DT7:DW7)))</f>
        <v/>
      </c>
      <c r="DY7" t="str">
        <f t="shared" ca="1" si="53"/>
        <v/>
      </c>
      <c r="EC7" s="52" t="str">
        <f ca="1">IF(OR(COUNTIF('Datos fijos'!$AJ:$AJ,Cálculos!$B7)=0,F7=0,D7=0,B7=0),"",VLOOKUP($B7,'Datos fijos'!$AJ:$AP,COLUMN('Datos fijos'!$AP$1)-COLUMN('Datos fijos'!$AJ$2)+1,0))</f>
        <v/>
      </c>
      <c r="ED7" t="str">
        <f t="shared" ca="1" si="54"/>
        <v/>
      </c>
      <c r="EF7" s="32" t="s">
        <v>165</v>
      </c>
      <c r="EG7">
        <f ca="1">SUMIF(EC:EC,EF7,ED:ED)</f>
        <v>0</v>
      </c>
    </row>
    <row r="8" spans="2:139" ht="15.5">
      <c r="B8">
        <f ca="1">OFFSET('Equipos, Mater, Serv'!C$5,ROW($A8)-ROW($A$3),0)</f>
        <v>0</v>
      </c>
      <c r="C8">
        <f ca="1">OFFSET('Equipos, Mater, Serv'!D$5,ROW($A8)-ROW($A$3),0)</f>
        <v>0</v>
      </c>
      <c r="D8">
        <f ca="1">OFFSET('Equipos, Mater, Serv'!F$5,ROW($A8)-ROW($A$3),0)</f>
        <v>0</v>
      </c>
      <c r="E8">
        <f ca="1">OFFSET('Equipos, Mater, Serv'!G$5,ROW($A8)-ROW($A$3),0)</f>
        <v>0</v>
      </c>
      <c r="F8">
        <f ca="1">OFFSET('Equipos, Mater, Serv'!H$5,ROW($A8)-ROW($A$3),0)</f>
        <v>0</v>
      </c>
      <c r="G8">
        <f ca="1">OFFSET('Equipos, Mater, Serv'!L$5,ROW($A8)-ROW($A$3),0)</f>
        <v>0</v>
      </c>
      <c r="I8">
        <f ca="1">OFFSET('Equipos, Mater, Serv'!O$5,ROW($A8)-ROW($A$3),0)</f>
        <v>0</v>
      </c>
      <c r="J8">
        <f ca="1">OFFSET('Equipos, Mater, Serv'!P$5,ROW($A8)-ROW($A$3),0)</f>
        <v>0</v>
      </c>
      <c r="K8">
        <f ca="1">OFFSET('Equipos, Mater, Serv'!T$5,ROW($A8)-ROW($A$3),0)</f>
        <v>0</v>
      </c>
      <c r="L8">
        <f ca="1">OFFSET('Equipos, Mater, Serv'!U$5,ROW($A8)-ROW($A$3),0)</f>
        <v>0</v>
      </c>
      <c r="N8">
        <f ca="1">OFFSET('Equipos, Mater, Serv'!Z$5,ROW($A8)-ROW($A$3),0)</f>
        <v>0</v>
      </c>
      <c r="O8">
        <f ca="1">OFFSET('Equipos, Mater, Serv'!AA$5,ROW($A8)-ROW($A$3),0)</f>
        <v>0</v>
      </c>
      <c r="P8">
        <f ca="1">OFFSET('Equipos, Mater, Serv'!AB$5,ROW($A8)-ROW($A$3),0)</f>
        <v>0</v>
      </c>
      <c r="Q8">
        <f ca="1">OFFSET('Equipos, Mater, Serv'!AC$5,ROW($A8)-ROW($A$3),0)</f>
        <v>0</v>
      </c>
      <c r="R8">
        <f ca="1">OFFSET('Equipos, Mater, Serv'!AD$5,ROW($A8)-ROW($A$3),0)</f>
        <v>0</v>
      </c>
      <c r="S8">
        <f ca="1">OFFSET('Equipos, Mater, Serv'!AE$5,ROW($A8)-ROW($A$3),0)</f>
        <v>0</v>
      </c>
      <c r="T8">
        <f ca="1">OFFSET('Equipos, Mater, Serv'!AF$5,ROW($A8)-ROW($A$3),0)</f>
        <v>0</v>
      </c>
      <c r="V8" s="227">
        <f ca="1">IF(OR($B8=0,D8=0,F8=0,J8&lt;&gt;'Datos fijos'!$H$3),0,1)</f>
        <v>0</v>
      </c>
      <c r="W8">
        <f t="shared" ca="1" si="55"/>
        <v>0</v>
      </c>
      <c r="X8" t="str">
        <f t="shared" ca="1" si="56"/>
        <v/>
      </c>
      <c r="Y8" t="str">
        <f t="shared" ca="1" si="57"/>
        <v/>
      </c>
      <c r="AA8" t="str">
        <f t="shared" ca="1" si="0"/>
        <v/>
      </c>
      <c r="AB8" t="str">
        <f t="shared" ca="1" si="1"/>
        <v/>
      </c>
      <c r="AC8" t="str">
        <f t="shared" ca="1" si="2"/>
        <v/>
      </c>
      <c r="AD8" t="str">
        <f t="shared" ca="1" si="3"/>
        <v/>
      </c>
      <c r="AE8" t="str">
        <f t="shared" ca="1" si="4"/>
        <v/>
      </c>
      <c r="AF8" t="str">
        <f t="shared" ca="1" si="5"/>
        <v/>
      </c>
      <c r="AG8" t="str">
        <f t="shared" ca="1" si="58"/>
        <v/>
      </c>
      <c r="AH8" t="str">
        <f t="shared" ca="1" si="59"/>
        <v/>
      </c>
      <c r="AI8" t="str">
        <f t="shared" ca="1" si="60"/>
        <v/>
      </c>
      <c r="AL8" t="str">
        <f ca="1">IF(Y8="","",IF(OR(AG8='Datos fijos'!$AB$3,AG8='Datos fijos'!$AB$4),0,SUM(AH8:AK8)))</f>
        <v/>
      </c>
      <c r="AO8" s="30">
        <v>6</v>
      </c>
      <c r="AP8" s="4">
        <f ca="1">OFFSET(Cron.Inversiones!$C$27,0,Cálculos!AO8)</f>
        <v>0</v>
      </c>
      <c r="AQ8">
        <f t="shared" ca="1" si="61"/>
        <v>0</v>
      </c>
      <c r="AZ8" s="36">
        <f>'Datos fijos'!AS3</f>
        <v>42735</v>
      </c>
      <c r="BA8" s="34">
        <f>'Datos fijos'!AT3</f>
        <v>0.5</v>
      </c>
      <c r="BB8">
        <f>'Datos fijos'!AU3</f>
        <v>2</v>
      </c>
      <c r="BE8" s="4">
        <f ca="1">IF(OR(COUNTIF('Datos fijos'!$AJ:$AJ,$B8)=0,$B8=0,D8=0,F8=0,$H$4&lt;&gt;'Datos fijos'!$H$3),0,VLOOKUP($B8,'Datos fijos'!$AJ:$AO,COLUMN('Datos fijos'!$AK$2)-COLUMN('Datos fijos'!$AJ$2)+1,0))</f>
        <v>0</v>
      </c>
      <c r="BF8">
        <f t="shared" ca="1" si="62"/>
        <v>0</v>
      </c>
      <c r="BG8" t="str">
        <f t="shared" ca="1" si="6"/>
        <v/>
      </c>
      <c r="BH8" t="str">
        <f t="shared" ca="1" si="7"/>
        <v/>
      </c>
      <c r="BJ8" t="str">
        <f t="shared" ca="1" si="8"/>
        <v/>
      </c>
      <c r="BK8" t="str">
        <f t="shared" ca="1" si="9"/>
        <v/>
      </c>
      <c r="BL8" t="str">
        <f t="shared" ca="1" si="10"/>
        <v/>
      </c>
      <c r="BM8" t="str">
        <f t="shared" ca="1" si="11"/>
        <v/>
      </c>
      <c r="BN8" s="4" t="str">
        <f t="shared" ca="1" si="12"/>
        <v/>
      </c>
      <c r="BO8" t="str">
        <f t="shared" ca="1" si="13"/>
        <v/>
      </c>
      <c r="BP8" t="str">
        <f t="shared" ca="1" si="14"/>
        <v/>
      </c>
      <c r="BQ8" t="str">
        <f t="shared" ca="1" si="15"/>
        <v/>
      </c>
      <c r="BR8" t="str">
        <f t="shared" ca="1" si="16"/>
        <v/>
      </c>
      <c r="BS8" t="str">
        <f t="shared" ca="1" si="17"/>
        <v/>
      </c>
      <c r="BT8" t="str">
        <f ca="1">IF($BH8="","",IF(OR(BO8='Datos fijos'!$AB$3,BO8='Datos fijos'!$AB$4),0,SUM(BP8:BS8)))</f>
        <v/>
      </c>
      <c r="BU8" t="str">
        <f t="shared" ca="1" si="63"/>
        <v/>
      </c>
      <c r="BX8">
        <f ca="1">IF(OR(COUNTIF('Datos fijos'!$AJ:$AJ,$B8)=0,$B8=0,D8=0,F8=0,G8=0,$H$4&lt;&gt;'Datos fijos'!$H$3),0,VLOOKUP($B8,'Datos fijos'!$AJ:$AO,COLUMN('Datos fijos'!$AL$1)-COLUMN('Datos fijos'!$AJ$2)+1,0))</f>
        <v>0</v>
      </c>
      <c r="BY8">
        <f t="shared" ca="1" si="64"/>
        <v>0</v>
      </c>
      <c r="BZ8" t="str">
        <f t="shared" ca="1" si="18"/>
        <v/>
      </c>
      <c r="CA8" t="str">
        <f t="shared" ca="1" si="19"/>
        <v/>
      </c>
      <c r="CC8" t="str">
        <f t="shared" ca="1" si="20"/>
        <v/>
      </c>
      <c r="CD8" t="str">
        <f t="shared" ca="1" si="21"/>
        <v/>
      </c>
      <c r="CE8" t="str">
        <f t="shared" ca="1" si="22"/>
        <v/>
      </c>
      <c r="CF8" t="str">
        <f t="shared" ca="1" si="23"/>
        <v/>
      </c>
      <c r="CG8" t="str">
        <f t="shared" ca="1" si="24"/>
        <v/>
      </c>
      <c r="CH8" t="str">
        <f t="shared" ca="1" si="25"/>
        <v/>
      </c>
      <c r="CI8" t="str">
        <f t="shared" ca="1" si="26"/>
        <v/>
      </c>
      <c r="CJ8" t="str">
        <f t="shared" ca="1" si="27"/>
        <v/>
      </c>
      <c r="CK8" t="str">
        <f t="shared" ca="1" si="28"/>
        <v/>
      </c>
      <c r="CL8" t="str">
        <f t="shared" ca="1" si="29"/>
        <v/>
      </c>
      <c r="CM8" t="str">
        <f ca="1">IF($CA8="","",IF(OR(CH8='Datos fijos'!$AB$3,CH8='Datos fijos'!$AB$4),0,SUM(CI8:CL8)))</f>
        <v/>
      </c>
      <c r="CN8" t="str">
        <f t="shared" ca="1" si="65"/>
        <v/>
      </c>
      <c r="CQ8" s="4">
        <f ca="1">IF(OR(COUNTIF('Datos fijos'!$AJ:$AJ,$B8)=0,$B8=0,L8=0,D8=0,F8=0),0,IF(K8='Datos fijos'!$AB$5,VLOOKUP($B8,'Datos fijos'!$AJ:$AO,COLUMN('Datos fijos'!$AN$1)-COLUMN('Datos fijos'!$AJ$2)+1,0),0))</f>
        <v>0</v>
      </c>
      <c r="CR8">
        <f t="shared" ca="1" si="66"/>
        <v>0</v>
      </c>
      <c r="CS8" t="str">
        <f t="shared" ca="1" si="30"/>
        <v/>
      </c>
      <c r="CT8" t="str">
        <f t="shared" ca="1" si="31"/>
        <v/>
      </c>
      <c r="CV8" t="str">
        <f t="shared" ca="1" si="32"/>
        <v/>
      </c>
      <c r="CW8" t="str">
        <f t="shared" ca="1" si="33"/>
        <v/>
      </c>
      <c r="CX8" t="str">
        <f t="shared" ca="1" si="34"/>
        <v/>
      </c>
      <c r="CY8" t="str">
        <f t="shared" ca="1" si="35"/>
        <v/>
      </c>
      <c r="CZ8" t="str">
        <f t="shared" ca="1" si="36"/>
        <v/>
      </c>
      <c r="DA8" t="str">
        <f t="shared" ca="1" si="37"/>
        <v/>
      </c>
      <c r="DB8" s="4" t="str">
        <f t="shared" ca="1" si="38"/>
        <v/>
      </c>
      <c r="DC8" t="str">
        <f t="shared" ca="1" si="39"/>
        <v/>
      </c>
      <c r="DD8" t="str">
        <f t="shared" ca="1" si="40"/>
        <v/>
      </c>
      <c r="DE8" t="str">
        <f t="shared" ca="1" si="41"/>
        <v/>
      </c>
      <c r="DF8" t="str">
        <f t="shared" ca="1" si="42"/>
        <v/>
      </c>
      <c r="DI8">
        <f ca="1">IF(OR(COUNTIF('Datos fijos'!$AJ:$AJ,Cálculos!$B8)=0,Cálculos!$B8=0,D8=0,F8=0),0,VLOOKUP($B8,'Datos fijos'!$AJ:$AO,COLUMN('Datos fijos'!$AO$1)-COLUMN('Datos fijos'!$AJ$2)+1,0))</f>
        <v>0</v>
      </c>
      <c r="DJ8">
        <f t="shared" ca="1" si="67"/>
        <v>0</v>
      </c>
      <c r="DK8" t="str">
        <f t="shared" ca="1" si="43"/>
        <v/>
      </c>
      <c r="DL8" t="str">
        <f t="shared" ca="1" si="68"/>
        <v/>
      </c>
      <c r="DN8" t="str">
        <f t="shared" ca="1" si="44"/>
        <v/>
      </c>
      <c r="DO8" t="str">
        <f t="shared" ca="1" si="45"/>
        <v/>
      </c>
      <c r="DP8" t="str">
        <f t="shared" ca="1" si="46"/>
        <v/>
      </c>
      <c r="DQ8" t="str">
        <f t="shared" ca="1" si="47"/>
        <v/>
      </c>
      <c r="DR8" t="str">
        <f t="shared" ca="1" si="48"/>
        <v/>
      </c>
      <c r="DS8" s="4" t="str">
        <f ca="1">IF($DL8="","",IF(OR(OFFSET(K$3,$DL8,0)='Datos fijos'!$AB$5,OFFSET(K$3,$DL8,0)='Datos fijos'!$AB$6),"Importado",OFFSET(K$3,$DL8,0)))</f>
        <v/>
      </c>
      <c r="DT8" t="str">
        <f t="shared" ca="1" si="49"/>
        <v/>
      </c>
      <c r="DU8" t="str">
        <f t="shared" ca="1" si="50"/>
        <v/>
      </c>
      <c r="DV8" t="str">
        <f t="shared" ca="1" si="51"/>
        <v/>
      </c>
      <c r="DW8" t="str">
        <f t="shared" ca="1" si="52"/>
        <v/>
      </c>
      <c r="DX8" t="str">
        <f ca="1">IF(DL8="","",IF(OR(DS8='Datos fijos'!$AB$3,DS8='Datos fijos'!$AB$4),0,SUM(DT8:DW8)))</f>
        <v/>
      </c>
      <c r="DY8" t="str">
        <f t="shared" ca="1" si="53"/>
        <v/>
      </c>
      <c r="EC8" s="52" t="str">
        <f ca="1">IF(OR(COUNTIF('Datos fijos'!$AJ:$AJ,Cálculos!$B8)=0,F8=0,D8=0,B8=0),"",VLOOKUP($B8,'Datos fijos'!$AJ:$AP,COLUMN('Datos fijos'!$AP$1)-COLUMN('Datos fijos'!$AJ$2)+1,0))</f>
        <v/>
      </c>
      <c r="ED8" t="str">
        <f t="shared" ca="1" si="54"/>
        <v/>
      </c>
      <c r="EF8" s="32" t="s">
        <v>166</v>
      </c>
      <c r="EG8">
        <f ca="1">SUMIF(EC:EC,EF8,ED:ED)</f>
        <v>0</v>
      </c>
    </row>
    <row r="9" spans="2:139" ht="30" customHeight="1">
      <c r="B9">
        <f ca="1">OFFSET('Equipos, Mater, Serv'!C$5,ROW($A9)-ROW($A$3),0)</f>
        <v>0</v>
      </c>
      <c r="C9">
        <f ca="1">OFFSET('Equipos, Mater, Serv'!D$5,ROW($A9)-ROW($A$3),0)</f>
        <v>0</v>
      </c>
      <c r="D9">
        <f ca="1">OFFSET('Equipos, Mater, Serv'!F$5,ROW($A9)-ROW($A$3),0)</f>
        <v>0</v>
      </c>
      <c r="E9">
        <f ca="1">OFFSET('Equipos, Mater, Serv'!G$5,ROW($A9)-ROW($A$3),0)</f>
        <v>0</v>
      </c>
      <c r="F9">
        <f ca="1">OFFSET('Equipos, Mater, Serv'!H$5,ROW($A9)-ROW($A$3),0)</f>
        <v>0</v>
      </c>
      <c r="G9">
        <f ca="1">OFFSET('Equipos, Mater, Serv'!L$5,ROW($A9)-ROW($A$3),0)</f>
        <v>0</v>
      </c>
      <c r="I9">
        <f ca="1">OFFSET('Equipos, Mater, Serv'!O$5,ROW($A9)-ROW($A$3),0)</f>
        <v>0</v>
      </c>
      <c r="J9">
        <f ca="1">OFFSET('Equipos, Mater, Serv'!P$5,ROW($A9)-ROW($A$3),0)</f>
        <v>0</v>
      </c>
      <c r="K9">
        <f ca="1">OFFSET('Equipos, Mater, Serv'!T$5,ROW($A9)-ROW($A$3),0)</f>
        <v>0</v>
      </c>
      <c r="L9">
        <f ca="1">OFFSET('Equipos, Mater, Serv'!U$5,ROW($A9)-ROW($A$3),0)</f>
        <v>0</v>
      </c>
      <c r="N9">
        <f ca="1">OFFSET('Equipos, Mater, Serv'!Z$5,ROW($A9)-ROW($A$3),0)</f>
        <v>0</v>
      </c>
      <c r="O9">
        <f ca="1">OFFSET('Equipos, Mater, Serv'!AA$5,ROW($A9)-ROW($A$3),0)</f>
        <v>0</v>
      </c>
      <c r="P9">
        <f ca="1">OFFSET('Equipos, Mater, Serv'!AB$5,ROW($A9)-ROW($A$3),0)</f>
        <v>0</v>
      </c>
      <c r="Q9">
        <f ca="1">OFFSET('Equipos, Mater, Serv'!AC$5,ROW($A9)-ROW($A$3),0)</f>
        <v>0</v>
      </c>
      <c r="R9">
        <f ca="1">OFFSET('Equipos, Mater, Serv'!AD$5,ROW($A9)-ROW($A$3),0)</f>
        <v>0</v>
      </c>
      <c r="S9">
        <f ca="1">OFFSET('Equipos, Mater, Serv'!AE$5,ROW($A9)-ROW($A$3),0)</f>
        <v>0</v>
      </c>
      <c r="T9">
        <f ca="1">OFFSET('Equipos, Mater, Serv'!AF$5,ROW($A9)-ROW($A$3),0)</f>
        <v>0</v>
      </c>
      <c r="V9" s="227">
        <f ca="1">IF(OR($B9=0,D9=0,F9=0,J9&lt;&gt;'Datos fijos'!$H$3),0,1)</f>
        <v>0</v>
      </c>
      <c r="W9">
        <f t="shared" ca="1" si="55"/>
        <v>0</v>
      </c>
      <c r="X9" t="str">
        <f t="shared" ca="1" si="56"/>
        <v/>
      </c>
      <c r="Y9" t="str">
        <f t="shared" ca="1" si="57"/>
        <v/>
      </c>
      <c r="AA9" t="str">
        <f t="shared" ca="1" si="0"/>
        <v/>
      </c>
      <c r="AB9" t="str">
        <f t="shared" ca="1" si="1"/>
        <v/>
      </c>
      <c r="AC9" t="str">
        <f t="shared" ca="1" si="2"/>
        <v/>
      </c>
      <c r="AD9" t="str">
        <f t="shared" ca="1" si="3"/>
        <v/>
      </c>
      <c r="AE9" t="str">
        <f t="shared" ca="1" si="4"/>
        <v/>
      </c>
      <c r="AF9" t="str">
        <f t="shared" ca="1" si="5"/>
        <v/>
      </c>
      <c r="AG9" t="str">
        <f t="shared" ca="1" si="58"/>
        <v/>
      </c>
      <c r="AH9" t="str">
        <f t="shared" ca="1" si="59"/>
        <v/>
      </c>
      <c r="AI9" t="str">
        <f t="shared" ca="1" si="60"/>
        <v/>
      </c>
      <c r="AL9" t="str">
        <f ca="1">IF(Y9="","",IF(OR(AG9='Datos fijos'!$AB$3,AG9='Datos fijos'!$AB$4),0,SUM(AH9:AK9)))</f>
        <v/>
      </c>
      <c r="AO9" s="30">
        <v>7</v>
      </c>
      <c r="AP9" s="4">
        <f ca="1">OFFSET(Cron.Inversiones!$C$27,0,Cálculos!AO9)</f>
        <v>0</v>
      </c>
      <c r="AQ9">
        <f t="shared" ca="1" si="61"/>
        <v>0</v>
      </c>
      <c r="AT9" s="3" t="s">
        <v>315</v>
      </c>
      <c r="AU9" s="3" t="s">
        <v>316</v>
      </c>
      <c r="AZ9" s="36">
        <f>'Datos fijos'!AS4</f>
        <v>43100</v>
      </c>
      <c r="BA9" s="34">
        <f>'Datos fijos'!AT4</f>
        <v>0.6</v>
      </c>
      <c r="BB9">
        <f>'Datos fijos'!AU4</f>
        <v>3</v>
      </c>
      <c r="BE9" s="4">
        <f ca="1">IF(OR(COUNTIF('Datos fijos'!$AJ:$AJ,$B9)=0,$B9=0,D9=0,F9=0,$H$4&lt;&gt;'Datos fijos'!$H$3),0,VLOOKUP($B9,'Datos fijos'!$AJ:$AO,COLUMN('Datos fijos'!$AK$2)-COLUMN('Datos fijos'!$AJ$2)+1,0))</f>
        <v>0</v>
      </c>
      <c r="BF9">
        <f t="shared" ca="1" si="62"/>
        <v>0</v>
      </c>
      <c r="BG9" t="str">
        <f t="shared" ca="1" si="6"/>
        <v/>
      </c>
      <c r="BH9" t="str">
        <f t="shared" ca="1" si="7"/>
        <v/>
      </c>
      <c r="BJ9" t="str">
        <f t="shared" ca="1" si="8"/>
        <v/>
      </c>
      <c r="BK9" t="str">
        <f t="shared" ca="1" si="9"/>
        <v/>
      </c>
      <c r="BL9" t="str">
        <f t="shared" ca="1" si="10"/>
        <v/>
      </c>
      <c r="BM9" t="str">
        <f t="shared" ca="1" si="11"/>
        <v/>
      </c>
      <c r="BN9" s="4" t="str">
        <f t="shared" ca="1" si="12"/>
        <v/>
      </c>
      <c r="BO9" t="str">
        <f t="shared" ca="1" si="13"/>
        <v/>
      </c>
      <c r="BP9" t="str">
        <f t="shared" ca="1" si="14"/>
        <v/>
      </c>
      <c r="BQ9" t="str">
        <f t="shared" ca="1" si="15"/>
        <v/>
      </c>
      <c r="BR9" t="str">
        <f t="shared" ca="1" si="16"/>
        <v/>
      </c>
      <c r="BS9" t="str">
        <f t="shared" ca="1" si="17"/>
        <v/>
      </c>
      <c r="BT9" t="str">
        <f ca="1">IF($BH9="","",IF(OR(BO9='Datos fijos'!$AB$3,BO9='Datos fijos'!$AB$4),0,SUM(BP9:BS9)))</f>
        <v/>
      </c>
      <c r="BU9" t="str">
        <f t="shared" ca="1" si="63"/>
        <v/>
      </c>
      <c r="BX9">
        <f ca="1">IF(OR(COUNTIF('Datos fijos'!$AJ:$AJ,$B9)=0,$B9=0,D9=0,F9=0,G9=0,$H$4&lt;&gt;'Datos fijos'!$H$3),0,VLOOKUP($B9,'Datos fijos'!$AJ:$AO,COLUMN('Datos fijos'!$AL$1)-COLUMN('Datos fijos'!$AJ$2)+1,0))</f>
        <v>0</v>
      </c>
      <c r="BY9">
        <f t="shared" ca="1" si="64"/>
        <v>0</v>
      </c>
      <c r="BZ9" t="str">
        <f t="shared" ca="1" si="18"/>
        <v/>
      </c>
      <c r="CA9" t="str">
        <f t="shared" ca="1" si="19"/>
        <v/>
      </c>
      <c r="CC9" t="str">
        <f t="shared" ca="1" si="20"/>
        <v/>
      </c>
      <c r="CD9" t="str">
        <f t="shared" ca="1" si="21"/>
        <v/>
      </c>
      <c r="CE9" t="str">
        <f t="shared" ca="1" si="22"/>
        <v/>
      </c>
      <c r="CF9" t="str">
        <f t="shared" ca="1" si="23"/>
        <v/>
      </c>
      <c r="CG9" t="str">
        <f t="shared" ca="1" si="24"/>
        <v/>
      </c>
      <c r="CH9" t="str">
        <f t="shared" ca="1" si="25"/>
        <v/>
      </c>
      <c r="CI9" t="str">
        <f t="shared" ca="1" si="26"/>
        <v/>
      </c>
      <c r="CJ9" t="str">
        <f t="shared" ca="1" si="27"/>
        <v/>
      </c>
      <c r="CK9" t="str">
        <f t="shared" ca="1" si="28"/>
        <v/>
      </c>
      <c r="CL9" t="str">
        <f t="shared" ca="1" si="29"/>
        <v/>
      </c>
      <c r="CM9" t="str">
        <f ca="1">IF($CA9="","",IF(OR(CH9='Datos fijos'!$AB$3,CH9='Datos fijos'!$AB$4),0,SUM(CI9:CL9)))</f>
        <v/>
      </c>
      <c r="CN9" t="str">
        <f t="shared" ca="1" si="65"/>
        <v/>
      </c>
      <c r="CQ9" s="4">
        <f ca="1">IF(OR(COUNTIF('Datos fijos'!$AJ:$AJ,$B9)=0,$B9=0,L9=0,D9=0,F9=0),0,IF(K9='Datos fijos'!$AB$5,VLOOKUP($B9,'Datos fijos'!$AJ:$AO,COLUMN('Datos fijos'!$AN$1)-COLUMN('Datos fijos'!$AJ$2)+1,0),0))</f>
        <v>0</v>
      </c>
      <c r="CR9">
        <f t="shared" ca="1" si="66"/>
        <v>0</v>
      </c>
      <c r="CS9" t="str">
        <f t="shared" ca="1" si="30"/>
        <v/>
      </c>
      <c r="CT9" t="str">
        <f t="shared" ca="1" si="31"/>
        <v/>
      </c>
      <c r="CV9" t="str">
        <f t="shared" ca="1" si="32"/>
        <v/>
      </c>
      <c r="CW9" t="str">
        <f t="shared" ca="1" si="33"/>
        <v/>
      </c>
      <c r="CX9" t="str">
        <f t="shared" ca="1" si="34"/>
        <v/>
      </c>
      <c r="CY9" t="str">
        <f t="shared" ca="1" si="35"/>
        <v/>
      </c>
      <c r="CZ9" t="str">
        <f t="shared" ca="1" si="36"/>
        <v/>
      </c>
      <c r="DA9" t="str">
        <f t="shared" ca="1" si="37"/>
        <v/>
      </c>
      <c r="DB9" s="4" t="str">
        <f t="shared" ca="1" si="38"/>
        <v/>
      </c>
      <c r="DC9" t="str">
        <f t="shared" ca="1" si="39"/>
        <v/>
      </c>
      <c r="DD9" t="str">
        <f t="shared" ca="1" si="40"/>
        <v/>
      </c>
      <c r="DE9" t="str">
        <f t="shared" ca="1" si="41"/>
        <v/>
      </c>
      <c r="DF9" t="str">
        <f t="shared" ca="1" si="42"/>
        <v/>
      </c>
      <c r="DI9">
        <f ca="1">IF(OR(COUNTIF('Datos fijos'!$AJ:$AJ,Cálculos!$B9)=0,Cálculos!$B9=0,D9=0,F9=0),0,VLOOKUP($B9,'Datos fijos'!$AJ:$AO,COLUMN('Datos fijos'!$AO$1)-COLUMN('Datos fijos'!$AJ$2)+1,0))</f>
        <v>0</v>
      </c>
      <c r="DJ9">
        <f t="shared" ca="1" si="67"/>
        <v>0</v>
      </c>
      <c r="DK9" t="str">
        <f t="shared" ca="1" si="43"/>
        <v/>
      </c>
      <c r="DL9" t="str">
        <f t="shared" ca="1" si="68"/>
        <v/>
      </c>
      <c r="DN9" t="str">
        <f t="shared" ca="1" si="44"/>
        <v/>
      </c>
      <c r="DO9" t="str">
        <f t="shared" ca="1" si="45"/>
        <v/>
      </c>
      <c r="DP9" t="str">
        <f t="shared" ca="1" si="46"/>
        <v/>
      </c>
      <c r="DQ9" t="str">
        <f t="shared" ca="1" si="47"/>
        <v/>
      </c>
      <c r="DR9" t="str">
        <f t="shared" ca="1" si="48"/>
        <v/>
      </c>
      <c r="DS9" s="4" t="str">
        <f ca="1">IF($DL9="","",IF(OR(OFFSET(K$3,$DL9,0)='Datos fijos'!$AB$5,OFFSET(K$3,$DL9,0)='Datos fijos'!$AB$6),"Importado",OFFSET(K$3,$DL9,0)))</f>
        <v/>
      </c>
      <c r="DT9" t="str">
        <f t="shared" ca="1" si="49"/>
        <v/>
      </c>
      <c r="DU9" t="str">
        <f t="shared" ca="1" si="50"/>
        <v/>
      </c>
      <c r="DV9" t="str">
        <f t="shared" ca="1" si="51"/>
        <v/>
      </c>
      <c r="DW9" t="str">
        <f t="shared" ca="1" si="52"/>
        <v/>
      </c>
      <c r="DX9" t="str">
        <f ca="1">IF(DL9="","",IF(OR(DS9='Datos fijos'!$AB$3,DS9='Datos fijos'!$AB$4),0,SUM(DT9:DW9)))</f>
        <v/>
      </c>
      <c r="DY9" t="str">
        <f t="shared" ca="1" si="53"/>
        <v/>
      </c>
      <c r="EC9" s="52" t="str">
        <f ca="1">IF(OR(COUNTIF('Datos fijos'!$AJ:$AJ,Cálculos!$B9)=0,F9=0,D9=0,B9=0),"",VLOOKUP($B9,'Datos fijos'!$AJ:$AP,COLUMN('Datos fijos'!$AP$1)-COLUMN('Datos fijos'!$AJ$2)+1,0))</f>
        <v/>
      </c>
      <c r="ED9" t="str">
        <f t="shared" ca="1" si="54"/>
        <v/>
      </c>
      <c r="EF9" s="32"/>
      <c r="EG9" s="32"/>
    </row>
    <row r="10" spans="2:139" ht="15.5">
      <c r="B10">
        <f ca="1">OFFSET('Equipos, Mater, Serv'!C$5,ROW($A10)-ROW($A$3),0)</f>
        <v>0</v>
      </c>
      <c r="C10">
        <f ca="1">OFFSET('Equipos, Mater, Serv'!D$5,ROW($A10)-ROW($A$3),0)</f>
        <v>0</v>
      </c>
      <c r="D10">
        <f ca="1">OFFSET('Equipos, Mater, Serv'!F$5,ROW($A10)-ROW($A$3),0)</f>
        <v>0</v>
      </c>
      <c r="E10">
        <f ca="1">OFFSET('Equipos, Mater, Serv'!G$5,ROW($A10)-ROW($A$3),0)</f>
        <v>0</v>
      </c>
      <c r="F10">
        <f ca="1">OFFSET('Equipos, Mater, Serv'!H$5,ROW($A10)-ROW($A$3),0)</f>
        <v>0</v>
      </c>
      <c r="G10">
        <f ca="1">OFFSET('Equipos, Mater, Serv'!L$5,ROW($A10)-ROW($A$3),0)</f>
        <v>0</v>
      </c>
      <c r="I10">
        <f ca="1">OFFSET('Equipos, Mater, Serv'!O$5,ROW($A10)-ROW($A$3),0)</f>
        <v>0</v>
      </c>
      <c r="J10">
        <f ca="1">OFFSET('Equipos, Mater, Serv'!P$5,ROW($A10)-ROW($A$3),0)</f>
        <v>0</v>
      </c>
      <c r="K10">
        <f ca="1">OFFSET('Equipos, Mater, Serv'!T$5,ROW($A10)-ROW($A$3),0)</f>
        <v>0</v>
      </c>
      <c r="L10">
        <f ca="1">OFFSET('Equipos, Mater, Serv'!U$5,ROW($A10)-ROW($A$3),0)</f>
        <v>0</v>
      </c>
      <c r="N10">
        <f ca="1">OFFSET('Equipos, Mater, Serv'!Z$5,ROW($A10)-ROW($A$3),0)</f>
        <v>0</v>
      </c>
      <c r="O10">
        <f ca="1">OFFSET('Equipos, Mater, Serv'!AA$5,ROW($A10)-ROW($A$3),0)</f>
        <v>0</v>
      </c>
      <c r="P10">
        <f ca="1">OFFSET('Equipos, Mater, Serv'!AB$5,ROW($A10)-ROW($A$3),0)</f>
        <v>0</v>
      </c>
      <c r="Q10">
        <f ca="1">OFFSET('Equipos, Mater, Serv'!AC$5,ROW($A10)-ROW($A$3),0)</f>
        <v>0</v>
      </c>
      <c r="R10">
        <f ca="1">OFFSET('Equipos, Mater, Serv'!AD$5,ROW($A10)-ROW($A$3),0)</f>
        <v>0</v>
      </c>
      <c r="S10">
        <f ca="1">OFFSET('Equipos, Mater, Serv'!AE$5,ROW($A10)-ROW($A$3),0)</f>
        <v>0</v>
      </c>
      <c r="T10">
        <f ca="1">OFFSET('Equipos, Mater, Serv'!AF$5,ROW($A10)-ROW($A$3),0)</f>
        <v>0</v>
      </c>
      <c r="V10" s="227">
        <f ca="1">IF(OR($B10=0,D10=0,F10=0,J10&lt;&gt;'Datos fijos'!$H$3),0,1)</f>
        <v>0</v>
      </c>
      <c r="W10">
        <f t="shared" ca="1" si="55"/>
        <v>0</v>
      </c>
      <c r="X10" t="str">
        <f t="shared" ca="1" si="56"/>
        <v/>
      </c>
      <c r="Y10" t="str">
        <f t="shared" ca="1" si="57"/>
        <v/>
      </c>
      <c r="AA10" t="str">
        <f t="shared" ca="1" si="0"/>
        <v/>
      </c>
      <c r="AB10" t="str">
        <f t="shared" ca="1" si="1"/>
        <v/>
      </c>
      <c r="AC10" t="str">
        <f t="shared" ca="1" si="2"/>
        <v/>
      </c>
      <c r="AD10" t="str">
        <f t="shared" ca="1" si="3"/>
        <v/>
      </c>
      <c r="AE10" t="str">
        <f t="shared" ca="1" si="4"/>
        <v/>
      </c>
      <c r="AF10" t="str">
        <f t="shared" ca="1" si="5"/>
        <v/>
      </c>
      <c r="AG10" t="str">
        <f t="shared" ca="1" si="58"/>
        <v/>
      </c>
      <c r="AH10" t="str">
        <f t="shared" ca="1" si="59"/>
        <v/>
      </c>
      <c r="AI10" t="str">
        <f t="shared" ca="1" si="60"/>
        <v/>
      </c>
      <c r="AL10" t="str">
        <f ca="1">IF(Y10="","",IF(OR(AG10='Datos fijos'!$AB$3,AG10='Datos fijos'!$AB$4),0,SUM(AH10:AK10)))</f>
        <v/>
      </c>
      <c r="AO10" s="30">
        <v>8</v>
      </c>
      <c r="AP10" s="4">
        <f ca="1">OFFSET(Cron.Inversiones!$C$27,0,Cálculos!AO10)</f>
        <v>0</v>
      </c>
      <c r="AQ10">
        <f t="shared" ca="1" si="61"/>
        <v>0</v>
      </c>
      <c r="AT10">
        <f ca="1">IF(Cron.Inversiones!$I$15&gt;0,2016,IF(Cron.Inversiones!$J$15&gt;0,2017,IF(AU4+AU7&gt;12,AT4+AT7+1,AT4+AT7)))</f>
        <v>2025</v>
      </c>
      <c r="AU10">
        <f ca="1">IF(OR(Cron.Inversiones!$I$15&gt;0,Cron.Inversiones!$J$15&gt;0),12,IF(AU4+AU7&gt;12,AU4+AU7-12,AU4+AU7))</f>
        <v>1</v>
      </c>
      <c r="AZ10" s="36">
        <f>'Datos fijos'!AS5</f>
        <v>44561</v>
      </c>
      <c r="BA10" s="34">
        <f>'Datos fijos'!AT5</f>
        <v>0.7</v>
      </c>
      <c r="BB10">
        <f>'Datos fijos'!AU5</f>
        <v>4</v>
      </c>
      <c r="BE10" s="4">
        <f ca="1">IF(OR(COUNTIF('Datos fijos'!$AJ:$AJ,$B10)=0,$B10=0,D10=0,F10=0,$H$4&lt;&gt;'Datos fijos'!$H$3),0,VLOOKUP($B10,'Datos fijos'!$AJ:$AO,COLUMN('Datos fijos'!$AK$2)-COLUMN('Datos fijos'!$AJ$2)+1,0))</f>
        <v>0</v>
      </c>
      <c r="BF10">
        <f t="shared" ca="1" si="62"/>
        <v>0</v>
      </c>
      <c r="BG10" t="str">
        <f t="shared" ca="1" si="6"/>
        <v/>
      </c>
      <c r="BH10" t="str">
        <f t="shared" ca="1" si="7"/>
        <v/>
      </c>
      <c r="BJ10" t="str">
        <f t="shared" ca="1" si="8"/>
        <v/>
      </c>
      <c r="BK10" t="str">
        <f t="shared" ca="1" si="9"/>
        <v/>
      </c>
      <c r="BL10" t="str">
        <f t="shared" ca="1" si="10"/>
        <v/>
      </c>
      <c r="BM10" t="str">
        <f t="shared" ca="1" si="11"/>
        <v/>
      </c>
      <c r="BN10" s="4" t="str">
        <f t="shared" ca="1" si="12"/>
        <v/>
      </c>
      <c r="BO10" t="str">
        <f t="shared" ca="1" si="13"/>
        <v/>
      </c>
      <c r="BP10" t="str">
        <f t="shared" ca="1" si="14"/>
        <v/>
      </c>
      <c r="BQ10" t="str">
        <f t="shared" ca="1" si="15"/>
        <v/>
      </c>
      <c r="BR10" t="str">
        <f t="shared" ca="1" si="16"/>
        <v/>
      </c>
      <c r="BS10" t="str">
        <f t="shared" ca="1" si="17"/>
        <v/>
      </c>
      <c r="BT10" t="str">
        <f ca="1">IF($BH10="","",IF(OR(BO10='Datos fijos'!$AB$3,BO10='Datos fijos'!$AB$4),0,SUM(BP10:BS10)))</f>
        <v/>
      </c>
      <c r="BU10" t="str">
        <f t="shared" ca="1" si="63"/>
        <v/>
      </c>
      <c r="BX10">
        <f ca="1">IF(OR(COUNTIF('Datos fijos'!$AJ:$AJ,$B10)=0,$B10=0,D10=0,F10=0,G10=0,$H$4&lt;&gt;'Datos fijos'!$H$3),0,VLOOKUP($B10,'Datos fijos'!$AJ:$AO,COLUMN('Datos fijos'!$AL$1)-COLUMN('Datos fijos'!$AJ$2)+1,0))</f>
        <v>0</v>
      </c>
      <c r="BY10">
        <f t="shared" ca="1" si="64"/>
        <v>0</v>
      </c>
      <c r="BZ10" t="str">
        <f t="shared" ca="1" si="18"/>
        <v/>
      </c>
      <c r="CA10" t="str">
        <f t="shared" ca="1" si="19"/>
        <v/>
      </c>
      <c r="CC10" t="str">
        <f t="shared" ca="1" si="20"/>
        <v/>
      </c>
      <c r="CD10" t="str">
        <f t="shared" ca="1" si="21"/>
        <v/>
      </c>
      <c r="CE10" t="str">
        <f t="shared" ca="1" si="22"/>
        <v/>
      </c>
      <c r="CF10" t="str">
        <f t="shared" ca="1" si="23"/>
        <v/>
      </c>
      <c r="CG10" t="str">
        <f t="shared" ca="1" si="24"/>
        <v/>
      </c>
      <c r="CH10" t="str">
        <f t="shared" ca="1" si="25"/>
        <v/>
      </c>
      <c r="CI10" t="str">
        <f t="shared" ca="1" si="26"/>
        <v/>
      </c>
      <c r="CJ10" t="str">
        <f t="shared" ca="1" si="27"/>
        <v/>
      </c>
      <c r="CK10" t="str">
        <f t="shared" ca="1" si="28"/>
        <v/>
      </c>
      <c r="CL10" t="str">
        <f t="shared" ca="1" si="29"/>
        <v/>
      </c>
      <c r="CM10" t="str">
        <f ca="1">IF($CA10="","",IF(OR(CH10='Datos fijos'!$AB$3,CH10='Datos fijos'!$AB$4),0,SUM(CI10:CL10)))</f>
        <v/>
      </c>
      <c r="CN10" t="str">
        <f t="shared" ca="1" si="65"/>
        <v/>
      </c>
      <c r="CQ10" s="4">
        <f ca="1">IF(OR(COUNTIF('Datos fijos'!$AJ:$AJ,$B10)=0,$B10=0,L10=0,D10=0,F10=0),0,IF(K10='Datos fijos'!$AB$5,VLOOKUP($B10,'Datos fijos'!$AJ:$AO,COLUMN('Datos fijos'!$AN$1)-COLUMN('Datos fijos'!$AJ$2)+1,0),0))</f>
        <v>0</v>
      </c>
      <c r="CR10">
        <f t="shared" ca="1" si="66"/>
        <v>0</v>
      </c>
      <c r="CS10" t="str">
        <f t="shared" ca="1" si="30"/>
        <v/>
      </c>
      <c r="CT10" t="str">
        <f t="shared" ca="1" si="31"/>
        <v/>
      </c>
      <c r="CV10" t="str">
        <f t="shared" ca="1" si="32"/>
        <v/>
      </c>
      <c r="CW10" t="str">
        <f t="shared" ca="1" si="33"/>
        <v/>
      </c>
      <c r="CX10" t="str">
        <f t="shared" ca="1" si="34"/>
        <v/>
      </c>
      <c r="CY10" t="str">
        <f t="shared" ca="1" si="35"/>
        <v/>
      </c>
      <c r="CZ10" t="str">
        <f t="shared" ca="1" si="36"/>
        <v/>
      </c>
      <c r="DA10" t="str">
        <f t="shared" ca="1" si="37"/>
        <v/>
      </c>
      <c r="DB10" s="4" t="str">
        <f t="shared" ca="1" si="38"/>
        <v/>
      </c>
      <c r="DC10" t="str">
        <f t="shared" ca="1" si="39"/>
        <v/>
      </c>
      <c r="DD10" t="str">
        <f t="shared" ca="1" si="40"/>
        <v/>
      </c>
      <c r="DE10" t="str">
        <f t="shared" ca="1" si="41"/>
        <v/>
      </c>
      <c r="DF10" t="str">
        <f t="shared" ca="1" si="42"/>
        <v/>
      </c>
      <c r="DI10">
        <f ca="1">IF(OR(COUNTIF('Datos fijos'!$AJ:$AJ,Cálculos!$B10)=0,Cálculos!$B10=0,D10=0,F10=0),0,VLOOKUP($B10,'Datos fijos'!$AJ:$AO,COLUMN('Datos fijos'!$AO$1)-COLUMN('Datos fijos'!$AJ$2)+1,0))</f>
        <v>0</v>
      </c>
      <c r="DJ10">
        <f t="shared" ca="1" si="67"/>
        <v>0</v>
      </c>
      <c r="DK10" t="str">
        <f t="shared" ca="1" si="43"/>
        <v/>
      </c>
      <c r="DL10" t="str">
        <f t="shared" ca="1" si="68"/>
        <v/>
      </c>
      <c r="DN10" t="str">
        <f t="shared" ca="1" si="44"/>
        <v/>
      </c>
      <c r="DO10" t="str">
        <f t="shared" ca="1" si="45"/>
        <v/>
      </c>
      <c r="DP10" t="str">
        <f t="shared" ca="1" si="46"/>
        <v/>
      </c>
      <c r="DQ10" t="str">
        <f t="shared" ca="1" si="47"/>
        <v/>
      </c>
      <c r="DR10" t="str">
        <f t="shared" ca="1" si="48"/>
        <v/>
      </c>
      <c r="DS10" s="4" t="str">
        <f ca="1">IF($DL10="","",IF(OR(OFFSET(K$3,$DL10,0)='Datos fijos'!$AB$5,OFFSET(K$3,$DL10,0)='Datos fijos'!$AB$6),"Importado",OFFSET(K$3,$DL10,0)))</f>
        <v/>
      </c>
      <c r="DT10" t="str">
        <f t="shared" ca="1" si="49"/>
        <v/>
      </c>
      <c r="DU10" t="str">
        <f t="shared" ca="1" si="50"/>
        <v/>
      </c>
      <c r="DV10" t="str">
        <f t="shared" ca="1" si="51"/>
        <v/>
      </c>
      <c r="DW10" t="str">
        <f t="shared" ca="1" si="52"/>
        <v/>
      </c>
      <c r="DX10" t="str">
        <f ca="1">IF(DL10="","",IF(OR(DS10='Datos fijos'!$AB$3,DS10='Datos fijos'!$AB$4),0,SUM(DT10:DW10)))</f>
        <v/>
      </c>
      <c r="DY10" t="str">
        <f t="shared" ca="1" si="53"/>
        <v/>
      </c>
      <c r="EC10" s="52" t="str">
        <f ca="1">IF(OR(COUNTIF('Datos fijos'!$AJ:$AJ,Cálculos!$B10)=0,F10=0,D10=0,B10=0),"",VLOOKUP($B10,'Datos fijos'!$AJ:$AP,COLUMN('Datos fijos'!$AP$1)-COLUMN('Datos fijos'!$AJ$2)+1,0))</f>
        <v/>
      </c>
      <c r="ED10" t="str">
        <f t="shared" ca="1" si="54"/>
        <v/>
      </c>
      <c r="EF10" s="32"/>
      <c r="EG10" s="32"/>
    </row>
    <row r="11" spans="2:139" ht="15.5">
      <c r="B11">
        <f ca="1">OFFSET('Equipos, Mater, Serv'!C$5,ROW($A11)-ROW($A$3),0)</f>
        <v>0</v>
      </c>
      <c r="C11">
        <f ca="1">OFFSET('Equipos, Mater, Serv'!D$5,ROW($A11)-ROW($A$3),0)</f>
        <v>0</v>
      </c>
      <c r="D11">
        <f ca="1">OFFSET('Equipos, Mater, Serv'!F$5,ROW($A11)-ROW($A$3),0)</f>
        <v>0</v>
      </c>
      <c r="E11">
        <f ca="1">OFFSET('Equipos, Mater, Serv'!G$5,ROW($A11)-ROW($A$3),0)</f>
        <v>0</v>
      </c>
      <c r="F11">
        <f ca="1">OFFSET('Equipos, Mater, Serv'!H$5,ROW($A11)-ROW($A$3),0)</f>
        <v>0</v>
      </c>
      <c r="G11">
        <f ca="1">OFFSET('Equipos, Mater, Serv'!L$5,ROW($A11)-ROW($A$3),0)</f>
        <v>0</v>
      </c>
      <c r="I11">
        <f ca="1">OFFSET('Equipos, Mater, Serv'!O$5,ROW($A11)-ROW($A$3),0)</f>
        <v>0</v>
      </c>
      <c r="J11">
        <f ca="1">OFFSET('Equipos, Mater, Serv'!P$5,ROW($A11)-ROW($A$3),0)</f>
        <v>0</v>
      </c>
      <c r="K11">
        <f ca="1">OFFSET('Equipos, Mater, Serv'!T$5,ROW($A11)-ROW($A$3),0)</f>
        <v>0</v>
      </c>
      <c r="L11">
        <f ca="1">OFFSET('Equipos, Mater, Serv'!U$5,ROW($A11)-ROW($A$3),0)</f>
        <v>0</v>
      </c>
      <c r="N11">
        <f ca="1">OFFSET('Equipos, Mater, Serv'!Z$5,ROW($A11)-ROW($A$3),0)</f>
        <v>0</v>
      </c>
      <c r="O11">
        <f ca="1">OFFSET('Equipos, Mater, Serv'!AA$5,ROW($A11)-ROW($A$3),0)</f>
        <v>0</v>
      </c>
      <c r="P11">
        <f ca="1">OFFSET('Equipos, Mater, Serv'!AB$5,ROW($A11)-ROW($A$3),0)</f>
        <v>0</v>
      </c>
      <c r="Q11">
        <f ca="1">OFFSET('Equipos, Mater, Serv'!AC$5,ROW($A11)-ROW($A$3),0)</f>
        <v>0</v>
      </c>
      <c r="R11">
        <f ca="1">OFFSET('Equipos, Mater, Serv'!AD$5,ROW($A11)-ROW($A$3),0)</f>
        <v>0</v>
      </c>
      <c r="S11">
        <f ca="1">OFFSET('Equipos, Mater, Serv'!AE$5,ROW($A11)-ROW($A$3),0)</f>
        <v>0</v>
      </c>
      <c r="T11">
        <f ca="1">OFFSET('Equipos, Mater, Serv'!AF$5,ROW($A11)-ROW($A$3),0)</f>
        <v>0</v>
      </c>
      <c r="V11" s="227">
        <f ca="1">IF(OR($B11=0,D11=0,F11=0,J11&lt;&gt;'Datos fijos'!$H$3),0,1)</f>
        <v>0</v>
      </c>
      <c r="W11">
        <f t="shared" ca="1" si="55"/>
        <v>0</v>
      </c>
      <c r="X11" t="str">
        <f t="shared" ca="1" si="56"/>
        <v/>
      </c>
      <c r="Y11" t="str">
        <f t="shared" ca="1" si="57"/>
        <v/>
      </c>
      <c r="AA11" t="str">
        <f t="shared" ca="1" si="0"/>
        <v/>
      </c>
      <c r="AB11" t="str">
        <f t="shared" ca="1" si="1"/>
        <v/>
      </c>
      <c r="AC11" t="str">
        <f t="shared" ca="1" si="2"/>
        <v/>
      </c>
      <c r="AD11" t="str">
        <f t="shared" ca="1" si="3"/>
        <v/>
      </c>
      <c r="AE11" t="str">
        <f t="shared" ca="1" si="4"/>
        <v/>
      </c>
      <c r="AF11" t="str">
        <f t="shared" ca="1" si="5"/>
        <v/>
      </c>
      <c r="AG11" t="str">
        <f t="shared" ca="1" si="58"/>
        <v/>
      </c>
      <c r="AH11" t="str">
        <f t="shared" ca="1" si="59"/>
        <v/>
      </c>
      <c r="AI11" t="str">
        <f t="shared" ca="1" si="60"/>
        <v/>
      </c>
      <c r="AL11" t="str">
        <f ca="1">IF(Y11="","",IF(OR(AG11='Datos fijos'!$AB$3,AG11='Datos fijos'!$AB$4),0,SUM(AH11:AK11)))</f>
        <v/>
      </c>
      <c r="AO11" s="30">
        <v>9</v>
      </c>
      <c r="AP11" s="4">
        <f ca="1">OFFSET(Cron.Inversiones!$C$27,0,Cálculos!AO11)</f>
        <v>0</v>
      </c>
      <c r="AQ11">
        <f t="shared" ca="1" si="61"/>
        <v>0</v>
      </c>
      <c r="AZ11" s="36">
        <f>'Datos fijos'!AS6</f>
        <v>46022</v>
      </c>
      <c r="BA11" s="34">
        <f>'Datos fijos'!AT6</f>
        <v>0.8</v>
      </c>
      <c r="BB11">
        <f>'Datos fijos'!AU6</f>
        <v>5</v>
      </c>
      <c r="BE11" s="4">
        <f ca="1">IF(OR(COUNTIF('Datos fijos'!$AJ:$AJ,$B11)=0,$B11=0,D11=0,F11=0,$H$4&lt;&gt;'Datos fijos'!$H$3),0,VLOOKUP($B11,'Datos fijos'!$AJ:$AO,COLUMN('Datos fijos'!$AK$2)-COLUMN('Datos fijos'!$AJ$2)+1,0))</f>
        <v>0</v>
      </c>
      <c r="BF11">
        <f t="shared" ca="1" si="62"/>
        <v>0</v>
      </c>
      <c r="BG11" t="str">
        <f t="shared" ca="1" si="6"/>
        <v/>
      </c>
      <c r="BH11" t="str">
        <f t="shared" ca="1" si="7"/>
        <v/>
      </c>
      <c r="BJ11" t="str">
        <f t="shared" ca="1" si="8"/>
        <v/>
      </c>
      <c r="BK11" t="str">
        <f t="shared" ca="1" si="9"/>
        <v/>
      </c>
      <c r="BL11" t="str">
        <f t="shared" ca="1" si="10"/>
        <v/>
      </c>
      <c r="BM11" t="str">
        <f t="shared" ca="1" si="11"/>
        <v/>
      </c>
      <c r="BN11" s="4" t="str">
        <f t="shared" ca="1" si="12"/>
        <v/>
      </c>
      <c r="BO11" t="str">
        <f t="shared" ca="1" si="13"/>
        <v/>
      </c>
      <c r="BP11" t="str">
        <f t="shared" ca="1" si="14"/>
        <v/>
      </c>
      <c r="BQ11" t="str">
        <f t="shared" ca="1" si="15"/>
        <v/>
      </c>
      <c r="BR11" t="str">
        <f t="shared" ca="1" si="16"/>
        <v/>
      </c>
      <c r="BS11" t="str">
        <f t="shared" ca="1" si="17"/>
        <v/>
      </c>
      <c r="BT11" t="str">
        <f ca="1">IF($BH11="","",IF(OR(BO11='Datos fijos'!$AB$3,BO11='Datos fijos'!$AB$4),0,SUM(BP11:BS11)))</f>
        <v/>
      </c>
      <c r="BU11" t="str">
        <f t="shared" ca="1" si="63"/>
        <v/>
      </c>
      <c r="BX11">
        <f ca="1">IF(OR(COUNTIF('Datos fijos'!$AJ:$AJ,$B11)=0,$B11=0,D11=0,F11=0,G11=0,$H$4&lt;&gt;'Datos fijos'!$H$3),0,VLOOKUP($B11,'Datos fijos'!$AJ:$AO,COLUMN('Datos fijos'!$AL$1)-COLUMN('Datos fijos'!$AJ$2)+1,0))</f>
        <v>0</v>
      </c>
      <c r="BY11">
        <f t="shared" ca="1" si="64"/>
        <v>0</v>
      </c>
      <c r="BZ11" t="str">
        <f t="shared" ca="1" si="18"/>
        <v/>
      </c>
      <c r="CA11" t="str">
        <f t="shared" ca="1" si="19"/>
        <v/>
      </c>
      <c r="CC11" t="str">
        <f t="shared" ca="1" si="20"/>
        <v/>
      </c>
      <c r="CD11" t="str">
        <f t="shared" ca="1" si="21"/>
        <v/>
      </c>
      <c r="CE11" t="str">
        <f t="shared" ca="1" si="22"/>
        <v/>
      </c>
      <c r="CF11" t="str">
        <f t="shared" ca="1" si="23"/>
        <v/>
      </c>
      <c r="CG11" t="str">
        <f t="shared" ca="1" si="24"/>
        <v/>
      </c>
      <c r="CH11" t="str">
        <f t="shared" ca="1" si="25"/>
        <v/>
      </c>
      <c r="CI11" t="str">
        <f t="shared" ca="1" si="26"/>
        <v/>
      </c>
      <c r="CJ11" t="str">
        <f t="shared" ca="1" si="27"/>
        <v/>
      </c>
      <c r="CK11" t="str">
        <f t="shared" ca="1" si="28"/>
        <v/>
      </c>
      <c r="CL11" t="str">
        <f t="shared" ca="1" si="29"/>
        <v/>
      </c>
      <c r="CM11" t="str">
        <f ca="1">IF($CA11="","",IF(OR(CH11='Datos fijos'!$AB$3,CH11='Datos fijos'!$AB$4),0,SUM(CI11:CL11)))</f>
        <v/>
      </c>
      <c r="CN11" t="str">
        <f t="shared" ca="1" si="65"/>
        <v/>
      </c>
      <c r="CQ11" s="4">
        <f ca="1">IF(OR(COUNTIF('Datos fijos'!$AJ:$AJ,$B11)=0,$B11=0,L11=0,D11=0,F11=0),0,IF(K11='Datos fijos'!$AB$5,VLOOKUP($B11,'Datos fijos'!$AJ:$AO,COLUMN('Datos fijos'!$AN$1)-COLUMN('Datos fijos'!$AJ$2)+1,0),0))</f>
        <v>0</v>
      </c>
      <c r="CR11">
        <f t="shared" ca="1" si="66"/>
        <v>0</v>
      </c>
      <c r="CS11" t="str">
        <f t="shared" ca="1" si="30"/>
        <v/>
      </c>
      <c r="CT11" t="str">
        <f t="shared" ca="1" si="31"/>
        <v/>
      </c>
      <c r="CV11" t="str">
        <f t="shared" ca="1" si="32"/>
        <v/>
      </c>
      <c r="CW11" t="str">
        <f t="shared" ca="1" si="33"/>
        <v/>
      </c>
      <c r="CX11" t="str">
        <f t="shared" ca="1" si="34"/>
        <v/>
      </c>
      <c r="CY11" t="str">
        <f t="shared" ca="1" si="35"/>
        <v/>
      </c>
      <c r="CZ11" t="str">
        <f t="shared" ca="1" si="36"/>
        <v/>
      </c>
      <c r="DA11" t="str">
        <f t="shared" ca="1" si="37"/>
        <v/>
      </c>
      <c r="DB11" s="4" t="str">
        <f t="shared" ca="1" si="38"/>
        <v/>
      </c>
      <c r="DC11" t="str">
        <f t="shared" ca="1" si="39"/>
        <v/>
      </c>
      <c r="DD11" t="str">
        <f t="shared" ca="1" si="40"/>
        <v/>
      </c>
      <c r="DE11" t="str">
        <f t="shared" ca="1" si="41"/>
        <v/>
      </c>
      <c r="DF11" t="str">
        <f t="shared" ca="1" si="42"/>
        <v/>
      </c>
      <c r="DI11">
        <f ca="1">IF(OR(COUNTIF('Datos fijos'!$AJ:$AJ,Cálculos!$B11)=0,Cálculos!$B11=0,D11=0,F11=0),0,VLOOKUP($B11,'Datos fijos'!$AJ:$AO,COLUMN('Datos fijos'!$AO$1)-COLUMN('Datos fijos'!$AJ$2)+1,0))</f>
        <v>0</v>
      </c>
      <c r="DJ11">
        <f t="shared" ca="1" si="67"/>
        <v>0</v>
      </c>
      <c r="DK11" t="str">
        <f t="shared" ca="1" si="43"/>
        <v/>
      </c>
      <c r="DL11" t="str">
        <f t="shared" ca="1" si="68"/>
        <v/>
      </c>
      <c r="DN11" t="str">
        <f t="shared" ca="1" si="44"/>
        <v/>
      </c>
      <c r="DO11" t="str">
        <f t="shared" ca="1" si="45"/>
        <v/>
      </c>
      <c r="DP11" t="str">
        <f t="shared" ca="1" si="46"/>
        <v/>
      </c>
      <c r="DQ11" t="str">
        <f t="shared" ca="1" si="47"/>
        <v/>
      </c>
      <c r="DR11" t="str">
        <f t="shared" ca="1" si="48"/>
        <v/>
      </c>
      <c r="DS11" s="4" t="str">
        <f ca="1">IF($DL11="","",IF(OR(OFFSET(K$3,$DL11,0)='Datos fijos'!$AB$5,OFFSET(K$3,$DL11,0)='Datos fijos'!$AB$6),"Importado",OFFSET(K$3,$DL11,0)))</f>
        <v/>
      </c>
      <c r="DT11" t="str">
        <f t="shared" ca="1" si="49"/>
        <v/>
      </c>
      <c r="DU11" t="str">
        <f t="shared" ca="1" si="50"/>
        <v/>
      </c>
      <c r="DV11" t="str">
        <f t="shared" ca="1" si="51"/>
        <v/>
      </c>
      <c r="DW11" t="str">
        <f t="shared" ca="1" si="52"/>
        <v/>
      </c>
      <c r="DX11" t="str">
        <f ca="1">IF(DL11="","",IF(OR(DS11='Datos fijos'!$AB$3,DS11='Datos fijos'!$AB$4),0,SUM(DT11:DW11)))</f>
        <v/>
      </c>
      <c r="DY11" t="str">
        <f t="shared" ca="1" si="53"/>
        <v/>
      </c>
      <c r="EC11" s="52" t="str">
        <f ca="1">IF(OR(COUNTIF('Datos fijos'!$AJ:$AJ,Cálculos!$B11)=0,F11=0,D11=0,B11=0),"",VLOOKUP($B11,'Datos fijos'!$AJ:$AP,COLUMN('Datos fijos'!$AP$1)-COLUMN('Datos fijos'!$AJ$2)+1,0))</f>
        <v/>
      </c>
      <c r="ED11" t="str">
        <f t="shared" ca="1" si="54"/>
        <v/>
      </c>
      <c r="EF11" s="32"/>
      <c r="EG11" s="32"/>
    </row>
    <row r="12" spans="2:139" ht="15.5">
      <c r="B12">
        <f ca="1">OFFSET('Equipos, Mater, Serv'!C$5,ROW($A12)-ROW($A$3),0)</f>
        <v>0</v>
      </c>
      <c r="C12">
        <f ca="1">OFFSET('Equipos, Mater, Serv'!D$5,ROW($A12)-ROW($A$3),0)</f>
        <v>0</v>
      </c>
      <c r="D12">
        <f ca="1">OFFSET('Equipos, Mater, Serv'!F$5,ROW($A12)-ROW($A$3),0)</f>
        <v>0</v>
      </c>
      <c r="E12">
        <f ca="1">OFFSET('Equipos, Mater, Serv'!G$5,ROW($A12)-ROW($A$3),0)</f>
        <v>0</v>
      </c>
      <c r="F12">
        <f ca="1">OFFSET('Equipos, Mater, Serv'!H$5,ROW($A12)-ROW($A$3),0)</f>
        <v>0</v>
      </c>
      <c r="G12">
        <f ca="1">OFFSET('Equipos, Mater, Serv'!L$5,ROW($A12)-ROW($A$3),0)</f>
        <v>0</v>
      </c>
      <c r="I12">
        <f ca="1">OFFSET('Equipos, Mater, Serv'!O$5,ROW($A12)-ROW($A$3),0)</f>
        <v>0</v>
      </c>
      <c r="J12">
        <f ca="1">OFFSET('Equipos, Mater, Serv'!P$5,ROW($A12)-ROW($A$3),0)</f>
        <v>0</v>
      </c>
      <c r="K12">
        <f ca="1">OFFSET('Equipos, Mater, Serv'!T$5,ROW($A12)-ROW($A$3),0)</f>
        <v>0</v>
      </c>
      <c r="L12">
        <f ca="1">OFFSET('Equipos, Mater, Serv'!U$5,ROW($A12)-ROW($A$3),0)</f>
        <v>0</v>
      </c>
      <c r="N12">
        <f ca="1">OFFSET('Equipos, Mater, Serv'!Z$5,ROW($A12)-ROW($A$3),0)</f>
        <v>0</v>
      </c>
      <c r="O12">
        <f ca="1">OFFSET('Equipos, Mater, Serv'!AA$5,ROW($A12)-ROW($A$3),0)</f>
        <v>0</v>
      </c>
      <c r="P12">
        <f ca="1">OFFSET('Equipos, Mater, Serv'!AB$5,ROW($A12)-ROW($A$3),0)</f>
        <v>0</v>
      </c>
      <c r="Q12">
        <f ca="1">OFFSET('Equipos, Mater, Serv'!AC$5,ROW($A12)-ROW($A$3),0)</f>
        <v>0</v>
      </c>
      <c r="R12">
        <f ca="1">OFFSET('Equipos, Mater, Serv'!AD$5,ROW($A12)-ROW($A$3),0)</f>
        <v>0</v>
      </c>
      <c r="S12">
        <f ca="1">OFFSET('Equipos, Mater, Serv'!AE$5,ROW($A12)-ROW($A$3),0)</f>
        <v>0</v>
      </c>
      <c r="T12">
        <f ca="1">OFFSET('Equipos, Mater, Serv'!AF$5,ROW($A12)-ROW($A$3),0)</f>
        <v>0</v>
      </c>
      <c r="V12" s="227">
        <f ca="1">IF(OR($B12=0,D12=0,F12=0,J12&lt;&gt;'Datos fijos'!$H$3),0,1)</f>
        <v>0</v>
      </c>
      <c r="W12">
        <f t="shared" ca="1" si="55"/>
        <v>0</v>
      </c>
      <c r="X12" t="str">
        <f t="shared" ca="1" si="56"/>
        <v/>
      </c>
      <c r="Y12" t="str">
        <f t="shared" ca="1" si="57"/>
        <v/>
      </c>
      <c r="AA12" t="str">
        <f t="shared" ca="1" si="0"/>
        <v/>
      </c>
      <c r="AB12" t="str">
        <f t="shared" ca="1" si="1"/>
        <v/>
      </c>
      <c r="AC12" t="str">
        <f t="shared" ca="1" si="2"/>
        <v/>
      </c>
      <c r="AD12" t="str">
        <f t="shared" ca="1" si="3"/>
        <v/>
      </c>
      <c r="AE12" t="str">
        <f t="shared" ca="1" si="4"/>
        <v/>
      </c>
      <c r="AF12" t="str">
        <f t="shared" ca="1" si="5"/>
        <v/>
      </c>
      <c r="AG12" t="str">
        <f t="shared" ca="1" si="58"/>
        <v/>
      </c>
      <c r="AH12" t="str">
        <f t="shared" ca="1" si="59"/>
        <v/>
      </c>
      <c r="AI12" t="str">
        <f t="shared" ca="1" si="60"/>
        <v/>
      </c>
      <c r="AL12" t="str">
        <f ca="1">IF(Y12="","",IF(OR(AG12='Datos fijos'!$AB$3,AG12='Datos fijos'!$AB$4),0,SUM(AH12:AK12)))</f>
        <v/>
      </c>
      <c r="AO12" s="30">
        <v>10</v>
      </c>
      <c r="AP12" s="4">
        <f ca="1">OFFSET(Cron.Inversiones!$C$27,0,Cálculos!AO12)</f>
        <v>0</v>
      </c>
      <c r="AQ12">
        <f t="shared" ca="1" si="61"/>
        <v>0</v>
      </c>
      <c r="AZ12" s="32">
        <v>73050</v>
      </c>
      <c r="BA12" s="34">
        <v>1</v>
      </c>
      <c r="BE12" s="4">
        <f ca="1">IF(OR(COUNTIF('Datos fijos'!$AJ:$AJ,$B12)=0,$B12=0,D12=0,F12=0,$H$4&lt;&gt;'Datos fijos'!$H$3),0,VLOOKUP($B12,'Datos fijos'!$AJ:$AO,COLUMN('Datos fijos'!$AK$2)-COLUMN('Datos fijos'!$AJ$2)+1,0))</f>
        <v>0</v>
      </c>
      <c r="BF12">
        <f t="shared" ca="1" si="62"/>
        <v>0</v>
      </c>
      <c r="BG12" t="str">
        <f t="shared" ca="1" si="6"/>
        <v/>
      </c>
      <c r="BH12" t="str">
        <f t="shared" ca="1" si="7"/>
        <v/>
      </c>
      <c r="BJ12" t="str">
        <f t="shared" ca="1" si="8"/>
        <v/>
      </c>
      <c r="BK12" t="str">
        <f t="shared" ca="1" si="9"/>
        <v/>
      </c>
      <c r="BL12" t="str">
        <f t="shared" ca="1" si="10"/>
        <v/>
      </c>
      <c r="BM12" t="str">
        <f t="shared" ca="1" si="11"/>
        <v/>
      </c>
      <c r="BN12" s="4" t="str">
        <f t="shared" ca="1" si="12"/>
        <v/>
      </c>
      <c r="BO12" t="str">
        <f t="shared" ca="1" si="13"/>
        <v/>
      </c>
      <c r="BP12" t="str">
        <f t="shared" ca="1" si="14"/>
        <v/>
      </c>
      <c r="BQ12" t="str">
        <f t="shared" ca="1" si="15"/>
        <v/>
      </c>
      <c r="BR12" t="str">
        <f t="shared" ca="1" si="16"/>
        <v/>
      </c>
      <c r="BS12" t="str">
        <f t="shared" ca="1" si="17"/>
        <v/>
      </c>
      <c r="BT12" t="str">
        <f ca="1">IF($BH12="","",IF(OR(BO12='Datos fijos'!$AB$3,BO12='Datos fijos'!$AB$4),0,SUM(BP12:BS12)))</f>
        <v/>
      </c>
      <c r="BU12" t="str">
        <f t="shared" ca="1" si="63"/>
        <v/>
      </c>
      <c r="BX12">
        <f ca="1">IF(OR(COUNTIF('Datos fijos'!$AJ:$AJ,$B12)=0,$B12=0,D12=0,F12=0,G12=0,$H$4&lt;&gt;'Datos fijos'!$H$3),0,VLOOKUP($B12,'Datos fijos'!$AJ:$AO,COLUMN('Datos fijos'!$AL$1)-COLUMN('Datos fijos'!$AJ$2)+1,0))</f>
        <v>0</v>
      </c>
      <c r="BY12">
        <f t="shared" ca="1" si="64"/>
        <v>0</v>
      </c>
      <c r="BZ12" t="str">
        <f t="shared" ca="1" si="18"/>
        <v/>
      </c>
      <c r="CA12" t="str">
        <f t="shared" ca="1" si="19"/>
        <v/>
      </c>
      <c r="CC12" t="str">
        <f t="shared" ca="1" si="20"/>
        <v/>
      </c>
      <c r="CD12" t="str">
        <f t="shared" ca="1" si="21"/>
        <v/>
      </c>
      <c r="CE12" t="str">
        <f t="shared" ca="1" si="22"/>
        <v/>
      </c>
      <c r="CF12" t="str">
        <f t="shared" ca="1" si="23"/>
        <v/>
      </c>
      <c r="CG12" t="str">
        <f t="shared" ca="1" si="24"/>
        <v/>
      </c>
      <c r="CH12" t="str">
        <f t="shared" ca="1" si="25"/>
        <v/>
      </c>
      <c r="CI12" t="str">
        <f t="shared" ca="1" si="26"/>
        <v/>
      </c>
      <c r="CJ12" t="str">
        <f t="shared" ca="1" si="27"/>
        <v/>
      </c>
      <c r="CK12" t="str">
        <f t="shared" ca="1" si="28"/>
        <v/>
      </c>
      <c r="CL12" t="str">
        <f t="shared" ca="1" si="29"/>
        <v/>
      </c>
      <c r="CM12" t="str">
        <f ca="1">IF($CA12="","",IF(OR(CH12='Datos fijos'!$AB$3,CH12='Datos fijos'!$AB$4),0,SUM(CI12:CL12)))</f>
        <v/>
      </c>
      <c r="CN12" t="str">
        <f t="shared" ca="1" si="65"/>
        <v/>
      </c>
      <c r="CQ12" s="4">
        <f ca="1">IF(OR(COUNTIF('Datos fijos'!$AJ:$AJ,$B12)=0,$B12=0,L12=0,D12=0,F12=0),0,IF(K12='Datos fijos'!$AB$5,VLOOKUP($B12,'Datos fijos'!$AJ:$AO,COLUMN('Datos fijos'!$AN$1)-COLUMN('Datos fijos'!$AJ$2)+1,0),0))</f>
        <v>0</v>
      </c>
      <c r="CR12">
        <f t="shared" ca="1" si="66"/>
        <v>0</v>
      </c>
      <c r="CS12" t="str">
        <f t="shared" ca="1" si="30"/>
        <v/>
      </c>
      <c r="CT12" t="str">
        <f t="shared" ca="1" si="31"/>
        <v/>
      </c>
      <c r="CV12" t="str">
        <f t="shared" ca="1" si="32"/>
        <v/>
      </c>
      <c r="CW12" t="str">
        <f t="shared" ca="1" si="33"/>
        <v/>
      </c>
      <c r="CX12" t="str">
        <f t="shared" ca="1" si="34"/>
        <v/>
      </c>
      <c r="CY12" t="str">
        <f t="shared" ca="1" si="35"/>
        <v/>
      </c>
      <c r="CZ12" t="str">
        <f t="shared" ca="1" si="36"/>
        <v/>
      </c>
      <c r="DA12" t="str">
        <f t="shared" ca="1" si="37"/>
        <v/>
      </c>
      <c r="DB12" s="4" t="str">
        <f t="shared" ca="1" si="38"/>
        <v/>
      </c>
      <c r="DC12" t="str">
        <f t="shared" ca="1" si="39"/>
        <v/>
      </c>
      <c r="DD12" t="str">
        <f t="shared" ca="1" si="40"/>
        <v/>
      </c>
      <c r="DE12" t="str">
        <f t="shared" ca="1" si="41"/>
        <v/>
      </c>
      <c r="DF12" t="str">
        <f t="shared" ca="1" si="42"/>
        <v/>
      </c>
      <c r="DI12">
        <f ca="1">IF(OR(COUNTIF('Datos fijos'!$AJ:$AJ,Cálculos!$B12)=0,Cálculos!$B12=0,D12=0,F12=0),0,VLOOKUP($B12,'Datos fijos'!$AJ:$AO,COLUMN('Datos fijos'!$AO$1)-COLUMN('Datos fijos'!$AJ$2)+1,0))</f>
        <v>0</v>
      </c>
      <c r="DJ12">
        <f t="shared" ca="1" si="67"/>
        <v>0</v>
      </c>
      <c r="DK12" t="str">
        <f t="shared" ca="1" si="43"/>
        <v/>
      </c>
      <c r="DL12" t="str">
        <f t="shared" ca="1" si="68"/>
        <v/>
      </c>
      <c r="DN12" t="str">
        <f t="shared" ca="1" si="44"/>
        <v/>
      </c>
      <c r="DO12" t="str">
        <f t="shared" ca="1" si="45"/>
        <v/>
      </c>
      <c r="DP12" t="str">
        <f t="shared" ca="1" si="46"/>
        <v/>
      </c>
      <c r="DQ12" t="str">
        <f t="shared" ca="1" si="47"/>
        <v/>
      </c>
      <c r="DR12" t="str">
        <f t="shared" ca="1" si="48"/>
        <v/>
      </c>
      <c r="DS12" s="4" t="str">
        <f ca="1">IF($DL12="","",IF(OR(OFFSET(K$3,$DL12,0)='Datos fijos'!$AB$5,OFFSET(K$3,$DL12,0)='Datos fijos'!$AB$6),"Importado",OFFSET(K$3,$DL12,0)))</f>
        <v/>
      </c>
      <c r="DT12" t="str">
        <f t="shared" ca="1" si="49"/>
        <v/>
      </c>
      <c r="DU12" t="str">
        <f t="shared" ca="1" si="50"/>
        <v/>
      </c>
      <c r="DV12" t="str">
        <f t="shared" ca="1" si="51"/>
        <v/>
      </c>
      <c r="DW12" t="str">
        <f t="shared" ca="1" si="52"/>
        <v/>
      </c>
      <c r="DX12" t="str">
        <f ca="1">IF(DL12="","",IF(OR(DS12='Datos fijos'!$AB$3,DS12='Datos fijos'!$AB$4),0,SUM(DT12:DW12)))</f>
        <v/>
      </c>
      <c r="DY12" t="str">
        <f t="shared" ca="1" si="53"/>
        <v/>
      </c>
      <c r="EC12" s="52" t="str">
        <f ca="1">IF(OR(COUNTIF('Datos fijos'!$AJ:$AJ,Cálculos!$B12)=0,F12=0,D12=0,B12=0),"",VLOOKUP($B12,'Datos fijos'!$AJ:$AP,COLUMN('Datos fijos'!$AP$1)-COLUMN('Datos fijos'!$AJ$2)+1,0))</f>
        <v/>
      </c>
      <c r="ED12" t="str">
        <f t="shared" ca="1" si="54"/>
        <v/>
      </c>
      <c r="EF12" s="32"/>
      <c r="EG12" s="32"/>
    </row>
    <row r="13" spans="2:139" ht="15.5">
      <c r="B13">
        <f ca="1">OFFSET('Equipos, Mater, Serv'!C$5,ROW($A13)-ROW($A$3),0)</f>
        <v>0</v>
      </c>
      <c r="C13">
        <f ca="1">OFFSET('Equipos, Mater, Serv'!D$5,ROW($A13)-ROW($A$3),0)</f>
        <v>0</v>
      </c>
      <c r="D13">
        <f ca="1">OFFSET('Equipos, Mater, Serv'!F$5,ROW($A13)-ROW($A$3),0)</f>
        <v>0</v>
      </c>
      <c r="E13">
        <f ca="1">OFFSET('Equipos, Mater, Serv'!G$5,ROW($A13)-ROW($A$3),0)</f>
        <v>0</v>
      </c>
      <c r="F13">
        <f ca="1">OFFSET('Equipos, Mater, Serv'!H$5,ROW($A13)-ROW($A$3),0)</f>
        <v>0</v>
      </c>
      <c r="G13">
        <f ca="1">OFFSET('Equipos, Mater, Serv'!L$5,ROW($A13)-ROW($A$3),0)</f>
        <v>0</v>
      </c>
      <c r="I13">
        <f ca="1">OFFSET('Equipos, Mater, Serv'!O$5,ROW($A13)-ROW($A$3),0)</f>
        <v>0</v>
      </c>
      <c r="J13">
        <f ca="1">OFFSET('Equipos, Mater, Serv'!P$5,ROW($A13)-ROW($A$3),0)</f>
        <v>0</v>
      </c>
      <c r="K13">
        <f ca="1">OFFSET('Equipos, Mater, Serv'!T$5,ROW($A13)-ROW($A$3),0)</f>
        <v>0</v>
      </c>
      <c r="L13">
        <f ca="1">OFFSET('Equipos, Mater, Serv'!U$5,ROW($A13)-ROW($A$3),0)</f>
        <v>0</v>
      </c>
      <c r="N13">
        <f ca="1">OFFSET('Equipos, Mater, Serv'!Z$5,ROW($A13)-ROW($A$3),0)</f>
        <v>0</v>
      </c>
      <c r="O13">
        <f ca="1">OFFSET('Equipos, Mater, Serv'!AA$5,ROW($A13)-ROW($A$3),0)</f>
        <v>0</v>
      </c>
      <c r="P13">
        <f ca="1">OFFSET('Equipos, Mater, Serv'!AB$5,ROW($A13)-ROW($A$3),0)</f>
        <v>0</v>
      </c>
      <c r="Q13">
        <f ca="1">OFFSET('Equipos, Mater, Serv'!AC$5,ROW($A13)-ROW($A$3),0)</f>
        <v>0</v>
      </c>
      <c r="R13">
        <f ca="1">OFFSET('Equipos, Mater, Serv'!AD$5,ROW($A13)-ROW($A$3),0)</f>
        <v>0</v>
      </c>
      <c r="S13">
        <f ca="1">OFFSET('Equipos, Mater, Serv'!AE$5,ROW($A13)-ROW($A$3),0)</f>
        <v>0</v>
      </c>
      <c r="T13">
        <f ca="1">OFFSET('Equipos, Mater, Serv'!AF$5,ROW($A13)-ROW($A$3),0)</f>
        <v>0</v>
      </c>
      <c r="V13" s="227">
        <f ca="1">IF(OR($B13=0,D13=0,F13=0,J13&lt;&gt;'Datos fijos'!$H$3),0,1)</f>
        <v>0</v>
      </c>
      <c r="W13">
        <f t="shared" ca="1" si="55"/>
        <v>0</v>
      </c>
      <c r="X13" t="str">
        <f t="shared" ca="1" si="56"/>
        <v/>
      </c>
      <c r="Y13" t="str">
        <f t="shared" ca="1" si="57"/>
        <v/>
      </c>
      <c r="AA13" t="str">
        <f t="shared" ca="1" si="0"/>
        <v/>
      </c>
      <c r="AB13" t="str">
        <f t="shared" ca="1" si="1"/>
        <v/>
      </c>
      <c r="AC13" t="str">
        <f t="shared" ca="1" si="2"/>
        <v/>
      </c>
      <c r="AD13" t="str">
        <f t="shared" ca="1" si="3"/>
        <v/>
      </c>
      <c r="AE13" t="str">
        <f t="shared" ca="1" si="4"/>
        <v/>
      </c>
      <c r="AF13" t="str">
        <f t="shared" ca="1" si="5"/>
        <v/>
      </c>
      <c r="AG13" t="str">
        <f t="shared" ca="1" si="58"/>
        <v/>
      </c>
      <c r="AH13" t="str">
        <f t="shared" ca="1" si="59"/>
        <v/>
      </c>
      <c r="AI13" t="str">
        <f t="shared" ca="1" si="60"/>
        <v/>
      </c>
      <c r="AL13" t="str">
        <f ca="1">IF(Y13="","",IF(OR(AG13='Datos fijos'!$AB$3,AG13='Datos fijos'!$AB$4),0,SUM(AH13:AK13)))</f>
        <v/>
      </c>
      <c r="AO13" s="30">
        <v>11</v>
      </c>
      <c r="AP13" s="4">
        <f ca="1">OFFSET(Cron.Inversiones!$C$27,0,Cálculos!AO13)</f>
        <v>0</v>
      </c>
      <c r="AQ13">
        <f t="shared" ca="1" si="61"/>
        <v>0</v>
      </c>
      <c r="BE13" s="4">
        <f ca="1">IF(OR(COUNTIF('Datos fijos'!$AJ:$AJ,$B13)=0,$B13=0,D13=0,F13=0,$H$4&lt;&gt;'Datos fijos'!$H$3),0,VLOOKUP($B13,'Datos fijos'!$AJ:$AO,COLUMN('Datos fijos'!$AK$2)-COLUMN('Datos fijos'!$AJ$2)+1,0))</f>
        <v>0</v>
      </c>
      <c r="BF13">
        <f t="shared" ca="1" si="62"/>
        <v>0</v>
      </c>
      <c r="BG13" t="str">
        <f t="shared" ca="1" si="6"/>
        <v/>
      </c>
      <c r="BH13" t="str">
        <f t="shared" ca="1" si="7"/>
        <v/>
      </c>
      <c r="BJ13" t="str">
        <f t="shared" ca="1" si="8"/>
        <v/>
      </c>
      <c r="BK13" t="str">
        <f t="shared" ca="1" si="9"/>
        <v/>
      </c>
      <c r="BL13" t="str">
        <f t="shared" ca="1" si="10"/>
        <v/>
      </c>
      <c r="BM13" t="str">
        <f t="shared" ca="1" si="11"/>
        <v/>
      </c>
      <c r="BN13" s="4" t="str">
        <f t="shared" ca="1" si="12"/>
        <v/>
      </c>
      <c r="BO13" t="str">
        <f t="shared" ca="1" si="13"/>
        <v/>
      </c>
      <c r="BP13" t="str">
        <f t="shared" ca="1" si="14"/>
        <v/>
      </c>
      <c r="BQ13" t="str">
        <f t="shared" ca="1" si="15"/>
        <v/>
      </c>
      <c r="BR13" t="str">
        <f t="shared" ca="1" si="16"/>
        <v/>
      </c>
      <c r="BS13" t="str">
        <f t="shared" ca="1" si="17"/>
        <v/>
      </c>
      <c r="BT13" t="str">
        <f ca="1">IF($BH13="","",IF(OR(BO13='Datos fijos'!$AB$3,BO13='Datos fijos'!$AB$4),0,SUM(BP13:BS13)))</f>
        <v/>
      </c>
      <c r="BU13" t="str">
        <f t="shared" ca="1" si="63"/>
        <v/>
      </c>
      <c r="BX13">
        <f ca="1">IF(OR(COUNTIF('Datos fijos'!$AJ:$AJ,$B13)=0,$B13=0,D13=0,F13=0,G13=0,$H$4&lt;&gt;'Datos fijos'!$H$3),0,VLOOKUP($B13,'Datos fijos'!$AJ:$AO,COLUMN('Datos fijos'!$AL$1)-COLUMN('Datos fijos'!$AJ$2)+1,0))</f>
        <v>0</v>
      </c>
      <c r="BY13">
        <f t="shared" ca="1" si="64"/>
        <v>0</v>
      </c>
      <c r="BZ13" t="str">
        <f t="shared" ca="1" si="18"/>
        <v/>
      </c>
      <c r="CA13" t="str">
        <f t="shared" ca="1" si="19"/>
        <v/>
      </c>
      <c r="CC13" t="str">
        <f t="shared" ca="1" si="20"/>
        <v/>
      </c>
      <c r="CD13" t="str">
        <f t="shared" ca="1" si="21"/>
        <v/>
      </c>
      <c r="CE13" t="str">
        <f t="shared" ca="1" si="22"/>
        <v/>
      </c>
      <c r="CF13" t="str">
        <f t="shared" ca="1" si="23"/>
        <v/>
      </c>
      <c r="CG13" t="str">
        <f t="shared" ca="1" si="24"/>
        <v/>
      </c>
      <c r="CH13" t="str">
        <f t="shared" ca="1" si="25"/>
        <v/>
      </c>
      <c r="CI13" t="str">
        <f t="shared" ca="1" si="26"/>
        <v/>
      </c>
      <c r="CJ13" t="str">
        <f t="shared" ca="1" si="27"/>
        <v/>
      </c>
      <c r="CK13" t="str">
        <f t="shared" ca="1" si="28"/>
        <v/>
      </c>
      <c r="CL13" t="str">
        <f t="shared" ca="1" si="29"/>
        <v/>
      </c>
      <c r="CM13" t="str">
        <f ca="1">IF($CA13="","",IF(OR(CH13='Datos fijos'!$AB$3,CH13='Datos fijos'!$AB$4),0,SUM(CI13:CL13)))</f>
        <v/>
      </c>
      <c r="CN13" t="str">
        <f t="shared" ca="1" si="65"/>
        <v/>
      </c>
      <c r="CQ13" s="4">
        <f ca="1">IF(OR(COUNTIF('Datos fijos'!$AJ:$AJ,$B13)=0,$B13=0,L13=0,D13=0,F13=0),0,IF(K13='Datos fijos'!$AB$5,VLOOKUP($B13,'Datos fijos'!$AJ:$AO,COLUMN('Datos fijos'!$AN$1)-COLUMN('Datos fijos'!$AJ$2)+1,0),0))</f>
        <v>0</v>
      </c>
      <c r="CR13">
        <f t="shared" ca="1" si="66"/>
        <v>0</v>
      </c>
      <c r="CS13" t="str">
        <f t="shared" ca="1" si="30"/>
        <v/>
      </c>
      <c r="CT13" t="str">
        <f t="shared" ca="1" si="31"/>
        <v/>
      </c>
      <c r="CV13" t="str">
        <f t="shared" ca="1" si="32"/>
        <v/>
      </c>
      <c r="CW13" t="str">
        <f t="shared" ca="1" si="33"/>
        <v/>
      </c>
      <c r="CX13" t="str">
        <f t="shared" ca="1" si="34"/>
        <v/>
      </c>
      <c r="CY13" t="str">
        <f t="shared" ca="1" si="35"/>
        <v/>
      </c>
      <c r="CZ13" t="str">
        <f t="shared" ca="1" si="36"/>
        <v/>
      </c>
      <c r="DA13" t="str">
        <f t="shared" ca="1" si="37"/>
        <v/>
      </c>
      <c r="DB13" s="4" t="str">
        <f t="shared" ca="1" si="38"/>
        <v/>
      </c>
      <c r="DC13" t="str">
        <f t="shared" ca="1" si="39"/>
        <v/>
      </c>
      <c r="DD13" t="str">
        <f t="shared" ca="1" si="40"/>
        <v/>
      </c>
      <c r="DE13" t="str">
        <f t="shared" ca="1" si="41"/>
        <v/>
      </c>
      <c r="DF13" t="str">
        <f t="shared" ca="1" si="42"/>
        <v/>
      </c>
      <c r="DI13">
        <f ca="1">IF(OR(COUNTIF('Datos fijos'!$AJ:$AJ,Cálculos!$B13)=0,Cálculos!$B13=0,D13=0,F13=0),0,VLOOKUP($B13,'Datos fijos'!$AJ:$AO,COLUMN('Datos fijos'!$AO$1)-COLUMN('Datos fijos'!$AJ$2)+1,0))</f>
        <v>0</v>
      </c>
      <c r="DJ13">
        <f t="shared" ca="1" si="67"/>
        <v>0</v>
      </c>
      <c r="DK13" t="str">
        <f t="shared" ca="1" si="43"/>
        <v/>
      </c>
      <c r="DL13" t="str">
        <f t="shared" ca="1" si="68"/>
        <v/>
      </c>
      <c r="DN13" t="str">
        <f t="shared" ca="1" si="44"/>
        <v/>
      </c>
      <c r="DO13" t="str">
        <f t="shared" ca="1" si="45"/>
        <v/>
      </c>
      <c r="DP13" t="str">
        <f t="shared" ca="1" si="46"/>
        <v/>
      </c>
      <c r="DQ13" t="str">
        <f t="shared" ca="1" si="47"/>
        <v/>
      </c>
      <c r="DR13" t="str">
        <f t="shared" ca="1" si="48"/>
        <v/>
      </c>
      <c r="DS13" s="4" t="str">
        <f ca="1">IF($DL13="","",IF(OR(OFFSET(K$3,$DL13,0)='Datos fijos'!$AB$5,OFFSET(K$3,$DL13,0)='Datos fijos'!$AB$6),"Importado",OFFSET(K$3,$DL13,0)))</f>
        <v/>
      </c>
      <c r="DT13" t="str">
        <f t="shared" ca="1" si="49"/>
        <v/>
      </c>
      <c r="DU13" t="str">
        <f t="shared" ca="1" si="50"/>
        <v/>
      </c>
      <c r="DV13" t="str">
        <f t="shared" ca="1" si="51"/>
        <v/>
      </c>
      <c r="DW13" t="str">
        <f t="shared" ca="1" si="52"/>
        <v/>
      </c>
      <c r="DX13" t="str">
        <f ca="1">IF(DL13="","",IF(OR(DS13='Datos fijos'!$AB$3,DS13='Datos fijos'!$AB$4),0,SUM(DT13:DW13)))</f>
        <v/>
      </c>
      <c r="DY13" t="str">
        <f t="shared" ca="1" si="53"/>
        <v/>
      </c>
      <c r="EC13" s="52" t="str">
        <f ca="1">IF(OR(COUNTIF('Datos fijos'!$AJ:$AJ,Cálculos!$B13)=0,F13=0,D13=0,B13=0),"",VLOOKUP($B13,'Datos fijos'!$AJ:$AP,COLUMN('Datos fijos'!$AP$1)-COLUMN('Datos fijos'!$AJ$2)+1,0))</f>
        <v/>
      </c>
      <c r="ED13" t="str">
        <f t="shared" ca="1" si="54"/>
        <v/>
      </c>
      <c r="EF13" s="32"/>
      <c r="EG13" s="32"/>
    </row>
    <row r="14" spans="2:139" ht="15.5">
      <c r="B14">
        <f ca="1">OFFSET('Equipos, Mater, Serv'!C$5,ROW($A14)-ROW($A$3),0)</f>
        <v>0</v>
      </c>
      <c r="C14">
        <f ca="1">OFFSET('Equipos, Mater, Serv'!D$5,ROW($A14)-ROW($A$3),0)</f>
        <v>0</v>
      </c>
      <c r="D14">
        <f ca="1">OFFSET('Equipos, Mater, Serv'!F$5,ROW($A14)-ROW($A$3),0)</f>
        <v>0</v>
      </c>
      <c r="E14">
        <f ca="1">OFFSET('Equipos, Mater, Serv'!G$5,ROW($A14)-ROW($A$3),0)</f>
        <v>0</v>
      </c>
      <c r="F14">
        <f ca="1">OFFSET('Equipos, Mater, Serv'!H$5,ROW($A14)-ROW($A$3),0)</f>
        <v>0</v>
      </c>
      <c r="G14">
        <f ca="1">OFFSET('Equipos, Mater, Serv'!L$5,ROW($A14)-ROW($A$3),0)</f>
        <v>0</v>
      </c>
      <c r="I14">
        <f ca="1">OFFSET('Equipos, Mater, Serv'!O$5,ROW($A14)-ROW($A$3),0)</f>
        <v>0</v>
      </c>
      <c r="J14">
        <f ca="1">OFFSET('Equipos, Mater, Serv'!P$5,ROW($A14)-ROW($A$3),0)</f>
        <v>0</v>
      </c>
      <c r="K14">
        <f ca="1">OFFSET('Equipos, Mater, Serv'!T$5,ROW($A14)-ROW($A$3),0)</f>
        <v>0</v>
      </c>
      <c r="L14">
        <f ca="1">OFFSET('Equipos, Mater, Serv'!U$5,ROW($A14)-ROW($A$3),0)</f>
        <v>0</v>
      </c>
      <c r="N14">
        <f ca="1">OFFSET('Equipos, Mater, Serv'!Z$5,ROW($A14)-ROW($A$3),0)</f>
        <v>0</v>
      </c>
      <c r="O14">
        <f ca="1">OFFSET('Equipos, Mater, Serv'!AA$5,ROW($A14)-ROW($A$3),0)</f>
        <v>0</v>
      </c>
      <c r="P14">
        <f ca="1">OFFSET('Equipos, Mater, Serv'!AB$5,ROW($A14)-ROW($A$3),0)</f>
        <v>0</v>
      </c>
      <c r="Q14">
        <f ca="1">OFFSET('Equipos, Mater, Serv'!AC$5,ROW($A14)-ROW($A$3),0)</f>
        <v>0</v>
      </c>
      <c r="R14">
        <f ca="1">OFFSET('Equipos, Mater, Serv'!AD$5,ROW($A14)-ROW($A$3),0)</f>
        <v>0</v>
      </c>
      <c r="S14">
        <f ca="1">OFFSET('Equipos, Mater, Serv'!AE$5,ROW($A14)-ROW($A$3),0)</f>
        <v>0</v>
      </c>
      <c r="T14">
        <f ca="1">OFFSET('Equipos, Mater, Serv'!AF$5,ROW($A14)-ROW($A$3),0)</f>
        <v>0</v>
      </c>
      <c r="V14" s="227">
        <f ca="1">IF(OR($B14=0,D14=0,F14=0,J14&lt;&gt;'Datos fijos'!$H$3),0,1)</f>
        <v>0</v>
      </c>
      <c r="W14">
        <f t="shared" ca="1" si="55"/>
        <v>0</v>
      </c>
      <c r="X14" t="str">
        <f t="shared" ca="1" si="56"/>
        <v/>
      </c>
      <c r="Y14" t="str">
        <f t="shared" ca="1" si="57"/>
        <v/>
      </c>
      <c r="AA14" t="str">
        <f t="shared" ca="1" si="0"/>
        <v/>
      </c>
      <c r="AB14" t="str">
        <f t="shared" ca="1" si="1"/>
        <v/>
      </c>
      <c r="AC14" t="str">
        <f t="shared" ca="1" si="2"/>
        <v/>
      </c>
      <c r="AD14" t="str">
        <f t="shared" ca="1" si="3"/>
        <v/>
      </c>
      <c r="AE14" t="str">
        <f t="shared" ca="1" si="4"/>
        <v/>
      </c>
      <c r="AF14" t="str">
        <f t="shared" ca="1" si="5"/>
        <v/>
      </c>
      <c r="AG14" t="str">
        <f t="shared" ca="1" si="58"/>
        <v/>
      </c>
      <c r="AH14" t="str">
        <f t="shared" ca="1" si="59"/>
        <v/>
      </c>
      <c r="AI14" t="str">
        <f t="shared" ca="1" si="60"/>
        <v/>
      </c>
      <c r="AL14" t="str">
        <f ca="1">IF(Y14="","",IF(OR(AG14='Datos fijos'!$AB$3,AG14='Datos fijos'!$AB$4),0,SUM(AH14:AK14)))</f>
        <v/>
      </c>
      <c r="AO14" s="30">
        <v>12</v>
      </c>
      <c r="AP14" s="4">
        <f ca="1">OFFSET(Cron.Inversiones!$C$27,0,Cálculos!AO14)</f>
        <v>0</v>
      </c>
      <c r="AQ14">
        <f t="shared" ca="1" si="61"/>
        <v>0</v>
      </c>
      <c r="AS14" s="130"/>
      <c r="BE14" s="4">
        <f ca="1">IF(OR(COUNTIF('Datos fijos'!$AJ:$AJ,$B14)=0,$B14=0,D14=0,F14=0,$H$4&lt;&gt;'Datos fijos'!$H$3),0,VLOOKUP($B14,'Datos fijos'!$AJ:$AO,COLUMN('Datos fijos'!$AK$2)-COLUMN('Datos fijos'!$AJ$2)+1,0))</f>
        <v>0</v>
      </c>
      <c r="BF14">
        <f t="shared" ca="1" si="62"/>
        <v>0</v>
      </c>
      <c r="BG14" t="str">
        <f t="shared" ca="1" si="6"/>
        <v/>
      </c>
      <c r="BH14" t="str">
        <f t="shared" ca="1" si="7"/>
        <v/>
      </c>
      <c r="BJ14" t="str">
        <f t="shared" ca="1" si="8"/>
        <v/>
      </c>
      <c r="BK14" t="str">
        <f t="shared" ca="1" si="9"/>
        <v/>
      </c>
      <c r="BL14" t="str">
        <f t="shared" ca="1" si="10"/>
        <v/>
      </c>
      <c r="BM14" t="str">
        <f t="shared" ca="1" si="11"/>
        <v/>
      </c>
      <c r="BN14" s="4" t="str">
        <f t="shared" ca="1" si="12"/>
        <v/>
      </c>
      <c r="BO14" t="str">
        <f t="shared" ca="1" si="13"/>
        <v/>
      </c>
      <c r="BP14" t="str">
        <f t="shared" ca="1" si="14"/>
        <v/>
      </c>
      <c r="BQ14" t="str">
        <f t="shared" ca="1" si="15"/>
        <v/>
      </c>
      <c r="BR14" t="str">
        <f t="shared" ca="1" si="16"/>
        <v/>
      </c>
      <c r="BS14" t="str">
        <f t="shared" ca="1" si="17"/>
        <v/>
      </c>
      <c r="BT14" t="str">
        <f ca="1">IF($BH14="","",IF(OR(BO14='Datos fijos'!$AB$3,BO14='Datos fijos'!$AB$4),0,SUM(BP14:BS14)))</f>
        <v/>
      </c>
      <c r="BU14" t="str">
        <f t="shared" ca="1" si="63"/>
        <v/>
      </c>
      <c r="BX14">
        <f ca="1">IF(OR(COUNTIF('Datos fijos'!$AJ:$AJ,$B14)=0,$B14=0,D14=0,F14=0,G14=0,$H$4&lt;&gt;'Datos fijos'!$H$3),0,VLOOKUP($B14,'Datos fijos'!$AJ:$AO,COLUMN('Datos fijos'!$AL$1)-COLUMN('Datos fijos'!$AJ$2)+1,0))</f>
        <v>0</v>
      </c>
      <c r="BY14">
        <f t="shared" ca="1" si="64"/>
        <v>0</v>
      </c>
      <c r="BZ14" t="str">
        <f t="shared" ca="1" si="18"/>
        <v/>
      </c>
      <c r="CA14" t="str">
        <f t="shared" ca="1" si="19"/>
        <v/>
      </c>
      <c r="CC14" t="str">
        <f t="shared" ca="1" si="20"/>
        <v/>
      </c>
      <c r="CD14" t="str">
        <f t="shared" ca="1" si="21"/>
        <v/>
      </c>
      <c r="CE14" t="str">
        <f t="shared" ca="1" si="22"/>
        <v/>
      </c>
      <c r="CF14" t="str">
        <f t="shared" ca="1" si="23"/>
        <v/>
      </c>
      <c r="CG14" t="str">
        <f t="shared" ca="1" si="24"/>
        <v/>
      </c>
      <c r="CH14" t="str">
        <f t="shared" ca="1" si="25"/>
        <v/>
      </c>
      <c r="CI14" t="str">
        <f t="shared" ca="1" si="26"/>
        <v/>
      </c>
      <c r="CJ14" t="str">
        <f t="shared" ca="1" si="27"/>
        <v/>
      </c>
      <c r="CK14" t="str">
        <f t="shared" ca="1" si="28"/>
        <v/>
      </c>
      <c r="CL14" t="str">
        <f t="shared" ca="1" si="29"/>
        <v/>
      </c>
      <c r="CM14" t="str">
        <f ca="1">IF($CA14="","",IF(OR(CH14='Datos fijos'!$AB$3,CH14='Datos fijos'!$AB$4),0,SUM(CI14:CL14)))</f>
        <v/>
      </c>
      <c r="CN14" t="str">
        <f t="shared" ca="1" si="65"/>
        <v/>
      </c>
      <c r="CQ14" s="4">
        <f ca="1">IF(OR(COUNTIF('Datos fijos'!$AJ:$AJ,$B14)=0,$B14=0,L14=0,D14=0,F14=0),0,IF(K14='Datos fijos'!$AB$5,VLOOKUP($B14,'Datos fijos'!$AJ:$AO,COLUMN('Datos fijos'!$AN$1)-COLUMN('Datos fijos'!$AJ$2)+1,0),0))</f>
        <v>0</v>
      </c>
      <c r="CR14">
        <f t="shared" ca="1" si="66"/>
        <v>0</v>
      </c>
      <c r="CS14" t="str">
        <f t="shared" ca="1" si="30"/>
        <v/>
      </c>
      <c r="CT14" t="str">
        <f t="shared" ca="1" si="31"/>
        <v/>
      </c>
      <c r="CV14" t="str">
        <f t="shared" ca="1" si="32"/>
        <v/>
      </c>
      <c r="CW14" t="str">
        <f t="shared" ca="1" si="33"/>
        <v/>
      </c>
      <c r="CX14" t="str">
        <f t="shared" ca="1" si="34"/>
        <v/>
      </c>
      <c r="CY14" t="str">
        <f t="shared" ca="1" si="35"/>
        <v/>
      </c>
      <c r="CZ14" t="str">
        <f t="shared" ca="1" si="36"/>
        <v/>
      </c>
      <c r="DA14" t="str">
        <f t="shared" ca="1" si="37"/>
        <v/>
      </c>
      <c r="DB14" s="4" t="str">
        <f t="shared" ca="1" si="38"/>
        <v/>
      </c>
      <c r="DC14" t="str">
        <f t="shared" ca="1" si="39"/>
        <v/>
      </c>
      <c r="DD14" t="str">
        <f t="shared" ca="1" si="40"/>
        <v/>
      </c>
      <c r="DE14" t="str">
        <f t="shared" ca="1" si="41"/>
        <v/>
      </c>
      <c r="DF14" t="str">
        <f t="shared" ca="1" si="42"/>
        <v/>
      </c>
      <c r="DI14">
        <f ca="1">IF(OR(COUNTIF('Datos fijos'!$AJ:$AJ,Cálculos!$B14)=0,Cálculos!$B14=0,D14=0,F14=0),0,VLOOKUP($B14,'Datos fijos'!$AJ:$AO,COLUMN('Datos fijos'!$AO$1)-COLUMN('Datos fijos'!$AJ$2)+1,0))</f>
        <v>0</v>
      </c>
      <c r="DJ14">
        <f t="shared" ca="1" si="67"/>
        <v>0</v>
      </c>
      <c r="DK14" t="str">
        <f t="shared" ca="1" si="43"/>
        <v/>
      </c>
      <c r="DL14" t="str">
        <f t="shared" ca="1" si="68"/>
        <v/>
      </c>
      <c r="DN14" t="str">
        <f t="shared" ca="1" si="44"/>
        <v/>
      </c>
      <c r="DO14" t="str">
        <f t="shared" ca="1" si="45"/>
        <v/>
      </c>
      <c r="DP14" t="str">
        <f t="shared" ca="1" si="46"/>
        <v/>
      </c>
      <c r="DQ14" t="str">
        <f t="shared" ca="1" si="47"/>
        <v/>
      </c>
      <c r="DR14" t="str">
        <f t="shared" ca="1" si="48"/>
        <v/>
      </c>
      <c r="DS14" s="4" t="str">
        <f ca="1">IF($DL14="","",IF(OR(OFFSET(K$3,$DL14,0)='Datos fijos'!$AB$5,OFFSET(K$3,$DL14,0)='Datos fijos'!$AB$6),"Importado",OFFSET(K$3,$DL14,0)))</f>
        <v/>
      </c>
      <c r="DT14" t="str">
        <f t="shared" ca="1" si="49"/>
        <v/>
      </c>
      <c r="DU14" t="str">
        <f t="shared" ca="1" si="50"/>
        <v/>
      </c>
      <c r="DV14" t="str">
        <f t="shared" ca="1" si="51"/>
        <v/>
      </c>
      <c r="DW14" t="str">
        <f t="shared" ca="1" si="52"/>
        <v/>
      </c>
      <c r="DX14" t="str">
        <f ca="1">IF(DL14="","",IF(OR(DS14='Datos fijos'!$AB$3,DS14='Datos fijos'!$AB$4),0,SUM(DT14:DW14)))</f>
        <v/>
      </c>
      <c r="DY14" t="str">
        <f t="shared" ca="1" si="53"/>
        <v/>
      </c>
      <c r="EC14" s="52" t="str">
        <f ca="1">IF(OR(COUNTIF('Datos fijos'!$AJ:$AJ,Cálculos!$B14)=0,F14=0,D14=0,B14=0),"",VLOOKUP($B14,'Datos fijos'!$AJ:$AP,COLUMN('Datos fijos'!$AP$1)-COLUMN('Datos fijos'!$AJ$2)+1,0))</f>
        <v/>
      </c>
      <c r="ED14" t="str">
        <f t="shared" ca="1" si="54"/>
        <v/>
      </c>
      <c r="EF14" s="32"/>
      <c r="EG14" s="32"/>
    </row>
    <row r="15" spans="2:139" ht="15.5">
      <c r="B15">
        <f ca="1">OFFSET('Equipos, Mater, Serv'!C$5,ROW($A15)-ROW($A$3),0)</f>
        <v>0</v>
      </c>
      <c r="C15">
        <f ca="1">OFFSET('Equipos, Mater, Serv'!D$5,ROW($A15)-ROW($A$3),0)</f>
        <v>0</v>
      </c>
      <c r="D15">
        <f ca="1">OFFSET('Equipos, Mater, Serv'!F$5,ROW($A15)-ROW($A$3),0)</f>
        <v>0</v>
      </c>
      <c r="E15">
        <f ca="1">OFFSET('Equipos, Mater, Serv'!G$5,ROW($A15)-ROW($A$3),0)</f>
        <v>0</v>
      </c>
      <c r="F15">
        <f ca="1">OFFSET('Equipos, Mater, Serv'!H$5,ROW($A15)-ROW($A$3),0)</f>
        <v>0</v>
      </c>
      <c r="G15">
        <f ca="1">OFFSET('Equipos, Mater, Serv'!L$5,ROW($A15)-ROW($A$3),0)</f>
        <v>0</v>
      </c>
      <c r="I15">
        <f ca="1">OFFSET('Equipos, Mater, Serv'!O$5,ROW($A15)-ROW($A$3),0)</f>
        <v>0</v>
      </c>
      <c r="J15">
        <f ca="1">OFFSET('Equipos, Mater, Serv'!P$5,ROW($A15)-ROW($A$3),0)</f>
        <v>0</v>
      </c>
      <c r="K15">
        <f ca="1">OFFSET('Equipos, Mater, Serv'!T$5,ROW($A15)-ROW($A$3),0)</f>
        <v>0</v>
      </c>
      <c r="L15">
        <f ca="1">OFFSET('Equipos, Mater, Serv'!U$5,ROW($A15)-ROW($A$3),0)</f>
        <v>0</v>
      </c>
      <c r="N15">
        <f ca="1">OFFSET('Equipos, Mater, Serv'!Z$5,ROW($A15)-ROW($A$3),0)</f>
        <v>0</v>
      </c>
      <c r="O15">
        <f ca="1">OFFSET('Equipos, Mater, Serv'!AA$5,ROW($A15)-ROW($A$3),0)</f>
        <v>0</v>
      </c>
      <c r="P15">
        <f ca="1">OFFSET('Equipos, Mater, Serv'!AB$5,ROW($A15)-ROW($A$3),0)</f>
        <v>0</v>
      </c>
      <c r="Q15">
        <f ca="1">OFFSET('Equipos, Mater, Serv'!AC$5,ROW($A15)-ROW($A$3),0)</f>
        <v>0</v>
      </c>
      <c r="R15">
        <f ca="1">OFFSET('Equipos, Mater, Serv'!AD$5,ROW($A15)-ROW($A$3),0)</f>
        <v>0</v>
      </c>
      <c r="S15">
        <f ca="1">OFFSET('Equipos, Mater, Serv'!AE$5,ROW($A15)-ROW($A$3),0)</f>
        <v>0</v>
      </c>
      <c r="T15">
        <f ca="1">OFFSET('Equipos, Mater, Serv'!AF$5,ROW($A15)-ROW($A$3),0)</f>
        <v>0</v>
      </c>
      <c r="V15" s="227">
        <f ca="1">IF(OR($B15=0,D15=0,F15=0,J15&lt;&gt;'Datos fijos'!$H$3),0,1)</f>
        <v>0</v>
      </c>
      <c r="W15">
        <f t="shared" ca="1" si="55"/>
        <v>0</v>
      </c>
      <c r="X15" t="str">
        <f t="shared" ca="1" si="56"/>
        <v/>
      </c>
      <c r="Y15" t="str">
        <f t="shared" ca="1" si="57"/>
        <v/>
      </c>
      <c r="AA15" t="str">
        <f t="shared" ca="1" si="0"/>
        <v/>
      </c>
      <c r="AB15" t="str">
        <f t="shared" ca="1" si="1"/>
        <v/>
      </c>
      <c r="AC15" t="str">
        <f t="shared" ca="1" si="2"/>
        <v/>
      </c>
      <c r="AD15" t="str">
        <f t="shared" ca="1" si="3"/>
        <v/>
      </c>
      <c r="AE15" t="str">
        <f t="shared" ca="1" si="4"/>
        <v/>
      </c>
      <c r="AF15" t="str">
        <f t="shared" ca="1" si="5"/>
        <v/>
      </c>
      <c r="AG15" t="str">
        <f t="shared" ca="1" si="58"/>
        <v/>
      </c>
      <c r="AH15" t="str">
        <f t="shared" ca="1" si="59"/>
        <v/>
      </c>
      <c r="AI15" t="str">
        <f t="shared" ca="1" si="60"/>
        <v/>
      </c>
      <c r="AL15" t="str">
        <f ca="1">IF(Y15="","",IF(OR(AG15='Datos fijos'!$AB$3,AG15='Datos fijos'!$AB$4),0,SUM(AH15:AK15)))</f>
        <v/>
      </c>
      <c r="AO15" s="30">
        <v>13</v>
      </c>
      <c r="AP15" s="4">
        <f ca="1">OFFSET(Cron.Inversiones!$C$38,0,Cálculos!AO15-12)</f>
        <v>0</v>
      </c>
      <c r="AQ15">
        <f t="shared" ca="1" si="61"/>
        <v>0</v>
      </c>
      <c r="BE15" s="4">
        <f ca="1">IF(OR(COUNTIF('Datos fijos'!$AJ:$AJ,$B15)=0,$B15=0,D15=0,F15=0,$H$4&lt;&gt;'Datos fijos'!$H$3),0,VLOOKUP($B15,'Datos fijos'!$AJ:$AO,COLUMN('Datos fijos'!$AK$2)-COLUMN('Datos fijos'!$AJ$2)+1,0))</f>
        <v>0</v>
      </c>
      <c r="BF15">
        <f t="shared" ca="1" si="62"/>
        <v>0</v>
      </c>
      <c r="BG15" t="str">
        <f t="shared" ca="1" si="6"/>
        <v/>
      </c>
      <c r="BH15" t="str">
        <f t="shared" ca="1" si="7"/>
        <v/>
      </c>
      <c r="BJ15" t="str">
        <f t="shared" ca="1" si="8"/>
        <v/>
      </c>
      <c r="BK15" t="str">
        <f t="shared" ca="1" si="9"/>
        <v/>
      </c>
      <c r="BL15" t="str">
        <f t="shared" ca="1" si="10"/>
        <v/>
      </c>
      <c r="BM15" t="str">
        <f t="shared" ca="1" si="11"/>
        <v/>
      </c>
      <c r="BN15" s="4" t="str">
        <f t="shared" ca="1" si="12"/>
        <v/>
      </c>
      <c r="BO15" t="str">
        <f t="shared" ca="1" si="13"/>
        <v/>
      </c>
      <c r="BP15" t="str">
        <f t="shared" ca="1" si="14"/>
        <v/>
      </c>
      <c r="BQ15" t="str">
        <f t="shared" ca="1" si="15"/>
        <v/>
      </c>
      <c r="BR15" t="str">
        <f t="shared" ca="1" si="16"/>
        <v/>
      </c>
      <c r="BS15" t="str">
        <f t="shared" ca="1" si="17"/>
        <v/>
      </c>
      <c r="BT15" t="str">
        <f ca="1">IF($BH15="","",IF(OR(BO15='Datos fijos'!$AB$3,BO15='Datos fijos'!$AB$4),0,SUM(BP15:BS15)))</f>
        <v/>
      </c>
      <c r="BU15" t="str">
        <f t="shared" ca="1" si="63"/>
        <v/>
      </c>
      <c r="BX15">
        <f ca="1">IF(OR(COUNTIF('Datos fijos'!$AJ:$AJ,$B15)=0,$B15=0,D15=0,F15=0,G15=0,$H$4&lt;&gt;'Datos fijos'!$H$3),0,VLOOKUP($B15,'Datos fijos'!$AJ:$AO,COLUMN('Datos fijos'!$AL$1)-COLUMN('Datos fijos'!$AJ$2)+1,0))</f>
        <v>0</v>
      </c>
      <c r="BY15">
        <f t="shared" ca="1" si="64"/>
        <v>0</v>
      </c>
      <c r="BZ15" t="str">
        <f t="shared" ca="1" si="18"/>
        <v/>
      </c>
      <c r="CA15" t="str">
        <f t="shared" ca="1" si="19"/>
        <v/>
      </c>
      <c r="CC15" t="str">
        <f t="shared" ca="1" si="20"/>
        <v/>
      </c>
      <c r="CD15" t="str">
        <f t="shared" ca="1" si="21"/>
        <v/>
      </c>
      <c r="CE15" t="str">
        <f t="shared" ca="1" si="22"/>
        <v/>
      </c>
      <c r="CF15" t="str">
        <f t="shared" ca="1" si="23"/>
        <v/>
      </c>
      <c r="CG15" t="str">
        <f t="shared" ca="1" si="24"/>
        <v/>
      </c>
      <c r="CH15" t="str">
        <f t="shared" ca="1" si="25"/>
        <v/>
      </c>
      <c r="CI15" t="str">
        <f t="shared" ca="1" si="26"/>
        <v/>
      </c>
      <c r="CJ15" t="str">
        <f t="shared" ca="1" si="27"/>
        <v/>
      </c>
      <c r="CK15" t="str">
        <f t="shared" ca="1" si="28"/>
        <v/>
      </c>
      <c r="CL15" t="str">
        <f t="shared" ca="1" si="29"/>
        <v/>
      </c>
      <c r="CM15" t="str">
        <f ca="1">IF($CA15="","",IF(OR(CH15='Datos fijos'!$AB$3,CH15='Datos fijos'!$AB$4),0,SUM(CI15:CL15)))</f>
        <v/>
      </c>
      <c r="CN15" t="str">
        <f t="shared" ca="1" si="65"/>
        <v/>
      </c>
      <c r="CQ15" s="4">
        <f ca="1">IF(OR(COUNTIF('Datos fijos'!$AJ:$AJ,$B15)=0,$B15=0,L15=0,D15=0,F15=0),0,IF(K15='Datos fijos'!$AB$5,VLOOKUP($B15,'Datos fijos'!$AJ:$AO,COLUMN('Datos fijos'!$AN$1)-COLUMN('Datos fijos'!$AJ$2)+1,0),0))</f>
        <v>0</v>
      </c>
      <c r="CR15">
        <f t="shared" ca="1" si="66"/>
        <v>0</v>
      </c>
      <c r="CS15" t="str">
        <f t="shared" ca="1" si="30"/>
        <v/>
      </c>
      <c r="CT15" t="str">
        <f t="shared" ca="1" si="31"/>
        <v/>
      </c>
      <c r="CV15" t="str">
        <f t="shared" ca="1" si="32"/>
        <v/>
      </c>
      <c r="CW15" t="str">
        <f t="shared" ca="1" si="33"/>
        <v/>
      </c>
      <c r="CX15" t="str">
        <f t="shared" ca="1" si="34"/>
        <v/>
      </c>
      <c r="CY15" t="str">
        <f t="shared" ca="1" si="35"/>
        <v/>
      </c>
      <c r="CZ15" t="str">
        <f t="shared" ca="1" si="36"/>
        <v/>
      </c>
      <c r="DA15" t="str">
        <f t="shared" ca="1" si="37"/>
        <v/>
      </c>
      <c r="DB15" s="4" t="str">
        <f t="shared" ca="1" si="38"/>
        <v/>
      </c>
      <c r="DC15" t="str">
        <f t="shared" ca="1" si="39"/>
        <v/>
      </c>
      <c r="DD15" t="str">
        <f t="shared" ca="1" si="40"/>
        <v/>
      </c>
      <c r="DE15" t="str">
        <f t="shared" ca="1" si="41"/>
        <v/>
      </c>
      <c r="DF15" t="str">
        <f t="shared" ca="1" si="42"/>
        <v/>
      </c>
      <c r="DI15">
        <f ca="1">IF(OR(COUNTIF('Datos fijos'!$AJ:$AJ,Cálculos!$B15)=0,Cálculos!$B15=0,D15=0,F15=0),0,VLOOKUP($B15,'Datos fijos'!$AJ:$AO,COLUMN('Datos fijos'!$AO$1)-COLUMN('Datos fijos'!$AJ$2)+1,0))</f>
        <v>0</v>
      </c>
      <c r="DJ15">
        <f t="shared" ca="1" si="67"/>
        <v>0</v>
      </c>
      <c r="DK15" t="str">
        <f t="shared" ca="1" si="43"/>
        <v/>
      </c>
      <c r="DL15" t="str">
        <f t="shared" ca="1" si="68"/>
        <v/>
      </c>
      <c r="DN15" t="str">
        <f t="shared" ca="1" si="44"/>
        <v/>
      </c>
      <c r="DO15" t="str">
        <f t="shared" ca="1" si="45"/>
        <v/>
      </c>
      <c r="DP15" t="str">
        <f t="shared" ca="1" si="46"/>
        <v/>
      </c>
      <c r="DQ15" t="str">
        <f t="shared" ca="1" si="47"/>
        <v/>
      </c>
      <c r="DR15" t="str">
        <f t="shared" ca="1" si="48"/>
        <v/>
      </c>
      <c r="DS15" s="4" t="str">
        <f ca="1">IF($DL15="","",IF(OR(OFFSET(K$3,$DL15,0)='Datos fijos'!$AB$5,OFFSET(K$3,$DL15,0)='Datos fijos'!$AB$6),"Importado",OFFSET(K$3,$DL15,0)))</f>
        <v/>
      </c>
      <c r="DT15" t="str">
        <f t="shared" ca="1" si="49"/>
        <v/>
      </c>
      <c r="DU15" t="str">
        <f t="shared" ca="1" si="50"/>
        <v/>
      </c>
      <c r="DV15" t="str">
        <f t="shared" ca="1" si="51"/>
        <v/>
      </c>
      <c r="DW15" t="str">
        <f t="shared" ca="1" si="52"/>
        <v/>
      </c>
      <c r="DX15" t="str">
        <f ca="1">IF(DL15="","",IF(OR(DS15='Datos fijos'!$AB$3,DS15='Datos fijos'!$AB$4),0,SUM(DT15:DW15)))</f>
        <v/>
      </c>
      <c r="DY15" t="str">
        <f t="shared" ca="1" si="53"/>
        <v/>
      </c>
      <c r="EC15" s="52" t="str">
        <f ca="1">IF(OR(COUNTIF('Datos fijos'!$AJ:$AJ,Cálculos!$B15)=0,F15=0,D15=0,B15=0),"",VLOOKUP($B15,'Datos fijos'!$AJ:$AP,COLUMN('Datos fijos'!$AP$1)-COLUMN('Datos fijos'!$AJ$2)+1,0))</f>
        <v/>
      </c>
      <c r="ED15" t="str">
        <f t="shared" ca="1" si="54"/>
        <v/>
      </c>
      <c r="EF15" s="32"/>
      <c r="EG15" s="32"/>
    </row>
    <row r="16" spans="2:139" ht="15.5">
      <c r="B16">
        <f ca="1">OFFSET('Equipos, Mater, Serv'!C$5,ROW($A16)-ROW($A$3),0)</f>
        <v>0</v>
      </c>
      <c r="C16">
        <f ca="1">OFFSET('Equipos, Mater, Serv'!D$5,ROW($A16)-ROW($A$3),0)</f>
        <v>0</v>
      </c>
      <c r="D16">
        <f ca="1">OFFSET('Equipos, Mater, Serv'!F$5,ROW($A16)-ROW($A$3),0)</f>
        <v>0</v>
      </c>
      <c r="E16">
        <f ca="1">OFFSET('Equipos, Mater, Serv'!G$5,ROW($A16)-ROW($A$3),0)</f>
        <v>0</v>
      </c>
      <c r="F16">
        <f ca="1">OFFSET('Equipos, Mater, Serv'!H$5,ROW($A16)-ROW($A$3),0)</f>
        <v>0</v>
      </c>
      <c r="G16">
        <f ca="1">OFFSET('Equipos, Mater, Serv'!L$5,ROW($A16)-ROW($A$3),0)</f>
        <v>0</v>
      </c>
      <c r="I16">
        <f ca="1">OFFSET('Equipos, Mater, Serv'!O$5,ROW($A16)-ROW($A$3),0)</f>
        <v>0</v>
      </c>
      <c r="J16">
        <f ca="1">OFFSET('Equipos, Mater, Serv'!P$5,ROW($A16)-ROW($A$3),0)</f>
        <v>0</v>
      </c>
      <c r="K16">
        <f ca="1">OFFSET('Equipos, Mater, Serv'!T$5,ROW($A16)-ROW($A$3),0)</f>
        <v>0</v>
      </c>
      <c r="L16">
        <f ca="1">OFFSET('Equipos, Mater, Serv'!U$5,ROW($A16)-ROW($A$3),0)</f>
        <v>0</v>
      </c>
      <c r="N16">
        <f ca="1">OFFSET('Equipos, Mater, Serv'!Z$5,ROW($A16)-ROW($A$3),0)</f>
        <v>0</v>
      </c>
      <c r="O16">
        <f ca="1">OFFSET('Equipos, Mater, Serv'!AA$5,ROW($A16)-ROW($A$3),0)</f>
        <v>0</v>
      </c>
      <c r="P16">
        <f ca="1">OFFSET('Equipos, Mater, Serv'!AB$5,ROW($A16)-ROW($A$3),0)</f>
        <v>0</v>
      </c>
      <c r="Q16">
        <f ca="1">OFFSET('Equipos, Mater, Serv'!AC$5,ROW($A16)-ROW($A$3),0)</f>
        <v>0</v>
      </c>
      <c r="R16">
        <f ca="1">OFFSET('Equipos, Mater, Serv'!AD$5,ROW($A16)-ROW($A$3),0)</f>
        <v>0</v>
      </c>
      <c r="S16">
        <f ca="1">OFFSET('Equipos, Mater, Serv'!AE$5,ROW($A16)-ROW($A$3),0)</f>
        <v>0</v>
      </c>
      <c r="T16">
        <f ca="1">OFFSET('Equipos, Mater, Serv'!AF$5,ROW($A16)-ROW($A$3),0)</f>
        <v>0</v>
      </c>
      <c r="V16" s="227">
        <f ca="1">IF(OR($B16=0,D16=0,F16=0,J16&lt;&gt;'Datos fijos'!$H$3),0,1)</f>
        <v>0</v>
      </c>
      <c r="W16">
        <f t="shared" ca="1" si="55"/>
        <v>0</v>
      </c>
      <c r="X16" t="str">
        <f t="shared" ca="1" si="56"/>
        <v/>
      </c>
      <c r="Y16" t="str">
        <f t="shared" ca="1" si="57"/>
        <v/>
      </c>
      <c r="AA16" t="str">
        <f t="shared" ca="1" si="0"/>
        <v/>
      </c>
      <c r="AB16" t="str">
        <f t="shared" ca="1" si="1"/>
        <v/>
      </c>
      <c r="AC16" t="str">
        <f t="shared" ca="1" si="2"/>
        <v/>
      </c>
      <c r="AD16" t="str">
        <f t="shared" ca="1" si="3"/>
        <v/>
      </c>
      <c r="AE16" t="str">
        <f t="shared" ca="1" si="4"/>
        <v/>
      </c>
      <c r="AF16" t="str">
        <f t="shared" ca="1" si="5"/>
        <v/>
      </c>
      <c r="AG16" t="str">
        <f t="shared" ca="1" si="58"/>
        <v/>
      </c>
      <c r="AH16" t="str">
        <f t="shared" ca="1" si="59"/>
        <v/>
      </c>
      <c r="AI16" t="str">
        <f t="shared" ca="1" si="60"/>
        <v/>
      </c>
      <c r="AL16" t="str">
        <f ca="1">IF(Y16="","",IF(OR(AG16='Datos fijos'!$AB$3,AG16='Datos fijos'!$AB$4),0,SUM(AH16:AK16)))</f>
        <v/>
      </c>
      <c r="AO16" s="30">
        <v>14</v>
      </c>
      <c r="AP16" s="4">
        <f ca="1">OFFSET(Cron.Inversiones!$C$38,0,Cálculos!AO16-12)</f>
        <v>0</v>
      </c>
      <c r="AQ16">
        <f t="shared" ca="1" si="61"/>
        <v>0</v>
      </c>
      <c r="BE16" s="4">
        <f ca="1">IF(OR(COUNTIF('Datos fijos'!$AJ:$AJ,$B16)=0,$B16=0,D16=0,F16=0,$H$4&lt;&gt;'Datos fijos'!$H$3),0,VLOOKUP($B16,'Datos fijos'!$AJ:$AO,COLUMN('Datos fijos'!$AK$2)-COLUMN('Datos fijos'!$AJ$2)+1,0))</f>
        <v>0</v>
      </c>
      <c r="BF16">
        <f t="shared" ca="1" si="62"/>
        <v>0</v>
      </c>
      <c r="BG16" t="str">
        <f t="shared" ca="1" si="6"/>
        <v/>
      </c>
      <c r="BH16" t="str">
        <f t="shared" ca="1" si="7"/>
        <v/>
      </c>
      <c r="BJ16" t="str">
        <f t="shared" ca="1" si="8"/>
        <v/>
      </c>
      <c r="BK16" t="str">
        <f t="shared" ca="1" si="9"/>
        <v/>
      </c>
      <c r="BL16" t="str">
        <f t="shared" ca="1" si="10"/>
        <v/>
      </c>
      <c r="BM16" t="str">
        <f t="shared" ca="1" si="11"/>
        <v/>
      </c>
      <c r="BN16" s="4" t="str">
        <f t="shared" ca="1" si="12"/>
        <v/>
      </c>
      <c r="BO16" t="str">
        <f t="shared" ca="1" si="13"/>
        <v/>
      </c>
      <c r="BP16" t="str">
        <f t="shared" ca="1" si="14"/>
        <v/>
      </c>
      <c r="BQ16" t="str">
        <f t="shared" ca="1" si="15"/>
        <v/>
      </c>
      <c r="BR16" t="str">
        <f t="shared" ca="1" si="16"/>
        <v/>
      </c>
      <c r="BS16" t="str">
        <f t="shared" ca="1" si="17"/>
        <v/>
      </c>
      <c r="BT16" t="str">
        <f ca="1">IF($BH16="","",IF(OR(BO16='Datos fijos'!$AB$3,BO16='Datos fijos'!$AB$4),0,SUM(BP16:BS16)))</f>
        <v/>
      </c>
      <c r="BU16" t="str">
        <f t="shared" ca="1" si="63"/>
        <v/>
      </c>
      <c r="BX16">
        <f ca="1">IF(OR(COUNTIF('Datos fijos'!$AJ:$AJ,$B16)=0,$B16=0,D16=0,F16=0,G16=0,$H$4&lt;&gt;'Datos fijos'!$H$3),0,VLOOKUP($B16,'Datos fijos'!$AJ:$AO,COLUMN('Datos fijos'!$AL$1)-COLUMN('Datos fijos'!$AJ$2)+1,0))</f>
        <v>0</v>
      </c>
      <c r="BY16">
        <f t="shared" ca="1" si="64"/>
        <v>0</v>
      </c>
      <c r="BZ16" t="str">
        <f t="shared" ca="1" si="18"/>
        <v/>
      </c>
      <c r="CA16" t="str">
        <f t="shared" ca="1" si="19"/>
        <v/>
      </c>
      <c r="CC16" t="str">
        <f t="shared" ca="1" si="20"/>
        <v/>
      </c>
      <c r="CD16" t="str">
        <f t="shared" ca="1" si="21"/>
        <v/>
      </c>
      <c r="CE16" t="str">
        <f t="shared" ca="1" si="22"/>
        <v/>
      </c>
      <c r="CF16" t="str">
        <f t="shared" ca="1" si="23"/>
        <v/>
      </c>
      <c r="CG16" t="str">
        <f t="shared" ca="1" si="24"/>
        <v/>
      </c>
      <c r="CH16" t="str">
        <f t="shared" ca="1" si="25"/>
        <v/>
      </c>
      <c r="CI16" t="str">
        <f t="shared" ca="1" si="26"/>
        <v/>
      </c>
      <c r="CJ16" t="str">
        <f t="shared" ca="1" si="27"/>
        <v/>
      </c>
      <c r="CK16" t="str">
        <f t="shared" ca="1" si="28"/>
        <v/>
      </c>
      <c r="CL16" t="str">
        <f t="shared" ca="1" si="29"/>
        <v/>
      </c>
      <c r="CM16" t="str">
        <f ca="1">IF($CA16="","",IF(OR(CH16='Datos fijos'!$AB$3,CH16='Datos fijos'!$AB$4),0,SUM(CI16:CL16)))</f>
        <v/>
      </c>
      <c r="CN16" t="str">
        <f t="shared" ca="1" si="65"/>
        <v/>
      </c>
      <c r="CQ16" s="4">
        <f ca="1">IF(OR(COUNTIF('Datos fijos'!$AJ:$AJ,$B16)=0,$B16=0,L16=0,D16=0,F16=0),0,IF(K16='Datos fijos'!$AB$5,VLOOKUP($B16,'Datos fijos'!$AJ:$AO,COLUMN('Datos fijos'!$AN$1)-COLUMN('Datos fijos'!$AJ$2)+1,0),0))</f>
        <v>0</v>
      </c>
      <c r="CR16">
        <f t="shared" ca="1" si="66"/>
        <v>0</v>
      </c>
      <c r="CS16" t="str">
        <f t="shared" ca="1" si="30"/>
        <v/>
      </c>
      <c r="CT16" t="str">
        <f t="shared" ca="1" si="31"/>
        <v/>
      </c>
      <c r="CV16" t="str">
        <f t="shared" ca="1" si="32"/>
        <v/>
      </c>
      <c r="CW16" t="str">
        <f t="shared" ca="1" si="33"/>
        <v/>
      </c>
      <c r="CX16" t="str">
        <f t="shared" ca="1" si="34"/>
        <v/>
      </c>
      <c r="CY16" t="str">
        <f t="shared" ca="1" si="35"/>
        <v/>
      </c>
      <c r="CZ16" t="str">
        <f t="shared" ca="1" si="36"/>
        <v/>
      </c>
      <c r="DA16" t="str">
        <f t="shared" ca="1" si="37"/>
        <v/>
      </c>
      <c r="DB16" s="4" t="str">
        <f t="shared" ca="1" si="38"/>
        <v/>
      </c>
      <c r="DC16" t="str">
        <f t="shared" ca="1" si="39"/>
        <v/>
      </c>
      <c r="DD16" t="str">
        <f t="shared" ca="1" si="40"/>
        <v/>
      </c>
      <c r="DE16" t="str">
        <f t="shared" ca="1" si="41"/>
        <v/>
      </c>
      <c r="DF16" t="str">
        <f t="shared" ca="1" si="42"/>
        <v/>
      </c>
      <c r="DI16">
        <f ca="1">IF(OR(COUNTIF('Datos fijos'!$AJ:$AJ,Cálculos!$B16)=0,Cálculos!$B16=0,D16=0,F16=0),0,VLOOKUP($B16,'Datos fijos'!$AJ:$AO,COLUMN('Datos fijos'!$AO$1)-COLUMN('Datos fijos'!$AJ$2)+1,0))</f>
        <v>0</v>
      </c>
      <c r="DJ16">
        <f t="shared" ca="1" si="67"/>
        <v>0</v>
      </c>
      <c r="DK16" t="str">
        <f t="shared" ca="1" si="43"/>
        <v/>
      </c>
      <c r="DL16" t="str">
        <f t="shared" ca="1" si="68"/>
        <v/>
      </c>
      <c r="DN16" t="str">
        <f t="shared" ca="1" si="44"/>
        <v/>
      </c>
      <c r="DO16" t="str">
        <f t="shared" ca="1" si="45"/>
        <v/>
      </c>
      <c r="DP16" t="str">
        <f t="shared" ca="1" si="46"/>
        <v/>
      </c>
      <c r="DQ16" t="str">
        <f t="shared" ca="1" si="47"/>
        <v/>
      </c>
      <c r="DR16" t="str">
        <f t="shared" ca="1" si="48"/>
        <v/>
      </c>
      <c r="DS16" s="4" t="str">
        <f ca="1">IF($DL16="","",IF(OR(OFFSET(K$3,$DL16,0)='Datos fijos'!$AB$5,OFFSET(K$3,$DL16,0)='Datos fijos'!$AB$6),"Importado",OFFSET(K$3,$DL16,0)))</f>
        <v/>
      </c>
      <c r="DT16" t="str">
        <f t="shared" ca="1" si="49"/>
        <v/>
      </c>
      <c r="DU16" t="str">
        <f t="shared" ca="1" si="50"/>
        <v/>
      </c>
      <c r="DV16" t="str">
        <f t="shared" ca="1" si="51"/>
        <v/>
      </c>
      <c r="DW16" t="str">
        <f t="shared" ca="1" si="52"/>
        <v/>
      </c>
      <c r="DX16" t="str">
        <f ca="1">IF(DL16="","",IF(OR(DS16='Datos fijos'!$AB$3,DS16='Datos fijos'!$AB$4),0,SUM(DT16:DW16)))</f>
        <v/>
      </c>
      <c r="DY16" t="str">
        <f t="shared" ca="1" si="53"/>
        <v/>
      </c>
      <c r="EC16" s="52" t="str">
        <f ca="1">IF(OR(COUNTIF('Datos fijos'!$AJ:$AJ,Cálculos!$B16)=0,F16=0,D16=0,B16=0),"",VLOOKUP($B16,'Datos fijos'!$AJ:$AP,COLUMN('Datos fijos'!$AP$1)-COLUMN('Datos fijos'!$AJ$2)+1,0))</f>
        <v/>
      </c>
      <c r="ED16" t="str">
        <f t="shared" ca="1" si="54"/>
        <v/>
      </c>
      <c r="EF16" s="32"/>
      <c r="EG16" s="32"/>
    </row>
    <row r="17" spans="2:137" ht="15.5">
      <c r="B17">
        <f ca="1">OFFSET('Equipos, Mater, Serv'!C$5,ROW($A17)-ROW($A$3),0)</f>
        <v>0</v>
      </c>
      <c r="C17">
        <f ca="1">OFFSET('Equipos, Mater, Serv'!D$5,ROW($A17)-ROW($A$3),0)</f>
        <v>0</v>
      </c>
      <c r="D17">
        <f ca="1">OFFSET('Equipos, Mater, Serv'!F$5,ROW($A17)-ROW($A$3),0)</f>
        <v>0</v>
      </c>
      <c r="E17">
        <f ca="1">OFFSET('Equipos, Mater, Serv'!G$5,ROW($A17)-ROW($A$3),0)</f>
        <v>0</v>
      </c>
      <c r="F17">
        <f ca="1">OFFSET('Equipos, Mater, Serv'!H$5,ROW($A17)-ROW($A$3),0)</f>
        <v>0</v>
      </c>
      <c r="G17">
        <f ca="1">OFFSET('Equipos, Mater, Serv'!L$5,ROW($A17)-ROW($A$3),0)</f>
        <v>0</v>
      </c>
      <c r="I17">
        <f ca="1">OFFSET('Equipos, Mater, Serv'!O$5,ROW($A17)-ROW($A$3),0)</f>
        <v>0</v>
      </c>
      <c r="J17">
        <f ca="1">OFFSET('Equipos, Mater, Serv'!P$5,ROW($A17)-ROW($A$3),0)</f>
        <v>0</v>
      </c>
      <c r="K17">
        <f ca="1">OFFSET('Equipos, Mater, Serv'!T$5,ROW($A17)-ROW($A$3),0)</f>
        <v>0</v>
      </c>
      <c r="L17">
        <f ca="1">OFFSET('Equipos, Mater, Serv'!U$5,ROW($A17)-ROW($A$3),0)</f>
        <v>0</v>
      </c>
      <c r="N17">
        <f ca="1">OFFSET('Equipos, Mater, Serv'!Z$5,ROW($A17)-ROW($A$3),0)</f>
        <v>0</v>
      </c>
      <c r="O17">
        <f ca="1">OFFSET('Equipos, Mater, Serv'!AA$5,ROW($A17)-ROW($A$3),0)</f>
        <v>0</v>
      </c>
      <c r="P17">
        <f ca="1">OFFSET('Equipos, Mater, Serv'!AB$5,ROW($A17)-ROW($A$3),0)</f>
        <v>0</v>
      </c>
      <c r="Q17">
        <f ca="1">OFFSET('Equipos, Mater, Serv'!AC$5,ROW($A17)-ROW($A$3),0)</f>
        <v>0</v>
      </c>
      <c r="R17">
        <f ca="1">OFFSET('Equipos, Mater, Serv'!AD$5,ROW($A17)-ROW($A$3),0)</f>
        <v>0</v>
      </c>
      <c r="S17">
        <f ca="1">OFFSET('Equipos, Mater, Serv'!AE$5,ROW($A17)-ROW($A$3),0)</f>
        <v>0</v>
      </c>
      <c r="T17">
        <f ca="1">OFFSET('Equipos, Mater, Serv'!AF$5,ROW($A17)-ROW($A$3),0)</f>
        <v>0</v>
      </c>
      <c r="V17" s="227">
        <f ca="1">IF(OR($B17=0,D17=0,F17=0,J17&lt;&gt;'Datos fijos'!$H$3),0,1)</f>
        <v>0</v>
      </c>
      <c r="W17">
        <f t="shared" ca="1" si="55"/>
        <v>0</v>
      </c>
      <c r="X17" t="str">
        <f t="shared" ca="1" si="56"/>
        <v/>
      </c>
      <c r="Y17" t="str">
        <f t="shared" ca="1" si="57"/>
        <v/>
      </c>
      <c r="AA17" t="str">
        <f t="shared" ca="1" si="0"/>
        <v/>
      </c>
      <c r="AB17" t="str">
        <f t="shared" ca="1" si="1"/>
        <v/>
      </c>
      <c r="AC17" t="str">
        <f t="shared" ca="1" si="2"/>
        <v/>
      </c>
      <c r="AD17" t="str">
        <f t="shared" ca="1" si="3"/>
        <v/>
      </c>
      <c r="AE17" t="str">
        <f t="shared" ca="1" si="4"/>
        <v/>
      </c>
      <c r="AF17" t="str">
        <f t="shared" ca="1" si="5"/>
        <v/>
      </c>
      <c r="AG17" t="str">
        <f t="shared" ca="1" si="58"/>
        <v/>
      </c>
      <c r="AH17" t="str">
        <f t="shared" ca="1" si="59"/>
        <v/>
      </c>
      <c r="AI17" t="str">
        <f t="shared" ca="1" si="60"/>
        <v/>
      </c>
      <c r="AL17" t="str">
        <f ca="1">IF(Y17="","",IF(OR(AG17='Datos fijos'!$AB$3,AG17='Datos fijos'!$AB$4),0,SUM(AH17:AK17)))</f>
        <v/>
      </c>
      <c r="AO17" s="30">
        <v>15</v>
      </c>
      <c r="AP17" s="4">
        <f ca="1">OFFSET(Cron.Inversiones!$C$38,0,Cálculos!AO17-12)</f>
        <v>0</v>
      </c>
      <c r="AQ17">
        <f t="shared" ca="1" si="61"/>
        <v>0</v>
      </c>
      <c r="BE17" s="4">
        <f ca="1">IF(OR(COUNTIF('Datos fijos'!$AJ:$AJ,$B17)=0,$B17=0,D17=0,F17=0,$H$4&lt;&gt;'Datos fijos'!$H$3),0,VLOOKUP($B17,'Datos fijos'!$AJ:$AO,COLUMN('Datos fijos'!$AK$2)-COLUMN('Datos fijos'!$AJ$2)+1,0))</f>
        <v>0</v>
      </c>
      <c r="BF17">
        <f t="shared" ca="1" si="62"/>
        <v>0</v>
      </c>
      <c r="BG17" t="str">
        <f t="shared" ca="1" si="6"/>
        <v/>
      </c>
      <c r="BH17" t="str">
        <f t="shared" ca="1" si="7"/>
        <v/>
      </c>
      <c r="BJ17" t="str">
        <f t="shared" ca="1" si="8"/>
        <v/>
      </c>
      <c r="BK17" t="str">
        <f t="shared" ca="1" si="9"/>
        <v/>
      </c>
      <c r="BL17" t="str">
        <f t="shared" ca="1" si="10"/>
        <v/>
      </c>
      <c r="BM17" t="str">
        <f t="shared" ca="1" si="11"/>
        <v/>
      </c>
      <c r="BN17" s="4" t="str">
        <f t="shared" ca="1" si="12"/>
        <v/>
      </c>
      <c r="BO17" t="str">
        <f t="shared" ca="1" si="13"/>
        <v/>
      </c>
      <c r="BP17" t="str">
        <f t="shared" ca="1" si="14"/>
        <v/>
      </c>
      <c r="BQ17" t="str">
        <f t="shared" ca="1" si="15"/>
        <v/>
      </c>
      <c r="BR17" t="str">
        <f t="shared" ca="1" si="16"/>
        <v/>
      </c>
      <c r="BS17" t="str">
        <f t="shared" ca="1" si="17"/>
        <v/>
      </c>
      <c r="BT17" t="str">
        <f ca="1">IF($BH17="","",IF(OR(BO17='Datos fijos'!$AB$3,BO17='Datos fijos'!$AB$4),0,SUM(BP17:BS17)))</f>
        <v/>
      </c>
      <c r="BU17" t="str">
        <f t="shared" ca="1" si="63"/>
        <v/>
      </c>
      <c r="BX17">
        <f ca="1">IF(OR(COUNTIF('Datos fijos'!$AJ:$AJ,$B17)=0,$B17=0,D17=0,F17=0,G17=0,$H$4&lt;&gt;'Datos fijos'!$H$3),0,VLOOKUP($B17,'Datos fijos'!$AJ:$AO,COLUMN('Datos fijos'!$AL$1)-COLUMN('Datos fijos'!$AJ$2)+1,0))</f>
        <v>0</v>
      </c>
      <c r="BY17">
        <f t="shared" ca="1" si="64"/>
        <v>0</v>
      </c>
      <c r="BZ17" t="str">
        <f t="shared" ca="1" si="18"/>
        <v/>
      </c>
      <c r="CA17" t="str">
        <f t="shared" ca="1" si="19"/>
        <v/>
      </c>
      <c r="CC17" t="str">
        <f t="shared" ca="1" si="20"/>
        <v/>
      </c>
      <c r="CD17" t="str">
        <f t="shared" ca="1" si="21"/>
        <v/>
      </c>
      <c r="CE17" t="str">
        <f t="shared" ca="1" si="22"/>
        <v/>
      </c>
      <c r="CF17" t="str">
        <f t="shared" ca="1" si="23"/>
        <v/>
      </c>
      <c r="CG17" t="str">
        <f t="shared" ca="1" si="24"/>
        <v/>
      </c>
      <c r="CH17" t="str">
        <f t="shared" ca="1" si="25"/>
        <v/>
      </c>
      <c r="CI17" t="str">
        <f t="shared" ca="1" si="26"/>
        <v/>
      </c>
      <c r="CJ17" t="str">
        <f t="shared" ca="1" si="27"/>
        <v/>
      </c>
      <c r="CK17" t="str">
        <f t="shared" ca="1" si="28"/>
        <v/>
      </c>
      <c r="CL17" t="str">
        <f t="shared" ca="1" si="29"/>
        <v/>
      </c>
      <c r="CM17" t="str">
        <f ca="1">IF($CA17="","",IF(OR(CH17='Datos fijos'!$AB$3,CH17='Datos fijos'!$AB$4),0,SUM(CI17:CL17)))</f>
        <v/>
      </c>
      <c r="CN17" t="str">
        <f t="shared" ca="1" si="65"/>
        <v/>
      </c>
      <c r="CQ17" s="4">
        <f ca="1">IF(OR(COUNTIF('Datos fijos'!$AJ:$AJ,$B17)=0,$B17=0,L17=0,D17=0,F17=0),0,IF(K17='Datos fijos'!$AB$5,VLOOKUP($B17,'Datos fijos'!$AJ:$AO,COLUMN('Datos fijos'!$AN$1)-COLUMN('Datos fijos'!$AJ$2)+1,0),0))</f>
        <v>0</v>
      </c>
      <c r="CR17">
        <f t="shared" ca="1" si="66"/>
        <v>0</v>
      </c>
      <c r="CS17" t="str">
        <f t="shared" ca="1" si="30"/>
        <v/>
      </c>
      <c r="CT17" t="str">
        <f t="shared" ca="1" si="31"/>
        <v/>
      </c>
      <c r="CV17" t="str">
        <f t="shared" ca="1" si="32"/>
        <v/>
      </c>
      <c r="CW17" t="str">
        <f t="shared" ca="1" si="33"/>
        <v/>
      </c>
      <c r="CX17" t="str">
        <f t="shared" ca="1" si="34"/>
        <v/>
      </c>
      <c r="CY17" t="str">
        <f t="shared" ca="1" si="35"/>
        <v/>
      </c>
      <c r="CZ17" t="str">
        <f t="shared" ca="1" si="36"/>
        <v/>
      </c>
      <c r="DA17" t="str">
        <f t="shared" ca="1" si="37"/>
        <v/>
      </c>
      <c r="DB17" s="4" t="str">
        <f t="shared" ca="1" si="38"/>
        <v/>
      </c>
      <c r="DC17" t="str">
        <f t="shared" ca="1" si="39"/>
        <v/>
      </c>
      <c r="DD17" t="str">
        <f t="shared" ca="1" si="40"/>
        <v/>
      </c>
      <c r="DE17" t="str">
        <f t="shared" ca="1" si="41"/>
        <v/>
      </c>
      <c r="DF17" t="str">
        <f t="shared" ca="1" si="42"/>
        <v/>
      </c>
      <c r="DI17">
        <f ca="1">IF(OR(COUNTIF('Datos fijos'!$AJ:$AJ,Cálculos!$B17)=0,Cálculos!$B17=0,D17=0,F17=0),0,VLOOKUP($B17,'Datos fijos'!$AJ:$AO,COLUMN('Datos fijos'!$AO$1)-COLUMN('Datos fijos'!$AJ$2)+1,0))</f>
        <v>0</v>
      </c>
      <c r="DJ17">
        <f t="shared" ca="1" si="67"/>
        <v>0</v>
      </c>
      <c r="DK17" t="str">
        <f t="shared" ca="1" si="43"/>
        <v/>
      </c>
      <c r="DL17" t="str">
        <f t="shared" ca="1" si="68"/>
        <v/>
      </c>
      <c r="DN17" t="str">
        <f t="shared" ca="1" si="44"/>
        <v/>
      </c>
      <c r="DO17" t="str">
        <f t="shared" ca="1" si="45"/>
        <v/>
      </c>
      <c r="DP17" t="str">
        <f t="shared" ca="1" si="46"/>
        <v/>
      </c>
      <c r="DQ17" t="str">
        <f t="shared" ca="1" si="47"/>
        <v/>
      </c>
      <c r="DR17" t="str">
        <f t="shared" ca="1" si="48"/>
        <v/>
      </c>
      <c r="DS17" s="4" t="str">
        <f ca="1">IF($DL17="","",IF(OR(OFFSET(K$3,$DL17,0)='Datos fijos'!$AB$5,OFFSET(K$3,$DL17,0)='Datos fijos'!$AB$6),"Importado",OFFSET(K$3,$DL17,0)))</f>
        <v/>
      </c>
      <c r="DT17" t="str">
        <f t="shared" ca="1" si="49"/>
        <v/>
      </c>
      <c r="DU17" t="str">
        <f t="shared" ca="1" si="50"/>
        <v/>
      </c>
      <c r="DV17" t="str">
        <f t="shared" ca="1" si="51"/>
        <v/>
      </c>
      <c r="DW17" t="str">
        <f t="shared" ca="1" si="52"/>
        <v/>
      </c>
      <c r="DX17" t="str">
        <f ca="1">IF(DL17="","",IF(OR(DS17='Datos fijos'!$AB$3,DS17='Datos fijos'!$AB$4),0,SUM(DT17:DW17)))</f>
        <v/>
      </c>
      <c r="DY17" t="str">
        <f t="shared" ca="1" si="53"/>
        <v/>
      </c>
      <c r="EC17" s="52" t="str">
        <f ca="1">IF(OR(COUNTIF('Datos fijos'!$AJ:$AJ,Cálculos!$B17)=0,F17=0,D17=0,B17=0),"",VLOOKUP($B17,'Datos fijos'!$AJ:$AP,COLUMN('Datos fijos'!$AP$1)-COLUMN('Datos fijos'!$AJ$2)+1,0))</f>
        <v/>
      </c>
      <c r="ED17" t="str">
        <f t="shared" ca="1" si="54"/>
        <v/>
      </c>
      <c r="EF17" s="32"/>
      <c r="EG17" s="32"/>
    </row>
    <row r="18" spans="2:137" ht="15.5">
      <c r="B18">
        <f ca="1">OFFSET('Equipos, Mater, Serv'!C$5,ROW($A18)-ROW($A$3),0)</f>
        <v>0</v>
      </c>
      <c r="C18">
        <f ca="1">OFFSET('Equipos, Mater, Serv'!D$5,ROW($A18)-ROW($A$3),0)</f>
        <v>0</v>
      </c>
      <c r="D18">
        <f ca="1">OFFSET('Equipos, Mater, Serv'!F$5,ROW($A18)-ROW($A$3),0)</f>
        <v>0</v>
      </c>
      <c r="E18">
        <f ca="1">OFFSET('Equipos, Mater, Serv'!G$5,ROW($A18)-ROW($A$3),0)</f>
        <v>0</v>
      </c>
      <c r="F18">
        <f ca="1">OFFSET('Equipos, Mater, Serv'!H$5,ROW($A18)-ROW($A$3),0)</f>
        <v>0</v>
      </c>
      <c r="G18">
        <f ca="1">OFFSET('Equipos, Mater, Serv'!L$5,ROW($A18)-ROW($A$3),0)</f>
        <v>0</v>
      </c>
      <c r="I18">
        <f ca="1">OFFSET('Equipos, Mater, Serv'!O$5,ROW($A18)-ROW($A$3),0)</f>
        <v>0</v>
      </c>
      <c r="J18">
        <f ca="1">OFFSET('Equipos, Mater, Serv'!P$5,ROW($A18)-ROW($A$3),0)</f>
        <v>0</v>
      </c>
      <c r="K18">
        <f ca="1">OFFSET('Equipos, Mater, Serv'!T$5,ROW($A18)-ROW($A$3),0)</f>
        <v>0</v>
      </c>
      <c r="L18">
        <f ca="1">OFFSET('Equipos, Mater, Serv'!U$5,ROW($A18)-ROW($A$3),0)</f>
        <v>0</v>
      </c>
      <c r="N18">
        <f ca="1">OFFSET('Equipos, Mater, Serv'!Z$5,ROW($A18)-ROW($A$3),0)</f>
        <v>0</v>
      </c>
      <c r="O18">
        <f ca="1">OFFSET('Equipos, Mater, Serv'!AA$5,ROW($A18)-ROW($A$3),0)</f>
        <v>0</v>
      </c>
      <c r="P18">
        <f ca="1">OFFSET('Equipos, Mater, Serv'!AB$5,ROW($A18)-ROW($A$3),0)</f>
        <v>0</v>
      </c>
      <c r="Q18">
        <f ca="1">OFFSET('Equipos, Mater, Serv'!AC$5,ROW($A18)-ROW($A$3),0)</f>
        <v>0</v>
      </c>
      <c r="R18">
        <f ca="1">OFFSET('Equipos, Mater, Serv'!AD$5,ROW($A18)-ROW($A$3),0)</f>
        <v>0</v>
      </c>
      <c r="S18">
        <f ca="1">OFFSET('Equipos, Mater, Serv'!AE$5,ROW($A18)-ROW($A$3),0)</f>
        <v>0</v>
      </c>
      <c r="T18">
        <f ca="1">OFFSET('Equipos, Mater, Serv'!AF$5,ROW($A18)-ROW($A$3),0)</f>
        <v>0</v>
      </c>
      <c r="V18" s="227">
        <f ca="1">IF(OR($B18=0,D18=0,F18=0,J18&lt;&gt;'Datos fijos'!$H$3),0,1)</f>
        <v>0</v>
      </c>
      <c r="W18">
        <f t="shared" ca="1" si="55"/>
        <v>0</v>
      </c>
      <c r="X18" t="str">
        <f t="shared" ca="1" si="56"/>
        <v/>
      </c>
      <c r="Y18" t="str">
        <f t="shared" ca="1" si="57"/>
        <v/>
      </c>
      <c r="AA18" t="str">
        <f t="shared" ca="1" si="0"/>
        <v/>
      </c>
      <c r="AB18" t="str">
        <f t="shared" ca="1" si="1"/>
        <v/>
      </c>
      <c r="AC18" t="str">
        <f t="shared" ca="1" si="2"/>
        <v/>
      </c>
      <c r="AD18" t="str">
        <f t="shared" ca="1" si="3"/>
        <v/>
      </c>
      <c r="AE18" t="str">
        <f t="shared" ca="1" si="4"/>
        <v/>
      </c>
      <c r="AF18" t="str">
        <f t="shared" ca="1" si="5"/>
        <v/>
      </c>
      <c r="AG18" t="str">
        <f t="shared" ca="1" si="58"/>
        <v/>
      </c>
      <c r="AH18" t="str">
        <f t="shared" ca="1" si="59"/>
        <v/>
      </c>
      <c r="AI18" t="str">
        <f t="shared" ca="1" si="60"/>
        <v/>
      </c>
      <c r="AL18" t="str">
        <f ca="1">IF(Y18="","",IF(OR(AG18='Datos fijos'!$AB$3,AG18='Datos fijos'!$AB$4),0,SUM(AH18:AK18)))</f>
        <v/>
      </c>
      <c r="AO18" s="30">
        <v>16</v>
      </c>
      <c r="AP18" s="4">
        <f ca="1">OFFSET(Cron.Inversiones!$C$38,0,Cálculos!AO18-12)</f>
        <v>0</v>
      </c>
      <c r="AQ18">
        <f t="shared" ca="1" si="61"/>
        <v>0</v>
      </c>
      <c r="AS18" s="3"/>
      <c r="AT18" s="3"/>
      <c r="AU18" s="3"/>
      <c r="BE18" s="4">
        <f ca="1">IF(OR(COUNTIF('Datos fijos'!$AJ:$AJ,$B18)=0,$B18=0,D18=0,F18=0,$H$4&lt;&gt;'Datos fijos'!$H$3),0,VLOOKUP($B18,'Datos fijos'!$AJ:$AO,COLUMN('Datos fijos'!$AK$2)-COLUMN('Datos fijos'!$AJ$2)+1,0))</f>
        <v>0</v>
      </c>
      <c r="BF18">
        <f t="shared" ca="1" si="62"/>
        <v>0</v>
      </c>
      <c r="BG18" t="str">
        <f t="shared" ca="1" si="6"/>
        <v/>
      </c>
      <c r="BH18" t="str">
        <f t="shared" ca="1" si="7"/>
        <v/>
      </c>
      <c r="BJ18" t="str">
        <f t="shared" ca="1" si="8"/>
        <v/>
      </c>
      <c r="BK18" t="str">
        <f t="shared" ca="1" si="9"/>
        <v/>
      </c>
      <c r="BL18" t="str">
        <f t="shared" ca="1" si="10"/>
        <v/>
      </c>
      <c r="BM18" t="str">
        <f t="shared" ca="1" si="11"/>
        <v/>
      </c>
      <c r="BN18" s="4" t="str">
        <f t="shared" ca="1" si="12"/>
        <v/>
      </c>
      <c r="BO18" t="str">
        <f t="shared" ca="1" si="13"/>
        <v/>
      </c>
      <c r="BP18" t="str">
        <f t="shared" ca="1" si="14"/>
        <v/>
      </c>
      <c r="BQ18" t="str">
        <f t="shared" ca="1" si="15"/>
        <v/>
      </c>
      <c r="BR18" t="str">
        <f t="shared" ca="1" si="16"/>
        <v/>
      </c>
      <c r="BS18" t="str">
        <f t="shared" ca="1" si="17"/>
        <v/>
      </c>
      <c r="BT18" t="str">
        <f ca="1">IF($BH18="","",IF(OR(BO18='Datos fijos'!$AB$3,BO18='Datos fijos'!$AB$4),0,SUM(BP18:BS18)))</f>
        <v/>
      </c>
      <c r="BU18" t="str">
        <f t="shared" ca="1" si="63"/>
        <v/>
      </c>
      <c r="BX18">
        <f ca="1">IF(OR(COUNTIF('Datos fijos'!$AJ:$AJ,$B18)=0,$B18=0,D18=0,F18=0,G18=0,$H$4&lt;&gt;'Datos fijos'!$H$3),0,VLOOKUP($B18,'Datos fijos'!$AJ:$AO,COLUMN('Datos fijos'!$AL$1)-COLUMN('Datos fijos'!$AJ$2)+1,0))</f>
        <v>0</v>
      </c>
      <c r="BY18">
        <f t="shared" ca="1" si="64"/>
        <v>0</v>
      </c>
      <c r="BZ18" t="str">
        <f t="shared" ca="1" si="18"/>
        <v/>
      </c>
      <c r="CA18" t="str">
        <f t="shared" ca="1" si="19"/>
        <v/>
      </c>
      <c r="CC18" t="str">
        <f t="shared" ca="1" si="20"/>
        <v/>
      </c>
      <c r="CD18" t="str">
        <f t="shared" ca="1" si="21"/>
        <v/>
      </c>
      <c r="CE18" t="str">
        <f t="shared" ca="1" si="22"/>
        <v/>
      </c>
      <c r="CF18" t="str">
        <f t="shared" ca="1" si="23"/>
        <v/>
      </c>
      <c r="CG18" t="str">
        <f t="shared" ca="1" si="24"/>
        <v/>
      </c>
      <c r="CH18" t="str">
        <f t="shared" ca="1" si="25"/>
        <v/>
      </c>
      <c r="CI18" t="str">
        <f t="shared" ca="1" si="26"/>
        <v/>
      </c>
      <c r="CJ18" t="str">
        <f t="shared" ca="1" si="27"/>
        <v/>
      </c>
      <c r="CK18" t="str">
        <f t="shared" ca="1" si="28"/>
        <v/>
      </c>
      <c r="CL18" t="str">
        <f t="shared" ca="1" si="29"/>
        <v/>
      </c>
      <c r="CM18" t="str">
        <f ca="1">IF($CA18="","",IF(OR(CH18='Datos fijos'!$AB$3,CH18='Datos fijos'!$AB$4),0,SUM(CI18:CL18)))</f>
        <v/>
      </c>
      <c r="CN18" t="str">
        <f t="shared" ca="1" si="65"/>
        <v/>
      </c>
      <c r="CQ18" s="4">
        <f ca="1">IF(OR(COUNTIF('Datos fijos'!$AJ:$AJ,$B18)=0,$B18=0,L18=0,D18=0,F18=0),0,IF(K18='Datos fijos'!$AB$5,VLOOKUP($B18,'Datos fijos'!$AJ:$AO,COLUMN('Datos fijos'!$AN$1)-COLUMN('Datos fijos'!$AJ$2)+1,0),0))</f>
        <v>0</v>
      </c>
      <c r="CR18">
        <f t="shared" ca="1" si="66"/>
        <v>0</v>
      </c>
      <c r="CS18" t="str">
        <f t="shared" ca="1" si="30"/>
        <v/>
      </c>
      <c r="CT18" t="str">
        <f t="shared" ca="1" si="31"/>
        <v/>
      </c>
      <c r="CV18" t="str">
        <f t="shared" ca="1" si="32"/>
        <v/>
      </c>
      <c r="CW18" t="str">
        <f t="shared" ca="1" si="33"/>
        <v/>
      </c>
      <c r="CX18" t="str">
        <f t="shared" ca="1" si="34"/>
        <v/>
      </c>
      <c r="CY18" t="str">
        <f t="shared" ca="1" si="35"/>
        <v/>
      </c>
      <c r="CZ18" t="str">
        <f t="shared" ca="1" si="36"/>
        <v/>
      </c>
      <c r="DA18" t="str">
        <f t="shared" ca="1" si="37"/>
        <v/>
      </c>
      <c r="DB18" s="4" t="str">
        <f t="shared" ca="1" si="38"/>
        <v/>
      </c>
      <c r="DC18" t="str">
        <f t="shared" ca="1" si="39"/>
        <v/>
      </c>
      <c r="DD18" t="str">
        <f t="shared" ca="1" si="40"/>
        <v/>
      </c>
      <c r="DE18" t="str">
        <f t="shared" ca="1" si="41"/>
        <v/>
      </c>
      <c r="DF18" t="str">
        <f t="shared" ca="1" si="42"/>
        <v/>
      </c>
      <c r="DI18">
        <f ca="1">IF(OR(COUNTIF('Datos fijos'!$AJ:$AJ,Cálculos!$B18)=0,Cálculos!$B18=0,D18=0,F18=0),0,VLOOKUP($B18,'Datos fijos'!$AJ:$AO,COLUMN('Datos fijos'!$AO$1)-COLUMN('Datos fijos'!$AJ$2)+1,0))</f>
        <v>0</v>
      </c>
      <c r="DJ18">
        <f t="shared" ca="1" si="67"/>
        <v>0</v>
      </c>
      <c r="DK18" t="str">
        <f t="shared" ca="1" si="43"/>
        <v/>
      </c>
      <c r="DL18" t="str">
        <f t="shared" ca="1" si="68"/>
        <v/>
      </c>
      <c r="DN18" t="str">
        <f t="shared" ca="1" si="44"/>
        <v/>
      </c>
      <c r="DO18" t="str">
        <f t="shared" ca="1" si="45"/>
        <v/>
      </c>
      <c r="DP18" t="str">
        <f t="shared" ca="1" si="46"/>
        <v/>
      </c>
      <c r="DQ18" t="str">
        <f t="shared" ca="1" si="47"/>
        <v/>
      </c>
      <c r="DR18" t="str">
        <f t="shared" ca="1" si="48"/>
        <v/>
      </c>
      <c r="DS18" s="4" t="str">
        <f ca="1">IF($DL18="","",IF(OR(OFFSET(K$3,$DL18,0)='Datos fijos'!$AB$5,OFFSET(K$3,$DL18,0)='Datos fijos'!$AB$6),"Importado",OFFSET(K$3,$DL18,0)))</f>
        <v/>
      </c>
      <c r="DT18" t="str">
        <f t="shared" ca="1" si="49"/>
        <v/>
      </c>
      <c r="DU18" t="str">
        <f t="shared" ca="1" si="50"/>
        <v/>
      </c>
      <c r="DV18" t="str">
        <f t="shared" ca="1" si="51"/>
        <v/>
      </c>
      <c r="DW18" t="str">
        <f t="shared" ca="1" si="52"/>
        <v/>
      </c>
      <c r="DX18" t="str">
        <f ca="1">IF(DL18="","",IF(OR(DS18='Datos fijos'!$AB$3,DS18='Datos fijos'!$AB$4),0,SUM(DT18:DW18)))</f>
        <v/>
      </c>
      <c r="DY18" t="str">
        <f t="shared" ca="1" si="53"/>
        <v/>
      </c>
      <c r="EC18" s="52" t="str">
        <f ca="1">IF(OR(COUNTIF('Datos fijos'!$AJ:$AJ,Cálculos!$B18)=0,F18=0,D18=0,B18=0),"",VLOOKUP($B18,'Datos fijos'!$AJ:$AP,COLUMN('Datos fijos'!$AP$1)-COLUMN('Datos fijos'!$AJ$2)+1,0))</f>
        <v/>
      </c>
      <c r="ED18" t="str">
        <f t="shared" ca="1" si="54"/>
        <v/>
      </c>
      <c r="EF18" s="32"/>
      <c r="EG18" s="32"/>
    </row>
    <row r="19" spans="2:137" ht="15.5">
      <c r="B19">
        <f ca="1">OFFSET('Equipos, Mater, Serv'!C$5,ROW($A19)-ROW($A$3),0)</f>
        <v>0</v>
      </c>
      <c r="C19">
        <f ca="1">OFFSET('Equipos, Mater, Serv'!D$5,ROW($A19)-ROW($A$3),0)</f>
        <v>0</v>
      </c>
      <c r="D19">
        <f ca="1">OFFSET('Equipos, Mater, Serv'!F$5,ROW($A19)-ROW($A$3),0)</f>
        <v>0</v>
      </c>
      <c r="E19">
        <f ca="1">OFFSET('Equipos, Mater, Serv'!G$5,ROW($A19)-ROW($A$3),0)</f>
        <v>0</v>
      </c>
      <c r="F19">
        <f ca="1">OFFSET('Equipos, Mater, Serv'!H$5,ROW($A19)-ROW($A$3),0)</f>
        <v>0</v>
      </c>
      <c r="G19">
        <f ca="1">OFFSET('Equipos, Mater, Serv'!L$5,ROW($A19)-ROW($A$3),0)</f>
        <v>0</v>
      </c>
      <c r="I19">
        <f ca="1">OFFSET('Equipos, Mater, Serv'!O$5,ROW($A19)-ROW($A$3),0)</f>
        <v>0</v>
      </c>
      <c r="J19">
        <f ca="1">OFFSET('Equipos, Mater, Serv'!P$5,ROW($A19)-ROW($A$3),0)</f>
        <v>0</v>
      </c>
      <c r="K19">
        <f ca="1">OFFSET('Equipos, Mater, Serv'!T$5,ROW($A19)-ROW($A$3),0)</f>
        <v>0</v>
      </c>
      <c r="L19">
        <f ca="1">OFFSET('Equipos, Mater, Serv'!U$5,ROW($A19)-ROW($A$3),0)</f>
        <v>0</v>
      </c>
      <c r="N19">
        <f ca="1">OFFSET('Equipos, Mater, Serv'!Z$5,ROW($A19)-ROW($A$3),0)</f>
        <v>0</v>
      </c>
      <c r="O19">
        <f ca="1">OFFSET('Equipos, Mater, Serv'!AA$5,ROW($A19)-ROW($A$3),0)</f>
        <v>0</v>
      </c>
      <c r="P19">
        <f ca="1">OFFSET('Equipos, Mater, Serv'!AB$5,ROW($A19)-ROW($A$3),0)</f>
        <v>0</v>
      </c>
      <c r="Q19">
        <f ca="1">OFFSET('Equipos, Mater, Serv'!AC$5,ROW($A19)-ROW($A$3),0)</f>
        <v>0</v>
      </c>
      <c r="R19">
        <f ca="1">OFFSET('Equipos, Mater, Serv'!AD$5,ROW($A19)-ROW($A$3),0)</f>
        <v>0</v>
      </c>
      <c r="S19">
        <f ca="1">OFFSET('Equipos, Mater, Serv'!AE$5,ROW($A19)-ROW($A$3),0)</f>
        <v>0</v>
      </c>
      <c r="T19">
        <f ca="1">OFFSET('Equipos, Mater, Serv'!AF$5,ROW($A19)-ROW($A$3),0)</f>
        <v>0</v>
      </c>
      <c r="V19" s="227">
        <f ca="1">IF(OR($B19=0,D19=0,F19=0,J19&lt;&gt;'Datos fijos'!$H$3),0,1)</f>
        <v>0</v>
      </c>
      <c r="W19">
        <f t="shared" ca="1" si="55"/>
        <v>0</v>
      </c>
      <c r="X19" t="str">
        <f t="shared" ca="1" si="56"/>
        <v/>
      </c>
      <c r="Y19" t="str">
        <f t="shared" ca="1" si="57"/>
        <v/>
      </c>
      <c r="AA19" t="str">
        <f t="shared" ca="1" si="0"/>
        <v/>
      </c>
      <c r="AB19" t="str">
        <f t="shared" ca="1" si="1"/>
        <v/>
      </c>
      <c r="AC19" t="str">
        <f t="shared" ca="1" si="2"/>
        <v/>
      </c>
      <c r="AD19" t="str">
        <f t="shared" ca="1" si="3"/>
        <v/>
      </c>
      <c r="AE19" t="str">
        <f t="shared" ca="1" si="4"/>
        <v/>
      </c>
      <c r="AF19" t="str">
        <f t="shared" ca="1" si="5"/>
        <v/>
      </c>
      <c r="AG19" t="str">
        <f t="shared" ca="1" si="58"/>
        <v/>
      </c>
      <c r="AH19" t="str">
        <f t="shared" ca="1" si="59"/>
        <v/>
      </c>
      <c r="AI19" t="str">
        <f t="shared" ca="1" si="60"/>
        <v/>
      </c>
      <c r="AL19" t="str">
        <f ca="1">IF(Y19="","",IF(OR(AG19='Datos fijos'!$AB$3,AG19='Datos fijos'!$AB$4),0,SUM(AH19:AK19)))</f>
        <v/>
      </c>
      <c r="AO19" s="30">
        <v>17</v>
      </c>
      <c r="AP19" s="4">
        <f ca="1">OFFSET(Cron.Inversiones!$C$38,0,Cálculos!AO19-12)</f>
        <v>0</v>
      </c>
      <c r="AQ19">
        <f t="shared" ca="1" si="61"/>
        <v>0</v>
      </c>
      <c r="BE19" s="4">
        <f ca="1">IF(OR(COUNTIF('Datos fijos'!$AJ:$AJ,$B19)=0,$B19=0,D19=0,F19=0,$H$4&lt;&gt;'Datos fijos'!$H$3),0,VLOOKUP($B19,'Datos fijos'!$AJ:$AO,COLUMN('Datos fijos'!$AK$2)-COLUMN('Datos fijos'!$AJ$2)+1,0))</f>
        <v>0</v>
      </c>
      <c r="BF19">
        <f t="shared" ca="1" si="62"/>
        <v>0</v>
      </c>
      <c r="BG19" t="str">
        <f t="shared" ca="1" si="6"/>
        <v/>
      </c>
      <c r="BH19" t="str">
        <f t="shared" ca="1" si="7"/>
        <v/>
      </c>
      <c r="BJ19" t="str">
        <f t="shared" ca="1" si="8"/>
        <v/>
      </c>
      <c r="BK19" t="str">
        <f t="shared" ca="1" si="9"/>
        <v/>
      </c>
      <c r="BL19" t="str">
        <f t="shared" ca="1" si="10"/>
        <v/>
      </c>
      <c r="BM19" t="str">
        <f t="shared" ca="1" si="11"/>
        <v/>
      </c>
      <c r="BN19" s="4" t="str">
        <f t="shared" ca="1" si="12"/>
        <v/>
      </c>
      <c r="BO19" t="str">
        <f t="shared" ca="1" si="13"/>
        <v/>
      </c>
      <c r="BP19" t="str">
        <f t="shared" ca="1" si="14"/>
        <v/>
      </c>
      <c r="BQ19" t="str">
        <f t="shared" ca="1" si="15"/>
        <v/>
      </c>
      <c r="BR19" t="str">
        <f t="shared" ca="1" si="16"/>
        <v/>
      </c>
      <c r="BS19" t="str">
        <f t="shared" ca="1" si="17"/>
        <v/>
      </c>
      <c r="BT19" t="str">
        <f ca="1">IF($BH19="","",IF(OR(BO19='Datos fijos'!$AB$3,BO19='Datos fijos'!$AB$4),0,SUM(BP19:BS19)))</f>
        <v/>
      </c>
      <c r="BU19" t="str">
        <f t="shared" ca="1" si="63"/>
        <v/>
      </c>
      <c r="BX19">
        <f ca="1">IF(OR(COUNTIF('Datos fijos'!$AJ:$AJ,$B19)=0,$B19=0,D19=0,F19=0,G19=0,$H$4&lt;&gt;'Datos fijos'!$H$3),0,VLOOKUP($B19,'Datos fijos'!$AJ:$AO,COLUMN('Datos fijos'!$AL$1)-COLUMN('Datos fijos'!$AJ$2)+1,0))</f>
        <v>0</v>
      </c>
      <c r="BY19">
        <f t="shared" ca="1" si="64"/>
        <v>0</v>
      </c>
      <c r="BZ19" t="str">
        <f t="shared" ca="1" si="18"/>
        <v/>
      </c>
      <c r="CA19" t="str">
        <f t="shared" ca="1" si="19"/>
        <v/>
      </c>
      <c r="CC19" t="str">
        <f t="shared" ca="1" si="20"/>
        <v/>
      </c>
      <c r="CD19" t="str">
        <f t="shared" ca="1" si="21"/>
        <v/>
      </c>
      <c r="CE19" t="str">
        <f t="shared" ca="1" si="22"/>
        <v/>
      </c>
      <c r="CF19" t="str">
        <f t="shared" ca="1" si="23"/>
        <v/>
      </c>
      <c r="CG19" t="str">
        <f t="shared" ca="1" si="24"/>
        <v/>
      </c>
      <c r="CH19" t="str">
        <f t="shared" ca="1" si="25"/>
        <v/>
      </c>
      <c r="CI19" t="str">
        <f t="shared" ca="1" si="26"/>
        <v/>
      </c>
      <c r="CJ19" t="str">
        <f t="shared" ca="1" si="27"/>
        <v/>
      </c>
      <c r="CK19" t="str">
        <f t="shared" ca="1" si="28"/>
        <v/>
      </c>
      <c r="CL19" t="str">
        <f t="shared" ca="1" si="29"/>
        <v/>
      </c>
      <c r="CM19" t="str">
        <f ca="1">IF($CA19="","",IF(OR(CH19='Datos fijos'!$AB$3,CH19='Datos fijos'!$AB$4),0,SUM(CI19:CL19)))</f>
        <v/>
      </c>
      <c r="CN19" t="str">
        <f t="shared" ca="1" si="65"/>
        <v/>
      </c>
      <c r="CQ19" s="4">
        <f ca="1">IF(OR(COUNTIF('Datos fijos'!$AJ:$AJ,$B19)=0,$B19=0,L19=0,D19=0,F19=0),0,IF(K19='Datos fijos'!$AB$5,VLOOKUP($B19,'Datos fijos'!$AJ:$AO,COLUMN('Datos fijos'!$AN$1)-COLUMN('Datos fijos'!$AJ$2)+1,0),0))</f>
        <v>0</v>
      </c>
      <c r="CR19">
        <f t="shared" ca="1" si="66"/>
        <v>0</v>
      </c>
      <c r="CS19" t="str">
        <f t="shared" ca="1" si="30"/>
        <v/>
      </c>
      <c r="CT19" t="str">
        <f t="shared" ca="1" si="31"/>
        <v/>
      </c>
      <c r="CV19" t="str">
        <f t="shared" ca="1" si="32"/>
        <v/>
      </c>
      <c r="CW19" t="str">
        <f t="shared" ca="1" si="33"/>
        <v/>
      </c>
      <c r="CX19" t="str">
        <f t="shared" ca="1" si="34"/>
        <v/>
      </c>
      <c r="CY19" t="str">
        <f t="shared" ca="1" si="35"/>
        <v/>
      </c>
      <c r="CZ19" t="str">
        <f t="shared" ca="1" si="36"/>
        <v/>
      </c>
      <c r="DA19" t="str">
        <f t="shared" ca="1" si="37"/>
        <v/>
      </c>
      <c r="DB19" s="4" t="str">
        <f t="shared" ca="1" si="38"/>
        <v/>
      </c>
      <c r="DC19" t="str">
        <f t="shared" ca="1" si="39"/>
        <v/>
      </c>
      <c r="DD19" t="str">
        <f t="shared" ca="1" si="40"/>
        <v/>
      </c>
      <c r="DE19" t="str">
        <f t="shared" ca="1" si="41"/>
        <v/>
      </c>
      <c r="DF19" t="str">
        <f t="shared" ca="1" si="42"/>
        <v/>
      </c>
      <c r="DI19">
        <f ca="1">IF(OR(COUNTIF('Datos fijos'!$AJ:$AJ,Cálculos!$B19)=0,Cálculos!$B19=0,D19=0,F19=0),0,VLOOKUP($B19,'Datos fijos'!$AJ:$AO,COLUMN('Datos fijos'!$AO$1)-COLUMN('Datos fijos'!$AJ$2)+1,0))</f>
        <v>0</v>
      </c>
      <c r="DJ19">
        <f t="shared" ca="1" si="67"/>
        <v>0</v>
      </c>
      <c r="DK19" t="str">
        <f t="shared" ca="1" si="43"/>
        <v/>
      </c>
      <c r="DL19" t="str">
        <f t="shared" ca="1" si="68"/>
        <v/>
      </c>
      <c r="DN19" t="str">
        <f t="shared" ca="1" si="44"/>
        <v/>
      </c>
      <c r="DO19" t="str">
        <f t="shared" ca="1" si="45"/>
        <v/>
      </c>
      <c r="DP19" t="str">
        <f t="shared" ca="1" si="46"/>
        <v/>
      </c>
      <c r="DQ19" t="str">
        <f t="shared" ca="1" si="47"/>
        <v/>
      </c>
      <c r="DR19" t="str">
        <f t="shared" ca="1" si="48"/>
        <v/>
      </c>
      <c r="DS19" s="4" t="str">
        <f ca="1">IF($DL19="","",IF(OR(OFFSET(K$3,$DL19,0)='Datos fijos'!$AB$5,OFFSET(K$3,$DL19,0)='Datos fijos'!$AB$6),"Importado",OFFSET(K$3,$DL19,0)))</f>
        <v/>
      </c>
      <c r="DT19" t="str">
        <f t="shared" ca="1" si="49"/>
        <v/>
      </c>
      <c r="DU19" t="str">
        <f t="shared" ca="1" si="50"/>
        <v/>
      </c>
      <c r="DV19" t="str">
        <f t="shared" ca="1" si="51"/>
        <v/>
      </c>
      <c r="DW19" t="str">
        <f t="shared" ca="1" si="52"/>
        <v/>
      </c>
      <c r="DX19" t="str">
        <f ca="1">IF(DL19="","",IF(OR(DS19='Datos fijos'!$AB$3,DS19='Datos fijos'!$AB$4),0,SUM(DT19:DW19)))</f>
        <v/>
      </c>
      <c r="DY19" t="str">
        <f t="shared" ca="1" si="53"/>
        <v/>
      </c>
      <c r="EC19" s="52" t="str">
        <f ca="1">IF(OR(COUNTIF('Datos fijos'!$AJ:$AJ,Cálculos!$B19)=0,F19=0,D19=0,B19=0),"",VLOOKUP($B19,'Datos fijos'!$AJ:$AP,COLUMN('Datos fijos'!$AP$1)-COLUMN('Datos fijos'!$AJ$2)+1,0))</f>
        <v/>
      </c>
      <c r="ED19" t="str">
        <f t="shared" ca="1" si="54"/>
        <v/>
      </c>
      <c r="EF19" s="32"/>
      <c r="EG19" s="32"/>
    </row>
    <row r="20" spans="2:137" ht="15.5">
      <c r="B20">
        <f ca="1">OFFSET('Equipos, Mater, Serv'!C$5,ROW($A20)-ROW($A$3),0)</f>
        <v>0</v>
      </c>
      <c r="C20">
        <f ca="1">OFFSET('Equipos, Mater, Serv'!D$5,ROW($A20)-ROW($A$3),0)</f>
        <v>0</v>
      </c>
      <c r="D20">
        <f ca="1">OFFSET('Equipos, Mater, Serv'!F$5,ROW($A20)-ROW($A$3),0)</f>
        <v>0</v>
      </c>
      <c r="E20">
        <f ca="1">OFFSET('Equipos, Mater, Serv'!G$5,ROW($A20)-ROW($A$3),0)</f>
        <v>0</v>
      </c>
      <c r="F20">
        <f ca="1">OFFSET('Equipos, Mater, Serv'!H$5,ROW($A20)-ROW($A$3),0)</f>
        <v>0</v>
      </c>
      <c r="G20">
        <f ca="1">OFFSET('Equipos, Mater, Serv'!L$5,ROW($A20)-ROW($A$3),0)</f>
        <v>0</v>
      </c>
      <c r="I20">
        <f ca="1">OFFSET('Equipos, Mater, Serv'!O$5,ROW($A20)-ROW($A$3),0)</f>
        <v>0</v>
      </c>
      <c r="J20">
        <f ca="1">OFFSET('Equipos, Mater, Serv'!P$5,ROW($A20)-ROW($A$3),0)</f>
        <v>0</v>
      </c>
      <c r="K20">
        <f ca="1">OFFSET('Equipos, Mater, Serv'!T$5,ROW($A20)-ROW($A$3),0)</f>
        <v>0</v>
      </c>
      <c r="L20">
        <f ca="1">OFFSET('Equipos, Mater, Serv'!U$5,ROW($A20)-ROW($A$3),0)</f>
        <v>0</v>
      </c>
      <c r="N20">
        <f ca="1">OFFSET('Equipos, Mater, Serv'!Z$5,ROW($A20)-ROW($A$3),0)</f>
        <v>0</v>
      </c>
      <c r="O20">
        <f ca="1">OFFSET('Equipos, Mater, Serv'!AA$5,ROW($A20)-ROW($A$3),0)</f>
        <v>0</v>
      </c>
      <c r="P20">
        <f ca="1">OFFSET('Equipos, Mater, Serv'!AB$5,ROW($A20)-ROW($A$3),0)</f>
        <v>0</v>
      </c>
      <c r="Q20">
        <f ca="1">OFFSET('Equipos, Mater, Serv'!AC$5,ROW($A20)-ROW($A$3),0)</f>
        <v>0</v>
      </c>
      <c r="R20">
        <f ca="1">OFFSET('Equipos, Mater, Serv'!AD$5,ROW($A20)-ROW($A$3),0)</f>
        <v>0</v>
      </c>
      <c r="S20">
        <f ca="1">OFFSET('Equipos, Mater, Serv'!AE$5,ROW($A20)-ROW($A$3),0)</f>
        <v>0</v>
      </c>
      <c r="T20">
        <f ca="1">OFFSET('Equipos, Mater, Serv'!AF$5,ROW($A20)-ROW($A$3),0)</f>
        <v>0</v>
      </c>
      <c r="V20" s="227">
        <f ca="1">IF(OR($B20=0,D20=0,F20=0,J20&lt;&gt;'Datos fijos'!$H$3),0,1)</f>
        <v>0</v>
      </c>
      <c r="W20">
        <f t="shared" ca="1" si="55"/>
        <v>0</v>
      </c>
      <c r="X20" t="str">
        <f t="shared" ca="1" si="56"/>
        <v/>
      </c>
      <c r="Y20" t="str">
        <f t="shared" ca="1" si="57"/>
        <v/>
      </c>
      <c r="AA20" t="str">
        <f t="shared" ca="1" si="0"/>
        <v/>
      </c>
      <c r="AB20" t="str">
        <f t="shared" ca="1" si="1"/>
        <v/>
      </c>
      <c r="AC20" t="str">
        <f t="shared" ca="1" si="2"/>
        <v/>
      </c>
      <c r="AD20" t="str">
        <f t="shared" ca="1" si="3"/>
        <v/>
      </c>
      <c r="AE20" t="str">
        <f t="shared" ca="1" si="4"/>
        <v/>
      </c>
      <c r="AF20" t="str">
        <f t="shared" ca="1" si="5"/>
        <v/>
      </c>
      <c r="AG20" t="str">
        <f t="shared" ca="1" si="58"/>
        <v/>
      </c>
      <c r="AH20" t="str">
        <f t="shared" ca="1" si="59"/>
        <v/>
      </c>
      <c r="AI20" t="str">
        <f t="shared" ca="1" si="60"/>
        <v/>
      </c>
      <c r="AL20" t="str">
        <f ca="1">IF(Y20="","",IF(OR(AG20='Datos fijos'!$AB$3,AG20='Datos fijos'!$AB$4),0,SUM(AH20:AK20)))</f>
        <v/>
      </c>
      <c r="AO20" s="30">
        <v>18</v>
      </c>
      <c r="AP20" s="4">
        <f ca="1">OFFSET(Cron.Inversiones!$C$38,0,Cálculos!AO20-12)</f>
        <v>0</v>
      </c>
      <c r="AQ20">
        <f t="shared" ca="1" si="61"/>
        <v>0</v>
      </c>
      <c r="BE20" s="4">
        <f ca="1">IF(OR(COUNTIF('Datos fijos'!$AJ:$AJ,$B20)=0,$B20=0,D20=0,F20=0,$H$4&lt;&gt;'Datos fijos'!$H$3),0,VLOOKUP($B20,'Datos fijos'!$AJ:$AO,COLUMN('Datos fijos'!$AK$2)-COLUMN('Datos fijos'!$AJ$2)+1,0))</f>
        <v>0</v>
      </c>
      <c r="BF20">
        <f t="shared" ca="1" si="62"/>
        <v>0</v>
      </c>
      <c r="BG20" t="str">
        <f t="shared" ca="1" si="6"/>
        <v/>
      </c>
      <c r="BH20" t="str">
        <f t="shared" ca="1" si="7"/>
        <v/>
      </c>
      <c r="BJ20" t="str">
        <f t="shared" ca="1" si="8"/>
        <v/>
      </c>
      <c r="BK20" t="str">
        <f t="shared" ca="1" si="9"/>
        <v/>
      </c>
      <c r="BL20" t="str">
        <f t="shared" ca="1" si="10"/>
        <v/>
      </c>
      <c r="BM20" t="str">
        <f t="shared" ca="1" si="11"/>
        <v/>
      </c>
      <c r="BN20" s="4" t="str">
        <f t="shared" ca="1" si="12"/>
        <v/>
      </c>
      <c r="BO20" t="str">
        <f t="shared" ca="1" si="13"/>
        <v/>
      </c>
      <c r="BP20" t="str">
        <f t="shared" ca="1" si="14"/>
        <v/>
      </c>
      <c r="BQ20" t="str">
        <f t="shared" ca="1" si="15"/>
        <v/>
      </c>
      <c r="BR20" t="str">
        <f t="shared" ca="1" si="16"/>
        <v/>
      </c>
      <c r="BS20" t="str">
        <f t="shared" ca="1" si="17"/>
        <v/>
      </c>
      <c r="BT20" t="str">
        <f ca="1">IF($BH20="","",IF(OR(BO20='Datos fijos'!$AB$3,BO20='Datos fijos'!$AB$4),0,SUM(BP20:BS20)))</f>
        <v/>
      </c>
      <c r="BU20" t="str">
        <f t="shared" ca="1" si="63"/>
        <v/>
      </c>
      <c r="BX20">
        <f ca="1">IF(OR(COUNTIF('Datos fijos'!$AJ:$AJ,$B20)=0,$B20=0,D20=0,F20=0,G20=0,$H$4&lt;&gt;'Datos fijos'!$H$3),0,VLOOKUP($B20,'Datos fijos'!$AJ:$AO,COLUMN('Datos fijos'!$AL$1)-COLUMN('Datos fijos'!$AJ$2)+1,0))</f>
        <v>0</v>
      </c>
      <c r="BY20">
        <f t="shared" ca="1" si="64"/>
        <v>0</v>
      </c>
      <c r="BZ20" t="str">
        <f t="shared" ca="1" si="18"/>
        <v/>
      </c>
      <c r="CA20" t="str">
        <f t="shared" ca="1" si="19"/>
        <v/>
      </c>
      <c r="CC20" t="str">
        <f t="shared" ca="1" si="20"/>
        <v/>
      </c>
      <c r="CD20" t="str">
        <f t="shared" ca="1" si="21"/>
        <v/>
      </c>
      <c r="CE20" t="str">
        <f t="shared" ca="1" si="22"/>
        <v/>
      </c>
      <c r="CF20" t="str">
        <f t="shared" ca="1" si="23"/>
        <v/>
      </c>
      <c r="CG20" t="str">
        <f t="shared" ca="1" si="24"/>
        <v/>
      </c>
      <c r="CH20" t="str">
        <f t="shared" ca="1" si="25"/>
        <v/>
      </c>
      <c r="CI20" t="str">
        <f t="shared" ca="1" si="26"/>
        <v/>
      </c>
      <c r="CJ20" t="str">
        <f t="shared" ca="1" si="27"/>
        <v/>
      </c>
      <c r="CK20" t="str">
        <f t="shared" ca="1" si="28"/>
        <v/>
      </c>
      <c r="CL20" t="str">
        <f t="shared" ca="1" si="29"/>
        <v/>
      </c>
      <c r="CM20" t="str">
        <f ca="1">IF($CA20="","",IF(OR(CH20='Datos fijos'!$AB$3,CH20='Datos fijos'!$AB$4),0,SUM(CI20:CL20)))</f>
        <v/>
      </c>
      <c r="CN20" t="str">
        <f t="shared" ca="1" si="65"/>
        <v/>
      </c>
      <c r="CQ20" s="4">
        <f ca="1">IF(OR(COUNTIF('Datos fijos'!$AJ:$AJ,$B20)=0,$B20=0,L20=0,D20=0,F20=0),0,IF(K20='Datos fijos'!$AB$5,VLOOKUP($B20,'Datos fijos'!$AJ:$AO,COLUMN('Datos fijos'!$AN$1)-COLUMN('Datos fijos'!$AJ$2)+1,0),0))</f>
        <v>0</v>
      </c>
      <c r="CR20">
        <f t="shared" ca="1" si="66"/>
        <v>0</v>
      </c>
      <c r="CS20" t="str">
        <f t="shared" ca="1" si="30"/>
        <v/>
      </c>
      <c r="CT20" t="str">
        <f t="shared" ca="1" si="31"/>
        <v/>
      </c>
      <c r="CV20" t="str">
        <f t="shared" ca="1" si="32"/>
        <v/>
      </c>
      <c r="CW20" t="str">
        <f t="shared" ca="1" si="33"/>
        <v/>
      </c>
      <c r="CX20" t="str">
        <f t="shared" ca="1" si="34"/>
        <v/>
      </c>
      <c r="CY20" t="str">
        <f t="shared" ca="1" si="35"/>
        <v/>
      </c>
      <c r="CZ20" t="str">
        <f t="shared" ca="1" si="36"/>
        <v/>
      </c>
      <c r="DA20" t="str">
        <f t="shared" ca="1" si="37"/>
        <v/>
      </c>
      <c r="DB20" s="4" t="str">
        <f t="shared" ca="1" si="38"/>
        <v/>
      </c>
      <c r="DC20" t="str">
        <f t="shared" ca="1" si="39"/>
        <v/>
      </c>
      <c r="DD20" t="str">
        <f t="shared" ca="1" si="40"/>
        <v/>
      </c>
      <c r="DE20" t="str">
        <f t="shared" ca="1" si="41"/>
        <v/>
      </c>
      <c r="DF20" t="str">
        <f t="shared" ca="1" si="42"/>
        <v/>
      </c>
      <c r="DI20">
        <f ca="1">IF(OR(COUNTIF('Datos fijos'!$AJ:$AJ,Cálculos!$B20)=0,Cálculos!$B20=0,D20=0,F20=0),0,VLOOKUP($B20,'Datos fijos'!$AJ:$AO,COLUMN('Datos fijos'!$AO$1)-COLUMN('Datos fijos'!$AJ$2)+1,0))</f>
        <v>0</v>
      </c>
      <c r="DJ20">
        <f t="shared" ca="1" si="67"/>
        <v>0</v>
      </c>
      <c r="DK20" t="str">
        <f t="shared" ca="1" si="43"/>
        <v/>
      </c>
      <c r="DL20" t="str">
        <f t="shared" ca="1" si="68"/>
        <v/>
      </c>
      <c r="DN20" t="str">
        <f t="shared" ca="1" si="44"/>
        <v/>
      </c>
      <c r="DO20" t="str">
        <f t="shared" ca="1" si="45"/>
        <v/>
      </c>
      <c r="DP20" t="str">
        <f t="shared" ca="1" si="46"/>
        <v/>
      </c>
      <c r="DQ20" t="str">
        <f t="shared" ca="1" si="47"/>
        <v/>
      </c>
      <c r="DR20" t="str">
        <f t="shared" ca="1" si="48"/>
        <v/>
      </c>
      <c r="DS20" s="4" t="str">
        <f ca="1">IF($DL20="","",IF(OR(OFFSET(K$3,$DL20,0)='Datos fijos'!$AB$5,OFFSET(K$3,$DL20,0)='Datos fijos'!$AB$6),"Importado",OFFSET(K$3,$DL20,0)))</f>
        <v/>
      </c>
      <c r="DT20" t="str">
        <f t="shared" ca="1" si="49"/>
        <v/>
      </c>
      <c r="DU20" t="str">
        <f t="shared" ca="1" si="50"/>
        <v/>
      </c>
      <c r="DV20" t="str">
        <f t="shared" ca="1" si="51"/>
        <v/>
      </c>
      <c r="DW20" t="str">
        <f t="shared" ca="1" si="52"/>
        <v/>
      </c>
      <c r="DX20" t="str">
        <f ca="1">IF(DL20="","",IF(OR(DS20='Datos fijos'!$AB$3,DS20='Datos fijos'!$AB$4),0,SUM(DT20:DW20)))</f>
        <v/>
      </c>
      <c r="DY20" t="str">
        <f t="shared" ca="1" si="53"/>
        <v/>
      </c>
      <c r="EC20" s="52" t="str">
        <f ca="1">IF(OR(COUNTIF('Datos fijos'!$AJ:$AJ,Cálculos!$B20)=0,F20=0,D20=0,B20=0),"",VLOOKUP($B20,'Datos fijos'!$AJ:$AP,COLUMN('Datos fijos'!$AP$1)-COLUMN('Datos fijos'!$AJ$2)+1,0))</f>
        <v/>
      </c>
      <c r="ED20" t="str">
        <f t="shared" ca="1" si="54"/>
        <v/>
      </c>
      <c r="EF20" s="32"/>
      <c r="EG20" s="32"/>
    </row>
    <row r="21" spans="2:137" ht="15.5">
      <c r="B21">
        <f ca="1">OFFSET('Equipos, Mater, Serv'!C$5,ROW($A21)-ROW($A$3),0)</f>
        <v>0</v>
      </c>
      <c r="C21">
        <f ca="1">OFFSET('Equipos, Mater, Serv'!D$5,ROW($A21)-ROW($A$3),0)</f>
        <v>0</v>
      </c>
      <c r="D21">
        <f ca="1">OFFSET('Equipos, Mater, Serv'!F$5,ROW($A21)-ROW($A$3),0)</f>
        <v>0</v>
      </c>
      <c r="E21">
        <f ca="1">OFFSET('Equipos, Mater, Serv'!G$5,ROW($A21)-ROW($A$3),0)</f>
        <v>0</v>
      </c>
      <c r="F21">
        <f ca="1">OFFSET('Equipos, Mater, Serv'!H$5,ROW($A21)-ROW($A$3),0)</f>
        <v>0</v>
      </c>
      <c r="G21">
        <f ca="1">OFFSET('Equipos, Mater, Serv'!L$5,ROW($A21)-ROW($A$3),0)</f>
        <v>0</v>
      </c>
      <c r="I21">
        <f ca="1">OFFSET('Equipos, Mater, Serv'!O$5,ROW($A21)-ROW($A$3),0)</f>
        <v>0</v>
      </c>
      <c r="J21">
        <f ca="1">OFFSET('Equipos, Mater, Serv'!P$5,ROW($A21)-ROW($A$3),0)</f>
        <v>0</v>
      </c>
      <c r="K21">
        <f ca="1">OFFSET('Equipos, Mater, Serv'!T$5,ROW($A21)-ROW($A$3),0)</f>
        <v>0</v>
      </c>
      <c r="L21">
        <f ca="1">OFFSET('Equipos, Mater, Serv'!U$5,ROW($A21)-ROW($A$3),0)</f>
        <v>0</v>
      </c>
      <c r="N21">
        <f ca="1">OFFSET('Equipos, Mater, Serv'!Z$5,ROW($A21)-ROW($A$3),0)</f>
        <v>0</v>
      </c>
      <c r="O21">
        <f ca="1">OFFSET('Equipos, Mater, Serv'!AA$5,ROW($A21)-ROW($A$3),0)</f>
        <v>0</v>
      </c>
      <c r="P21">
        <f ca="1">OFFSET('Equipos, Mater, Serv'!AB$5,ROW($A21)-ROW($A$3),0)</f>
        <v>0</v>
      </c>
      <c r="Q21">
        <f ca="1">OFFSET('Equipos, Mater, Serv'!AC$5,ROW($A21)-ROW($A$3),0)</f>
        <v>0</v>
      </c>
      <c r="R21">
        <f ca="1">OFFSET('Equipos, Mater, Serv'!AD$5,ROW($A21)-ROW($A$3),0)</f>
        <v>0</v>
      </c>
      <c r="S21">
        <f ca="1">OFFSET('Equipos, Mater, Serv'!AE$5,ROW($A21)-ROW($A$3),0)</f>
        <v>0</v>
      </c>
      <c r="T21">
        <f ca="1">OFFSET('Equipos, Mater, Serv'!AF$5,ROW($A21)-ROW($A$3),0)</f>
        <v>0</v>
      </c>
      <c r="V21" s="227">
        <f ca="1">IF(OR($B21=0,D21=0,F21=0,J21&lt;&gt;'Datos fijos'!$H$3),0,1)</f>
        <v>0</v>
      </c>
      <c r="W21">
        <f t="shared" ca="1" si="55"/>
        <v>0</v>
      </c>
      <c r="X21" t="str">
        <f t="shared" ca="1" si="56"/>
        <v/>
      </c>
      <c r="Y21" t="str">
        <f t="shared" ca="1" si="57"/>
        <v/>
      </c>
      <c r="AA21" t="str">
        <f t="shared" ca="1" si="0"/>
        <v/>
      </c>
      <c r="AB21" t="str">
        <f t="shared" ca="1" si="1"/>
        <v/>
      </c>
      <c r="AC21" t="str">
        <f t="shared" ca="1" si="2"/>
        <v/>
      </c>
      <c r="AD21" t="str">
        <f t="shared" ca="1" si="3"/>
        <v/>
      </c>
      <c r="AE21" t="str">
        <f t="shared" ca="1" si="4"/>
        <v/>
      </c>
      <c r="AF21" t="str">
        <f t="shared" ca="1" si="5"/>
        <v/>
      </c>
      <c r="AG21" t="str">
        <f t="shared" ca="1" si="58"/>
        <v/>
      </c>
      <c r="AH21" t="str">
        <f t="shared" ca="1" si="59"/>
        <v/>
      </c>
      <c r="AI21" t="str">
        <f t="shared" ca="1" si="60"/>
        <v/>
      </c>
      <c r="AL21" t="str">
        <f ca="1">IF(Y21="","",IF(OR(AG21='Datos fijos'!$AB$3,AG21='Datos fijos'!$AB$4),0,SUM(AH21:AK21)))</f>
        <v/>
      </c>
      <c r="AO21" s="30">
        <v>19</v>
      </c>
      <c r="AP21" s="4">
        <f ca="1">OFFSET(Cron.Inversiones!$C$38,0,Cálculos!AO21-12)</f>
        <v>0</v>
      </c>
      <c r="AQ21">
        <f t="shared" ca="1" si="61"/>
        <v>0</v>
      </c>
      <c r="AT21" s="3"/>
      <c r="AU21" s="3"/>
      <c r="BE21" s="4">
        <f ca="1">IF(OR(COUNTIF('Datos fijos'!$AJ:$AJ,$B21)=0,$B21=0,D21=0,F21=0,$H$4&lt;&gt;'Datos fijos'!$H$3),0,VLOOKUP($B21,'Datos fijos'!$AJ:$AO,COLUMN('Datos fijos'!$AK$2)-COLUMN('Datos fijos'!$AJ$2)+1,0))</f>
        <v>0</v>
      </c>
      <c r="BF21">
        <f t="shared" ca="1" si="62"/>
        <v>0</v>
      </c>
      <c r="BG21" t="str">
        <f t="shared" ca="1" si="6"/>
        <v/>
      </c>
      <c r="BH21" t="str">
        <f t="shared" ca="1" si="7"/>
        <v/>
      </c>
      <c r="BJ21" t="str">
        <f t="shared" ca="1" si="8"/>
        <v/>
      </c>
      <c r="BK21" t="str">
        <f t="shared" ca="1" si="9"/>
        <v/>
      </c>
      <c r="BL21" t="str">
        <f t="shared" ca="1" si="10"/>
        <v/>
      </c>
      <c r="BM21" t="str">
        <f t="shared" ca="1" si="11"/>
        <v/>
      </c>
      <c r="BN21" s="4" t="str">
        <f t="shared" ca="1" si="12"/>
        <v/>
      </c>
      <c r="BO21" t="str">
        <f t="shared" ca="1" si="13"/>
        <v/>
      </c>
      <c r="BP21" t="str">
        <f t="shared" ca="1" si="14"/>
        <v/>
      </c>
      <c r="BQ21" t="str">
        <f t="shared" ca="1" si="15"/>
        <v/>
      </c>
      <c r="BR21" t="str">
        <f t="shared" ca="1" si="16"/>
        <v/>
      </c>
      <c r="BS21" t="str">
        <f t="shared" ca="1" si="17"/>
        <v/>
      </c>
      <c r="BT21" t="str">
        <f ca="1">IF($BH21="","",IF(OR(BO21='Datos fijos'!$AB$3,BO21='Datos fijos'!$AB$4),0,SUM(BP21:BS21)))</f>
        <v/>
      </c>
      <c r="BU21" t="str">
        <f t="shared" ca="1" si="63"/>
        <v/>
      </c>
      <c r="BX21">
        <f ca="1">IF(OR(COUNTIF('Datos fijos'!$AJ:$AJ,$B21)=0,$B21=0,D21=0,F21=0,G21=0,$H$4&lt;&gt;'Datos fijos'!$H$3),0,VLOOKUP($B21,'Datos fijos'!$AJ:$AO,COLUMN('Datos fijos'!$AL$1)-COLUMN('Datos fijos'!$AJ$2)+1,0))</f>
        <v>0</v>
      </c>
      <c r="BY21">
        <f t="shared" ca="1" si="64"/>
        <v>0</v>
      </c>
      <c r="BZ21" t="str">
        <f t="shared" ca="1" si="18"/>
        <v/>
      </c>
      <c r="CA21" t="str">
        <f t="shared" ca="1" si="19"/>
        <v/>
      </c>
      <c r="CC21" t="str">
        <f t="shared" ca="1" si="20"/>
        <v/>
      </c>
      <c r="CD21" t="str">
        <f t="shared" ca="1" si="21"/>
        <v/>
      </c>
      <c r="CE21" t="str">
        <f t="shared" ca="1" si="22"/>
        <v/>
      </c>
      <c r="CF21" t="str">
        <f t="shared" ca="1" si="23"/>
        <v/>
      </c>
      <c r="CG21" t="str">
        <f t="shared" ca="1" si="24"/>
        <v/>
      </c>
      <c r="CH21" t="str">
        <f t="shared" ca="1" si="25"/>
        <v/>
      </c>
      <c r="CI21" t="str">
        <f t="shared" ca="1" si="26"/>
        <v/>
      </c>
      <c r="CJ21" t="str">
        <f t="shared" ca="1" si="27"/>
        <v/>
      </c>
      <c r="CK21" t="str">
        <f t="shared" ca="1" si="28"/>
        <v/>
      </c>
      <c r="CL21" t="str">
        <f t="shared" ca="1" si="29"/>
        <v/>
      </c>
      <c r="CM21" t="str">
        <f ca="1">IF($CA21="","",IF(OR(CH21='Datos fijos'!$AB$3,CH21='Datos fijos'!$AB$4),0,SUM(CI21:CL21)))</f>
        <v/>
      </c>
      <c r="CN21" t="str">
        <f t="shared" ca="1" si="65"/>
        <v/>
      </c>
      <c r="CQ21" s="4">
        <f ca="1">IF(OR(COUNTIF('Datos fijos'!$AJ:$AJ,$B21)=0,$B21=0,L21=0,D21=0,F21=0),0,IF(K21='Datos fijos'!$AB$5,VLOOKUP($B21,'Datos fijos'!$AJ:$AO,COLUMN('Datos fijos'!$AN$1)-COLUMN('Datos fijos'!$AJ$2)+1,0),0))</f>
        <v>0</v>
      </c>
      <c r="CR21">
        <f t="shared" ca="1" si="66"/>
        <v>0</v>
      </c>
      <c r="CS21" t="str">
        <f t="shared" ca="1" si="30"/>
        <v/>
      </c>
      <c r="CT21" t="str">
        <f t="shared" ca="1" si="31"/>
        <v/>
      </c>
      <c r="CV21" t="str">
        <f t="shared" ca="1" si="32"/>
        <v/>
      </c>
      <c r="CW21" t="str">
        <f t="shared" ca="1" si="33"/>
        <v/>
      </c>
      <c r="CX21" t="str">
        <f t="shared" ca="1" si="34"/>
        <v/>
      </c>
      <c r="CY21" t="str">
        <f t="shared" ca="1" si="35"/>
        <v/>
      </c>
      <c r="CZ21" t="str">
        <f t="shared" ca="1" si="36"/>
        <v/>
      </c>
      <c r="DA21" t="str">
        <f t="shared" ca="1" si="37"/>
        <v/>
      </c>
      <c r="DB21" s="4" t="str">
        <f t="shared" ca="1" si="38"/>
        <v/>
      </c>
      <c r="DC21" t="str">
        <f t="shared" ca="1" si="39"/>
        <v/>
      </c>
      <c r="DD21" t="str">
        <f t="shared" ca="1" si="40"/>
        <v/>
      </c>
      <c r="DE21" t="str">
        <f t="shared" ca="1" si="41"/>
        <v/>
      </c>
      <c r="DF21" t="str">
        <f t="shared" ca="1" si="42"/>
        <v/>
      </c>
      <c r="DI21">
        <f ca="1">IF(OR(COUNTIF('Datos fijos'!$AJ:$AJ,Cálculos!$B21)=0,Cálculos!$B21=0,D21=0,F21=0),0,VLOOKUP($B21,'Datos fijos'!$AJ:$AO,COLUMN('Datos fijos'!$AO$1)-COLUMN('Datos fijos'!$AJ$2)+1,0))</f>
        <v>0</v>
      </c>
      <c r="DJ21">
        <f t="shared" ca="1" si="67"/>
        <v>0</v>
      </c>
      <c r="DK21" t="str">
        <f t="shared" ca="1" si="43"/>
        <v/>
      </c>
      <c r="DL21" t="str">
        <f t="shared" ca="1" si="68"/>
        <v/>
      </c>
      <c r="DN21" t="str">
        <f t="shared" ca="1" si="44"/>
        <v/>
      </c>
      <c r="DO21" t="str">
        <f t="shared" ca="1" si="45"/>
        <v/>
      </c>
      <c r="DP21" t="str">
        <f t="shared" ca="1" si="46"/>
        <v/>
      </c>
      <c r="DQ21" t="str">
        <f t="shared" ca="1" si="47"/>
        <v/>
      </c>
      <c r="DR21" t="str">
        <f t="shared" ca="1" si="48"/>
        <v/>
      </c>
      <c r="DS21" s="4" t="str">
        <f ca="1">IF($DL21="","",IF(OR(OFFSET(K$3,$DL21,0)='Datos fijos'!$AB$5,OFFSET(K$3,$DL21,0)='Datos fijos'!$AB$6),"Importado",OFFSET(K$3,$DL21,0)))</f>
        <v/>
      </c>
      <c r="DT21" t="str">
        <f t="shared" ca="1" si="49"/>
        <v/>
      </c>
      <c r="DU21" t="str">
        <f t="shared" ca="1" si="50"/>
        <v/>
      </c>
      <c r="DV21" t="str">
        <f t="shared" ca="1" si="51"/>
        <v/>
      </c>
      <c r="DW21" t="str">
        <f t="shared" ca="1" si="52"/>
        <v/>
      </c>
      <c r="DX21" t="str">
        <f ca="1">IF(DL21="","",IF(OR(DS21='Datos fijos'!$AB$3,DS21='Datos fijos'!$AB$4),0,SUM(DT21:DW21)))</f>
        <v/>
      </c>
      <c r="DY21" t="str">
        <f t="shared" ca="1" si="53"/>
        <v/>
      </c>
      <c r="EC21" s="52" t="str">
        <f ca="1">IF(OR(COUNTIF('Datos fijos'!$AJ:$AJ,Cálculos!$B21)=0,F21=0,D21=0,B21=0),"",VLOOKUP($B21,'Datos fijos'!$AJ:$AP,COLUMN('Datos fijos'!$AP$1)-COLUMN('Datos fijos'!$AJ$2)+1,0))</f>
        <v/>
      </c>
      <c r="ED21" t="str">
        <f t="shared" ca="1" si="54"/>
        <v/>
      </c>
      <c r="EF21" s="32"/>
      <c r="EG21" s="32"/>
    </row>
    <row r="22" spans="2:137" ht="15.5">
      <c r="B22">
        <f ca="1">OFFSET('Equipos, Mater, Serv'!C$5,ROW($A22)-ROW($A$3),0)</f>
        <v>0</v>
      </c>
      <c r="C22">
        <f ca="1">OFFSET('Equipos, Mater, Serv'!D$5,ROW($A22)-ROW($A$3),0)</f>
        <v>0</v>
      </c>
      <c r="D22">
        <f ca="1">OFFSET('Equipos, Mater, Serv'!F$5,ROW($A22)-ROW($A$3),0)</f>
        <v>0</v>
      </c>
      <c r="E22">
        <f ca="1">OFFSET('Equipos, Mater, Serv'!G$5,ROW($A22)-ROW($A$3),0)</f>
        <v>0</v>
      </c>
      <c r="F22">
        <f ca="1">OFFSET('Equipos, Mater, Serv'!H$5,ROW($A22)-ROW($A$3),0)</f>
        <v>0</v>
      </c>
      <c r="G22">
        <f ca="1">OFFSET('Equipos, Mater, Serv'!L$5,ROW($A22)-ROW($A$3),0)</f>
        <v>0</v>
      </c>
      <c r="I22">
        <f ca="1">OFFSET('Equipos, Mater, Serv'!O$5,ROW($A22)-ROW($A$3),0)</f>
        <v>0</v>
      </c>
      <c r="J22">
        <f ca="1">OFFSET('Equipos, Mater, Serv'!P$5,ROW($A22)-ROW($A$3),0)</f>
        <v>0</v>
      </c>
      <c r="K22">
        <f ca="1">OFFSET('Equipos, Mater, Serv'!T$5,ROW($A22)-ROW($A$3),0)</f>
        <v>0</v>
      </c>
      <c r="L22">
        <f ca="1">OFFSET('Equipos, Mater, Serv'!U$5,ROW($A22)-ROW($A$3),0)</f>
        <v>0</v>
      </c>
      <c r="N22">
        <f ca="1">OFFSET('Equipos, Mater, Serv'!Z$5,ROW($A22)-ROW($A$3),0)</f>
        <v>0</v>
      </c>
      <c r="O22">
        <f ca="1">OFFSET('Equipos, Mater, Serv'!AA$5,ROW($A22)-ROW($A$3),0)</f>
        <v>0</v>
      </c>
      <c r="P22">
        <f ca="1">OFFSET('Equipos, Mater, Serv'!AB$5,ROW($A22)-ROW($A$3),0)</f>
        <v>0</v>
      </c>
      <c r="Q22">
        <f ca="1">OFFSET('Equipos, Mater, Serv'!AC$5,ROW($A22)-ROW($A$3),0)</f>
        <v>0</v>
      </c>
      <c r="R22">
        <f ca="1">OFFSET('Equipos, Mater, Serv'!AD$5,ROW($A22)-ROW($A$3),0)</f>
        <v>0</v>
      </c>
      <c r="S22">
        <f ca="1">OFFSET('Equipos, Mater, Serv'!AE$5,ROW($A22)-ROW($A$3),0)</f>
        <v>0</v>
      </c>
      <c r="T22">
        <f ca="1">OFFSET('Equipos, Mater, Serv'!AF$5,ROW($A22)-ROW($A$3),0)</f>
        <v>0</v>
      </c>
      <c r="V22" s="227">
        <f ca="1">IF(OR($B22=0,D22=0,F22=0,J22&lt;&gt;'Datos fijos'!$H$3),0,1)</f>
        <v>0</v>
      </c>
      <c r="W22">
        <f t="shared" ca="1" si="55"/>
        <v>0</v>
      </c>
      <c r="X22" t="str">
        <f t="shared" ca="1" si="56"/>
        <v/>
      </c>
      <c r="Y22" t="str">
        <f t="shared" ca="1" si="57"/>
        <v/>
      </c>
      <c r="AA22" t="str">
        <f t="shared" ca="1" si="0"/>
        <v/>
      </c>
      <c r="AB22" t="str">
        <f t="shared" ca="1" si="1"/>
        <v/>
      </c>
      <c r="AC22" t="str">
        <f t="shared" ca="1" si="2"/>
        <v/>
      </c>
      <c r="AD22" t="str">
        <f t="shared" ca="1" si="3"/>
        <v/>
      </c>
      <c r="AE22" t="str">
        <f t="shared" ca="1" si="4"/>
        <v/>
      </c>
      <c r="AF22" t="str">
        <f t="shared" ca="1" si="5"/>
        <v/>
      </c>
      <c r="AG22" t="str">
        <f t="shared" ca="1" si="58"/>
        <v/>
      </c>
      <c r="AH22" t="str">
        <f t="shared" ca="1" si="59"/>
        <v/>
      </c>
      <c r="AI22" t="str">
        <f t="shared" ca="1" si="60"/>
        <v/>
      </c>
      <c r="AL22" t="str">
        <f ca="1">IF(Y22="","",IF(OR(AG22='Datos fijos'!$AB$3,AG22='Datos fijos'!$AB$4),0,SUM(AH22:AK22)))</f>
        <v/>
      </c>
      <c r="AO22" s="30">
        <v>20</v>
      </c>
      <c r="AP22" s="4">
        <f ca="1">OFFSET(Cron.Inversiones!$C$38,0,Cálculos!AO22-12)</f>
        <v>0</v>
      </c>
      <c r="AQ22">
        <f t="shared" ca="1" si="61"/>
        <v>0</v>
      </c>
      <c r="BE22" s="4">
        <f ca="1">IF(OR(COUNTIF('Datos fijos'!$AJ:$AJ,$B22)=0,$B22=0,D22=0,F22=0,$H$4&lt;&gt;'Datos fijos'!$H$3),0,VLOOKUP($B22,'Datos fijos'!$AJ:$AO,COLUMN('Datos fijos'!$AK$2)-COLUMN('Datos fijos'!$AJ$2)+1,0))</f>
        <v>0</v>
      </c>
      <c r="BF22">
        <f t="shared" ca="1" si="62"/>
        <v>0</v>
      </c>
      <c r="BG22" t="str">
        <f t="shared" ca="1" si="6"/>
        <v/>
      </c>
      <c r="BH22" t="str">
        <f t="shared" ca="1" si="7"/>
        <v/>
      </c>
      <c r="BJ22" t="str">
        <f t="shared" ca="1" si="8"/>
        <v/>
      </c>
      <c r="BK22" t="str">
        <f t="shared" ca="1" si="9"/>
        <v/>
      </c>
      <c r="BL22" t="str">
        <f t="shared" ca="1" si="10"/>
        <v/>
      </c>
      <c r="BM22" t="str">
        <f t="shared" ca="1" si="11"/>
        <v/>
      </c>
      <c r="BN22" s="4" t="str">
        <f t="shared" ca="1" si="12"/>
        <v/>
      </c>
      <c r="BO22" t="str">
        <f t="shared" ca="1" si="13"/>
        <v/>
      </c>
      <c r="BP22" t="str">
        <f t="shared" ca="1" si="14"/>
        <v/>
      </c>
      <c r="BQ22" t="str">
        <f t="shared" ca="1" si="15"/>
        <v/>
      </c>
      <c r="BR22" t="str">
        <f t="shared" ca="1" si="16"/>
        <v/>
      </c>
      <c r="BS22" t="str">
        <f t="shared" ca="1" si="17"/>
        <v/>
      </c>
      <c r="BT22" t="str">
        <f ca="1">IF($BH22="","",IF(OR(BO22='Datos fijos'!$AB$3,BO22='Datos fijos'!$AB$4),0,SUM(BP22:BS22)))</f>
        <v/>
      </c>
      <c r="BU22" t="str">
        <f t="shared" ca="1" si="63"/>
        <v/>
      </c>
      <c r="BX22">
        <f ca="1">IF(OR(COUNTIF('Datos fijos'!$AJ:$AJ,$B22)=0,$B22=0,D22=0,F22=0,G22=0,$H$4&lt;&gt;'Datos fijos'!$H$3),0,VLOOKUP($B22,'Datos fijos'!$AJ:$AO,COLUMN('Datos fijos'!$AL$1)-COLUMN('Datos fijos'!$AJ$2)+1,0))</f>
        <v>0</v>
      </c>
      <c r="BY22">
        <f t="shared" ca="1" si="64"/>
        <v>0</v>
      </c>
      <c r="BZ22" t="str">
        <f t="shared" ca="1" si="18"/>
        <v/>
      </c>
      <c r="CA22" t="str">
        <f t="shared" ca="1" si="19"/>
        <v/>
      </c>
      <c r="CC22" t="str">
        <f t="shared" ca="1" si="20"/>
        <v/>
      </c>
      <c r="CD22" t="str">
        <f t="shared" ca="1" si="21"/>
        <v/>
      </c>
      <c r="CE22" t="str">
        <f t="shared" ca="1" si="22"/>
        <v/>
      </c>
      <c r="CF22" t="str">
        <f t="shared" ca="1" si="23"/>
        <v/>
      </c>
      <c r="CG22" t="str">
        <f t="shared" ca="1" si="24"/>
        <v/>
      </c>
      <c r="CH22" t="str">
        <f t="shared" ca="1" si="25"/>
        <v/>
      </c>
      <c r="CI22" t="str">
        <f t="shared" ca="1" si="26"/>
        <v/>
      </c>
      <c r="CJ22" t="str">
        <f t="shared" ca="1" si="27"/>
        <v/>
      </c>
      <c r="CK22" t="str">
        <f t="shared" ca="1" si="28"/>
        <v/>
      </c>
      <c r="CL22" t="str">
        <f t="shared" ca="1" si="29"/>
        <v/>
      </c>
      <c r="CM22" t="str">
        <f ca="1">IF($CA22="","",IF(OR(CH22='Datos fijos'!$AB$3,CH22='Datos fijos'!$AB$4),0,SUM(CI22:CL22)))</f>
        <v/>
      </c>
      <c r="CN22" t="str">
        <f t="shared" ca="1" si="65"/>
        <v/>
      </c>
      <c r="CQ22" s="4">
        <f ca="1">IF(OR(COUNTIF('Datos fijos'!$AJ:$AJ,$B22)=0,$B22=0,L22=0,D22=0,F22=0),0,IF(K22='Datos fijos'!$AB$5,VLOOKUP($B22,'Datos fijos'!$AJ:$AO,COLUMN('Datos fijos'!$AN$1)-COLUMN('Datos fijos'!$AJ$2)+1,0),0))</f>
        <v>0</v>
      </c>
      <c r="CR22">
        <f t="shared" ca="1" si="66"/>
        <v>0</v>
      </c>
      <c r="CS22" t="str">
        <f t="shared" ca="1" si="30"/>
        <v/>
      </c>
      <c r="CT22" t="str">
        <f t="shared" ca="1" si="31"/>
        <v/>
      </c>
      <c r="CV22" t="str">
        <f t="shared" ca="1" si="32"/>
        <v/>
      </c>
      <c r="CW22" t="str">
        <f t="shared" ca="1" si="33"/>
        <v/>
      </c>
      <c r="CX22" t="str">
        <f t="shared" ca="1" si="34"/>
        <v/>
      </c>
      <c r="CY22" t="str">
        <f t="shared" ca="1" si="35"/>
        <v/>
      </c>
      <c r="CZ22" t="str">
        <f t="shared" ca="1" si="36"/>
        <v/>
      </c>
      <c r="DA22" t="str">
        <f t="shared" ca="1" si="37"/>
        <v/>
      </c>
      <c r="DB22" s="4" t="str">
        <f t="shared" ca="1" si="38"/>
        <v/>
      </c>
      <c r="DC22" t="str">
        <f t="shared" ca="1" si="39"/>
        <v/>
      </c>
      <c r="DD22" t="str">
        <f t="shared" ca="1" si="40"/>
        <v/>
      </c>
      <c r="DE22" t="str">
        <f t="shared" ca="1" si="41"/>
        <v/>
      </c>
      <c r="DF22" t="str">
        <f t="shared" ca="1" si="42"/>
        <v/>
      </c>
      <c r="DI22">
        <f ca="1">IF(OR(COUNTIF('Datos fijos'!$AJ:$AJ,Cálculos!$B22)=0,Cálculos!$B22=0,D22=0,F22=0),0,VLOOKUP($B22,'Datos fijos'!$AJ:$AO,COLUMN('Datos fijos'!$AO$1)-COLUMN('Datos fijos'!$AJ$2)+1,0))</f>
        <v>0</v>
      </c>
      <c r="DJ22">
        <f t="shared" ca="1" si="67"/>
        <v>0</v>
      </c>
      <c r="DK22" t="str">
        <f t="shared" ca="1" si="43"/>
        <v/>
      </c>
      <c r="DL22" t="str">
        <f t="shared" ca="1" si="68"/>
        <v/>
      </c>
      <c r="DN22" t="str">
        <f t="shared" ca="1" si="44"/>
        <v/>
      </c>
      <c r="DO22" t="str">
        <f t="shared" ca="1" si="45"/>
        <v/>
      </c>
      <c r="DP22" t="str">
        <f t="shared" ca="1" si="46"/>
        <v/>
      </c>
      <c r="DQ22" t="str">
        <f t="shared" ca="1" si="47"/>
        <v/>
      </c>
      <c r="DR22" t="str">
        <f t="shared" ca="1" si="48"/>
        <v/>
      </c>
      <c r="DS22" s="4" t="str">
        <f ca="1">IF($DL22="","",IF(OR(OFFSET(K$3,$DL22,0)='Datos fijos'!$AB$5,OFFSET(K$3,$DL22,0)='Datos fijos'!$AB$6),"Importado",OFFSET(K$3,$DL22,0)))</f>
        <v/>
      </c>
      <c r="DT22" t="str">
        <f t="shared" ca="1" si="49"/>
        <v/>
      </c>
      <c r="DU22" t="str">
        <f t="shared" ca="1" si="50"/>
        <v/>
      </c>
      <c r="DV22" t="str">
        <f t="shared" ca="1" si="51"/>
        <v/>
      </c>
      <c r="DW22" t="str">
        <f t="shared" ca="1" si="52"/>
        <v/>
      </c>
      <c r="DX22" t="str">
        <f ca="1">IF(DL22="","",IF(OR(DS22='Datos fijos'!$AB$3,DS22='Datos fijos'!$AB$4),0,SUM(DT22:DW22)))</f>
        <v/>
      </c>
      <c r="DY22" t="str">
        <f t="shared" ca="1" si="53"/>
        <v/>
      </c>
      <c r="EC22" s="52" t="str">
        <f ca="1">IF(OR(COUNTIF('Datos fijos'!$AJ:$AJ,Cálculos!$B22)=0,F22=0,D22=0,B22=0),"",VLOOKUP($B22,'Datos fijos'!$AJ:$AP,COLUMN('Datos fijos'!$AP$1)-COLUMN('Datos fijos'!$AJ$2)+1,0))</f>
        <v/>
      </c>
      <c r="ED22" t="str">
        <f t="shared" ca="1" si="54"/>
        <v/>
      </c>
      <c r="EF22" s="32"/>
      <c r="EG22" s="32"/>
    </row>
    <row r="23" spans="2:137" ht="15.5">
      <c r="B23">
        <f ca="1">OFFSET('Equipos, Mater, Serv'!C$5,ROW($A23)-ROW($A$3),0)</f>
        <v>0</v>
      </c>
      <c r="C23">
        <f ca="1">OFFSET('Equipos, Mater, Serv'!D$5,ROW($A23)-ROW($A$3),0)</f>
        <v>0</v>
      </c>
      <c r="D23">
        <f ca="1">OFFSET('Equipos, Mater, Serv'!F$5,ROW($A23)-ROW($A$3),0)</f>
        <v>0</v>
      </c>
      <c r="E23">
        <f ca="1">OFFSET('Equipos, Mater, Serv'!G$5,ROW($A23)-ROW($A$3),0)</f>
        <v>0</v>
      </c>
      <c r="F23">
        <f ca="1">OFFSET('Equipos, Mater, Serv'!H$5,ROW($A23)-ROW($A$3),0)</f>
        <v>0</v>
      </c>
      <c r="G23">
        <f ca="1">OFFSET('Equipos, Mater, Serv'!L$5,ROW($A23)-ROW($A$3),0)</f>
        <v>0</v>
      </c>
      <c r="I23">
        <f ca="1">OFFSET('Equipos, Mater, Serv'!O$5,ROW($A23)-ROW($A$3),0)</f>
        <v>0</v>
      </c>
      <c r="J23">
        <f ca="1">OFFSET('Equipos, Mater, Serv'!P$5,ROW($A23)-ROW($A$3),0)</f>
        <v>0</v>
      </c>
      <c r="K23">
        <f ca="1">OFFSET('Equipos, Mater, Serv'!T$5,ROW($A23)-ROW($A$3),0)</f>
        <v>0</v>
      </c>
      <c r="L23">
        <f ca="1">OFFSET('Equipos, Mater, Serv'!U$5,ROW($A23)-ROW($A$3),0)</f>
        <v>0</v>
      </c>
      <c r="N23">
        <f ca="1">OFFSET('Equipos, Mater, Serv'!Z$5,ROW($A23)-ROW($A$3),0)</f>
        <v>0</v>
      </c>
      <c r="O23">
        <f ca="1">OFFSET('Equipos, Mater, Serv'!AA$5,ROW($A23)-ROW($A$3),0)</f>
        <v>0</v>
      </c>
      <c r="P23">
        <f ca="1">OFFSET('Equipos, Mater, Serv'!AB$5,ROW($A23)-ROW($A$3),0)</f>
        <v>0</v>
      </c>
      <c r="Q23">
        <f ca="1">OFFSET('Equipos, Mater, Serv'!AC$5,ROW($A23)-ROW($A$3),0)</f>
        <v>0</v>
      </c>
      <c r="R23">
        <f ca="1">OFFSET('Equipos, Mater, Serv'!AD$5,ROW($A23)-ROW($A$3),0)</f>
        <v>0</v>
      </c>
      <c r="S23">
        <f ca="1">OFFSET('Equipos, Mater, Serv'!AE$5,ROW($A23)-ROW($A$3),0)</f>
        <v>0</v>
      </c>
      <c r="T23">
        <f ca="1">OFFSET('Equipos, Mater, Serv'!AF$5,ROW($A23)-ROW($A$3),0)</f>
        <v>0</v>
      </c>
      <c r="V23" s="227">
        <f ca="1">IF(OR($B23=0,D23=0,F23=0,J23&lt;&gt;'Datos fijos'!$H$3),0,1)</f>
        <v>0</v>
      </c>
      <c r="W23">
        <f t="shared" ca="1" si="55"/>
        <v>0</v>
      </c>
      <c r="X23" t="str">
        <f t="shared" ca="1" si="56"/>
        <v/>
      </c>
      <c r="Y23" t="str">
        <f t="shared" ca="1" si="57"/>
        <v/>
      </c>
      <c r="AA23" t="str">
        <f t="shared" ca="1" si="0"/>
        <v/>
      </c>
      <c r="AB23" t="str">
        <f t="shared" ca="1" si="1"/>
        <v/>
      </c>
      <c r="AC23" t="str">
        <f t="shared" ca="1" si="2"/>
        <v/>
      </c>
      <c r="AD23" t="str">
        <f t="shared" ca="1" si="3"/>
        <v/>
      </c>
      <c r="AE23" t="str">
        <f t="shared" ca="1" si="4"/>
        <v/>
      </c>
      <c r="AF23" t="str">
        <f t="shared" ca="1" si="5"/>
        <v/>
      </c>
      <c r="AG23" t="str">
        <f t="shared" ca="1" si="58"/>
        <v/>
      </c>
      <c r="AH23" t="str">
        <f t="shared" ca="1" si="59"/>
        <v/>
      </c>
      <c r="AI23" t="str">
        <f t="shared" ca="1" si="60"/>
        <v/>
      </c>
      <c r="AL23" t="str">
        <f ca="1">IF(Y23="","",IF(OR(AG23='Datos fijos'!$AB$3,AG23='Datos fijos'!$AB$4),0,SUM(AH23:AK23)))</f>
        <v/>
      </c>
      <c r="AO23" s="30">
        <v>21</v>
      </c>
      <c r="AP23" s="4">
        <f ca="1">OFFSET(Cron.Inversiones!$C$38,0,Cálculos!AO23-12)</f>
        <v>0</v>
      </c>
      <c r="AQ23">
        <f t="shared" ca="1" si="61"/>
        <v>0</v>
      </c>
      <c r="BE23" s="4">
        <f ca="1">IF(OR(COUNTIF('Datos fijos'!$AJ:$AJ,$B23)=0,$B23=0,D23=0,F23=0,$H$4&lt;&gt;'Datos fijos'!$H$3),0,VLOOKUP($B23,'Datos fijos'!$AJ:$AO,COLUMN('Datos fijos'!$AK$2)-COLUMN('Datos fijos'!$AJ$2)+1,0))</f>
        <v>0</v>
      </c>
      <c r="BF23">
        <f t="shared" ca="1" si="62"/>
        <v>0</v>
      </c>
      <c r="BG23" t="str">
        <f t="shared" ca="1" si="6"/>
        <v/>
      </c>
      <c r="BH23" t="str">
        <f t="shared" ca="1" si="7"/>
        <v/>
      </c>
      <c r="BJ23" t="str">
        <f t="shared" ca="1" si="8"/>
        <v/>
      </c>
      <c r="BK23" t="str">
        <f t="shared" ca="1" si="9"/>
        <v/>
      </c>
      <c r="BL23" t="str">
        <f t="shared" ca="1" si="10"/>
        <v/>
      </c>
      <c r="BM23" t="str">
        <f t="shared" ca="1" si="11"/>
        <v/>
      </c>
      <c r="BN23" s="4" t="str">
        <f t="shared" ca="1" si="12"/>
        <v/>
      </c>
      <c r="BO23" t="str">
        <f t="shared" ca="1" si="13"/>
        <v/>
      </c>
      <c r="BP23" t="str">
        <f t="shared" ca="1" si="14"/>
        <v/>
      </c>
      <c r="BQ23" t="str">
        <f t="shared" ca="1" si="15"/>
        <v/>
      </c>
      <c r="BR23" t="str">
        <f t="shared" ca="1" si="16"/>
        <v/>
      </c>
      <c r="BS23" t="str">
        <f t="shared" ca="1" si="17"/>
        <v/>
      </c>
      <c r="BT23" t="str">
        <f ca="1">IF($BH23="","",IF(OR(BO23='Datos fijos'!$AB$3,BO23='Datos fijos'!$AB$4),0,SUM(BP23:BS23)))</f>
        <v/>
      </c>
      <c r="BU23" t="str">
        <f t="shared" ca="1" si="63"/>
        <v/>
      </c>
      <c r="BX23">
        <f ca="1">IF(OR(COUNTIF('Datos fijos'!$AJ:$AJ,$B23)=0,$B23=0,D23=0,F23=0,G23=0,$H$4&lt;&gt;'Datos fijos'!$H$3),0,VLOOKUP($B23,'Datos fijos'!$AJ:$AO,COLUMN('Datos fijos'!$AL$1)-COLUMN('Datos fijos'!$AJ$2)+1,0))</f>
        <v>0</v>
      </c>
      <c r="BY23">
        <f t="shared" ca="1" si="64"/>
        <v>0</v>
      </c>
      <c r="BZ23" t="str">
        <f t="shared" ca="1" si="18"/>
        <v/>
      </c>
      <c r="CA23" t="str">
        <f t="shared" ca="1" si="19"/>
        <v/>
      </c>
      <c r="CC23" t="str">
        <f t="shared" ca="1" si="20"/>
        <v/>
      </c>
      <c r="CD23" t="str">
        <f t="shared" ca="1" si="21"/>
        <v/>
      </c>
      <c r="CE23" t="str">
        <f t="shared" ca="1" si="22"/>
        <v/>
      </c>
      <c r="CF23" t="str">
        <f t="shared" ca="1" si="23"/>
        <v/>
      </c>
      <c r="CG23" t="str">
        <f t="shared" ca="1" si="24"/>
        <v/>
      </c>
      <c r="CH23" t="str">
        <f t="shared" ca="1" si="25"/>
        <v/>
      </c>
      <c r="CI23" t="str">
        <f t="shared" ca="1" si="26"/>
        <v/>
      </c>
      <c r="CJ23" t="str">
        <f t="shared" ca="1" si="27"/>
        <v/>
      </c>
      <c r="CK23" t="str">
        <f t="shared" ca="1" si="28"/>
        <v/>
      </c>
      <c r="CL23" t="str">
        <f t="shared" ca="1" si="29"/>
        <v/>
      </c>
      <c r="CM23" t="str">
        <f ca="1">IF($CA23="","",IF(OR(CH23='Datos fijos'!$AB$3,CH23='Datos fijos'!$AB$4),0,SUM(CI23:CL23)))</f>
        <v/>
      </c>
      <c r="CN23" t="str">
        <f t="shared" ca="1" si="65"/>
        <v/>
      </c>
      <c r="CQ23" s="4">
        <f ca="1">IF(OR(COUNTIF('Datos fijos'!$AJ:$AJ,$B23)=0,$B23=0,L23=0,D23=0,F23=0),0,IF(K23='Datos fijos'!$AB$5,VLOOKUP($B23,'Datos fijos'!$AJ:$AO,COLUMN('Datos fijos'!$AN$1)-COLUMN('Datos fijos'!$AJ$2)+1,0),0))</f>
        <v>0</v>
      </c>
      <c r="CR23">
        <f t="shared" ca="1" si="66"/>
        <v>0</v>
      </c>
      <c r="CS23" t="str">
        <f t="shared" ca="1" si="30"/>
        <v/>
      </c>
      <c r="CT23" t="str">
        <f t="shared" ca="1" si="31"/>
        <v/>
      </c>
      <c r="CV23" t="str">
        <f t="shared" ca="1" si="32"/>
        <v/>
      </c>
      <c r="CW23" t="str">
        <f t="shared" ca="1" si="33"/>
        <v/>
      </c>
      <c r="CX23" t="str">
        <f t="shared" ca="1" si="34"/>
        <v/>
      </c>
      <c r="CY23" t="str">
        <f t="shared" ca="1" si="35"/>
        <v/>
      </c>
      <c r="CZ23" t="str">
        <f t="shared" ca="1" si="36"/>
        <v/>
      </c>
      <c r="DA23" t="str">
        <f t="shared" ca="1" si="37"/>
        <v/>
      </c>
      <c r="DB23" s="4" t="str">
        <f t="shared" ca="1" si="38"/>
        <v/>
      </c>
      <c r="DC23" t="str">
        <f t="shared" ca="1" si="39"/>
        <v/>
      </c>
      <c r="DD23" t="str">
        <f t="shared" ca="1" si="40"/>
        <v/>
      </c>
      <c r="DE23" t="str">
        <f t="shared" ca="1" si="41"/>
        <v/>
      </c>
      <c r="DF23" t="str">
        <f t="shared" ca="1" si="42"/>
        <v/>
      </c>
      <c r="DI23">
        <f ca="1">IF(OR(COUNTIF('Datos fijos'!$AJ:$AJ,Cálculos!$B23)=0,Cálculos!$B23=0,D23=0,F23=0),0,VLOOKUP($B23,'Datos fijos'!$AJ:$AO,COLUMN('Datos fijos'!$AO$1)-COLUMN('Datos fijos'!$AJ$2)+1,0))</f>
        <v>0</v>
      </c>
      <c r="DJ23">
        <f t="shared" ca="1" si="67"/>
        <v>0</v>
      </c>
      <c r="DK23" t="str">
        <f t="shared" ca="1" si="43"/>
        <v/>
      </c>
      <c r="DL23" t="str">
        <f t="shared" ca="1" si="68"/>
        <v/>
      </c>
      <c r="DN23" t="str">
        <f t="shared" ca="1" si="44"/>
        <v/>
      </c>
      <c r="DO23" t="str">
        <f t="shared" ca="1" si="45"/>
        <v/>
      </c>
      <c r="DP23" t="str">
        <f t="shared" ca="1" si="46"/>
        <v/>
      </c>
      <c r="DQ23" t="str">
        <f t="shared" ca="1" si="47"/>
        <v/>
      </c>
      <c r="DR23" t="str">
        <f t="shared" ca="1" si="48"/>
        <v/>
      </c>
      <c r="DS23" s="4" t="str">
        <f ca="1">IF($DL23="","",IF(OR(OFFSET(K$3,$DL23,0)='Datos fijos'!$AB$5,OFFSET(K$3,$DL23,0)='Datos fijos'!$AB$6),"Importado",OFFSET(K$3,$DL23,0)))</f>
        <v/>
      </c>
      <c r="DT23" t="str">
        <f t="shared" ca="1" si="49"/>
        <v/>
      </c>
      <c r="DU23" t="str">
        <f t="shared" ca="1" si="50"/>
        <v/>
      </c>
      <c r="DV23" t="str">
        <f t="shared" ca="1" si="51"/>
        <v/>
      </c>
      <c r="DW23" t="str">
        <f t="shared" ca="1" si="52"/>
        <v/>
      </c>
      <c r="DX23" t="str">
        <f ca="1">IF(DL23="","",IF(OR(DS23='Datos fijos'!$AB$3,DS23='Datos fijos'!$AB$4),0,SUM(DT23:DW23)))</f>
        <v/>
      </c>
      <c r="DY23" t="str">
        <f t="shared" ca="1" si="53"/>
        <v/>
      </c>
      <c r="EC23" s="52" t="str">
        <f ca="1">IF(OR(COUNTIF('Datos fijos'!$AJ:$AJ,Cálculos!$B23)=0,F23=0,D23=0,B23=0),"",VLOOKUP($B23,'Datos fijos'!$AJ:$AP,COLUMN('Datos fijos'!$AP$1)-COLUMN('Datos fijos'!$AJ$2)+1,0))</f>
        <v/>
      </c>
      <c r="ED23" t="str">
        <f t="shared" ca="1" si="54"/>
        <v/>
      </c>
      <c r="EF23" s="32"/>
      <c r="EG23" s="32"/>
    </row>
    <row r="24" spans="2:137" ht="15.5">
      <c r="B24">
        <f ca="1">OFFSET('Equipos, Mater, Serv'!C$5,ROW($A24)-ROW($A$3),0)</f>
        <v>0</v>
      </c>
      <c r="C24">
        <f ca="1">OFFSET('Equipos, Mater, Serv'!D$5,ROW($A24)-ROW($A$3),0)</f>
        <v>0</v>
      </c>
      <c r="D24">
        <f ca="1">OFFSET('Equipos, Mater, Serv'!F$5,ROW($A24)-ROW($A$3),0)</f>
        <v>0</v>
      </c>
      <c r="E24">
        <f ca="1">OFFSET('Equipos, Mater, Serv'!G$5,ROW($A24)-ROW($A$3),0)</f>
        <v>0</v>
      </c>
      <c r="F24">
        <f ca="1">OFFSET('Equipos, Mater, Serv'!H$5,ROW($A24)-ROW($A$3),0)</f>
        <v>0</v>
      </c>
      <c r="G24">
        <f ca="1">OFFSET('Equipos, Mater, Serv'!L$5,ROW($A24)-ROW($A$3),0)</f>
        <v>0</v>
      </c>
      <c r="I24">
        <f ca="1">OFFSET('Equipos, Mater, Serv'!O$5,ROW($A24)-ROW($A$3),0)</f>
        <v>0</v>
      </c>
      <c r="J24">
        <f ca="1">OFFSET('Equipos, Mater, Serv'!P$5,ROW($A24)-ROW($A$3),0)</f>
        <v>0</v>
      </c>
      <c r="K24">
        <f ca="1">OFFSET('Equipos, Mater, Serv'!T$5,ROW($A24)-ROW($A$3),0)</f>
        <v>0</v>
      </c>
      <c r="L24">
        <f ca="1">OFFSET('Equipos, Mater, Serv'!U$5,ROW($A24)-ROW($A$3),0)</f>
        <v>0</v>
      </c>
      <c r="N24">
        <f ca="1">OFFSET('Equipos, Mater, Serv'!Z$5,ROW($A24)-ROW($A$3),0)</f>
        <v>0</v>
      </c>
      <c r="O24">
        <f ca="1">OFFSET('Equipos, Mater, Serv'!AA$5,ROW($A24)-ROW($A$3),0)</f>
        <v>0</v>
      </c>
      <c r="P24">
        <f ca="1">OFFSET('Equipos, Mater, Serv'!AB$5,ROW($A24)-ROW($A$3),0)</f>
        <v>0</v>
      </c>
      <c r="Q24">
        <f ca="1">OFFSET('Equipos, Mater, Serv'!AC$5,ROW($A24)-ROW($A$3),0)</f>
        <v>0</v>
      </c>
      <c r="R24">
        <f ca="1">OFFSET('Equipos, Mater, Serv'!AD$5,ROW($A24)-ROW($A$3),0)</f>
        <v>0</v>
      </c>
      <c r="S24">
        <f ca="1">OFFSET('Equipos, Mater, Serv'!AE$5,ROW($A24)-ROW($A$3),0)</f>
        <v>0</v>
      </c>
      <c r="T24">
        <f ca="1">OFFSET('Equipos, Mater, Serv'!AF$5,ROW($A24)-ROW($A$3),0)</f>
        <v>0</v>
      </c>
      <c r="V24" s="227">
        <f ca="1">IF(OR($B24=0,D24=0,F24=0,J24&lt;&gt;'Datos fijos'!$H$3),0,1)</f>
        <v>0</v>
      </c>
      <c r="W24">
        <f t="shared" ca="1" si="55"/>
        <v>0</v>
      </c>
      <c r="X24" t="str">
        <f t="shared" ca="1" si="56"/>
        <v/>
      </c>
      <c r="Y24" t="str">
        <f t="shared" ca="1" si="57"/>
        <v/>
      </c>
      <c r="AA24" t="str">
        <f t="shared" ca="1" si="0"/>
        <v/>
      </c>
      <c r="AB24" t="str">
        <f t="shared" ca="1" si="1"/>
        <v/>
      </c>
      <c r="AC24" t="str">
        <f t="shared" ca="1" si="2"/>
        <v/>
      </c>
      <c r="AD24" t="str">
        <f t="shared" ca="1" si="3"/>
        <v/>
      </c>
      <c r="AE24" t="str">
        <f t="shared" ca="1" si="4"/>
        <v/>
      </c>
      <c r="AF24" t="str">
        <f t="shared" ca="1" si="5"/>
        <v/>
      </c>
      <c r="AG24" t="str">
        <f t="shared" ca="1" si="58"/>
        <v/>
      </c>
      <c r="AH24" t="str">
        <f t="shared" ca="1" si="59"/>
        <v/>
      </c>
      <c r="AI24" t="str">
        <f t="shared" ca="1" si="60"/>
        <v/>
      </c>
      <c r="AL24" t="str">
        <f ca="1">IF(Y24="","",IF(OR(AG24='Datos fijos'!$AB$3,AG24='Datos fijos'!$AB$4),0,SUM(AH24:AK24)))</f>
        <v/>
      </c>
      <c r="AO24" s="30">
        <v>22</v>
      </c>
      <c r="AP24" s="4">
        <f ca="1">OFFSET(Cron.Inversiones!$C$38,0,Cálculos!AO24-12)</f>
        <v>0</v>
      </c>
      <c r="AQ24">
        <f t="shared" ca="1" si="61"/>
        <v>0</v>
      </c>
      <c r="AT24" s="3"/>
      <c r="AU24" s="3"/>
      <c r="BE24" s="4">
        <f ca="1">IF(OR(COUNTIF('Datos fijos'!$AJ:$AJ,$B24)=0,$B24=0,D24=0,F24=0,$H$4&lt;&gt;'Datos fijos'!$H$3),0,VLOOKUP($B24,'Datos fijos'!$AJ:$AO,COLUMN('Datos fijos'!$AK$2)-COLUMN('Datos fijos'!$AJ$2)+1,0))</f>
        <v>0</v>
      </c>
      <c r="BF24">
        <f t="shared" ca="1" si="62"/>
        <v>0</v>
      </c>
      <c r="BG24" t="str">
        <f t="shared" ca="1" si="6"/>
        <v/>
      </c>
      <c r="BH24" t="str">
        <f t="shared" ca="1" si="7"/>
        <v/>
      </c>
      <c r="BJ24" t="str">
        <f t="shared" ca="1" si="8"/>
        <v/>
      </c>
      <c r="BK24" t="str">
        <f t="shared" ca="1" si="9"/>
        <v/>
      </c>
      <c r="BL24" t="str">
        <f t="shared" ca="1" si="10"/>
        <v/>
      </c>
      <c r="BM24" t="str">
        <f t="shared" ca="1" si="11"/>
        <v/>
      </c>
      <c r="BN24" s="4" t="str">
        <f t="shared" ca="1" si="12"/>
        <v/>
      </c>
      <c r="BO24" t="str">
        <f t="shared" ca="1" si="13"/>
        <v/>
      </c>
      <c r="BP24" t="str">
        <f t="shared" ca="1" si="14"/>
        <v/>
      </c>
      <c r="BQ24" t="str">
        <f t="shared" ca="1" si="15"/>
        <v/>
      </c>
      <c r="BR24" t="str">
        <f t="shared" ca="1" si="16"/>
        <v/>
      </c>
      <c r="BS24" t="str">
        <f t="shared" ca="1" si="17"/>
        <v/>
      </c>
      <c r="BT24" t="str">
        <f ca="1">IF($BH24="","",IF(OR(BO24='Datos fijos'!$AB$3,BO24='Datos fijos'!$AB$4),0,SUM(BP24:BS24)))</f>
        <v/>
      </c>
      <c r="BU24" t="str">
        <f t="shared" ca="1" si="63"/>
        <v/>
      </c>
      <c r="BX24">
        <f ca="1">IF(OR(COUNTIF('Datos fijos'!$AJ:$AJ,$B24)=0,$B24=0,D24=0,F24=0,G24=0,$H$4&lt;&gt;'Datos fijos'!$H$3),0,VLOOKUP($B24,'Datos fijos'!$AJ:$AO,COLUMN('Datos fijos'!$AL$1)-COLUMN('Datos fijos'!$AJ$2)+1,0))</f>
        <v>0</v>
      </c>
      <c r="BY24">
        <f t="shared" ca="1" si="64"/>
        <v>0</v>
      </c>
      <c r="BZ24" t="str">
        <f t="shared" ca="1" si="18"/>
        <v/>
      </c>
      <c r="CA24" t="str">
        <f t="shared" ca="1" si="19"/>
        <v/>
      </c>
      <c r="CC24" t="str">
        <f t="shared" ca="1" si="20"/>
        <v/>
      </c>
      <c r="CD24" t="str">
        <f t="shared" ca="1" si="21"/>
        <v/>
      </c>
      <c r="CE24" t="str">
        <f t="shared" ca="1" si="22"/>
        <v/>
      </c>
      <c r="CF24" t="str">
        <f t="shared" ca="1" si="23"/>
        <v/>
      </c>
      <c r="CG24" t="str">
        <f t="shared" ca="1" si="24"/>
        <v/>
      </c>
      <c r="CH24" t="str">
        <f t="shared" ca="1" si="25"/>
        <v/>
      </c>
      <c r="CI24" t="str">
        <f t="shared" ca="1" si="26"/>
        <v/>
      </c>
      <c r="CJ24" t="str">
        <f t="shared" ca="1" si="27"/>
        <v/>
      </c>
      <c r="CK24" t="str">
        <f t="shared" ca="1" si="28"/>
        <v/>
      </c>
      <c r="CL24" t="str">
        <f t="shared" ca="1" si="29"/>
        <v/>
      </c>
      <c r="CM24" t="str">
        <f ca="1">IF($CA24="","",IF(OR(CH24='Datos fijos'!$AB$3,CH24='Datos fijos'!$AB$4),0,SUM(CI24:CL24)))</f>
        <v/>
      </c>
      <c r="CN24" t="str">
        <f t="shared" ca="1" si="65"/>
        <v/>
      </c>
      <c r="CQ24" s="4">
        <f ca="1">IF(OR(COUNTIF('Datos fijos'!$AJ:$AJ,$B24)=0,$B24=0,L24=0,D24=0,F24=0),0,IF(K24='Datos fijos'!$AB$5,VLOOKUP($B24,'Datos fijos'!$AJ:$AO,COLUMN('Datos fijos'!$AN$1)-COLUMN('Datos fijos'!$AJ$2)+1,0),0))</f>
        <v>0</v>
      </c>
      <c r="CR24">
        <f t="shared" ca="1" si="66"/>
        <v>0</v>
      </c>
      <c r="CS24" t="str">
        <f t="shared" ca="1" si="30"/>
        <v/>
      </c>
      <c r="CT24" t="str">
        <f t="shared" ca="1" si="31"/>
        <v/>
      </c>
      <c r="CV24" t="str">
        <f t="shared" ca="1" si="32"/>
        <v/>
      </c>
      <c r="CW24" t="str">
        <f t="shared" ca="1" si="33"/>
        <v/>
      </c>
      <c r="CX24" t="str">
        <f t="shared" ca="1" si="34"/>
        <v/>
      </c>
      <c r="CY24" t="str">
        <f t="shared" ca="1" si="35"/>
        <v/>
      </c>
      <c r="CZ24" t="str">
        <f t="shared" ca="1" si="36"/>
        <v/>
      </c>
      <c r="DA24" t="str">
        <f t="shared" ca="1" si="37"/>
        <v/>
      </c>
      <c r="DB24" s="4" t="str">
        <f t="shared" ca="1" si="38"/>
        <v/>
      </c>
      <c r="DC24" t="str">
        <f t="shared" ca="1" si="39"/>
        <v/>
      </c>
      <c r="DD24" t="str">
        <f t="shared" ca="1" si="40"/>
        <v/>
      </c>
      <c r="DE24" t="str">
        <f t="shared" ca="1" si="41"/>
        <v/>
      </c>
      <c r="DF24" t="str">
        <f t="shared" ca="1" si="42"/>
        <v/>
      </c>
      <c r="DI24">
        <f ca="1">IF(OR(COUNTIF('Datos fijos'!$AJ:$AJ,Cálculos!$B24)=0,Cálculos!$B24=0,D24=0,F24=0),0,VLOOKUP($B24,'Datos fijos'!$AJ:$AO,COLUMN('Datos fijos'!$AO$1)-COLUMN('Datos fijos'!$AJ$2)+1,0))</f>
        <v>0</v>
      </c>
      <c r="DJ24">
        <f t="shared" ca="1" si="67"/>
        <v>0</v>
      </c>
      <c r="DK24" t="str">
        <f t="shared" ca="1" si="43"/>
        <v/>
      </c>
      <c r="DL24" t="str">
        <f t="shared" ca="1" si="68"/>
        <v/>
      </c>
      <c r="DN24" t="str">
        <f t="shared" ca="1" si="44"/>
        <v/>
      </c>
      <c r="DO24" t="str">
        <f t="shared" ca="1" si="45"/>
        <v/>
      </c>
      <c r="DP24" t="str">
        <f t="shared" ca="1" si="46"/>
        <v/>
      </c>
      <c r="DQ24" t="str">
        <f t="shared" ca="1" si="47"/>
        <v/>
      </c>
      <c r="DR24" t="str">
        <f t="shared" ca="1" si="48"/>
        <v/>
      </c>
      <c r="DS24" s="4" t="str">
        <f ca="1">IF($DL24="","",IF(OR(OFFSET(K$3,$DL24,0)='Datos fijos'!$AB$5,OFFSET(K$3,$DL24,0)='Datos fijos'!$AB$6),"Importado",OFFSET(K$3,$DL24,0)))</f>
        <v/>
      </c>
      <c r="DT24" t="str">
        <f t="shared" ca="1" si="49"/>
        <v/>
      </c>
      <c r="DU24" t="str">
        <f t="shared" ca="1" si="50"/>
        <v/>
      </c>
      <c r="DV24" t="str">
        <f t="shared" ca="1" si="51"/>
        <v/>
      </c>
      <c r="DW24" t="str">
        <f t="shared" ca="1" si="52"/>
        <v/>
      </c>
      <c r="DX24" t="str">
        <f ca="1">IF(DL24="","",IF(OR(DS24='Datos fijos'!$AB$3,DS24='Datos fijos'!$AB$4),0,SUM(DT24:DW24)))</f>
        <v/>
      </c>
      <c r="DY24" t="str">
        <f t="shared" ca="1" si="53"/>
        <v/>
      </c>
      <c r="EC24" s="52" t="str">
        <f ca="1">IF(OR(COUNTIF('Datos fijos'!$AJ:$AJ,Cálculos!$B24)=0,F24=0,D24=0,B24=0),"",VLOOKUP($B24,'Datos fijos'!$AJ:$AP,COLUMN('Datos fijos'!$AP$1)-COLUMN('Datos fijos'!$AJ$2)+1,0))</f>
        <v/>
      </c>
      <c r="ED24" t="str">
        <f t="shared" ca="1" si="54"/>
        <v/>
      </c>
      <c r="EF24" s="32"/>
      <c r="EG24" s="32"/>
    </row>
    <row r="25" spans="2:137" ht="15.5">
      <c r="B25">
        <f ca="1">OFFSET('Equipos, Mater, Serv'!C$5,ROW($A25)-ROW($A$3),0)</f>
        <v>0</v>
      </c>
      <c r="C25">
        <f ca="1">OFFSET('Equipos, Mater, Serv'!D$5,ROW($A25)-ROW($A$3),0)</f>
        <v>0</v>
      </c>
      <c r="D25">
        <f ca="1">OFFSET('Equipos, Mater, Serv'!F$5,ROW($A25)-ROW($A$3),0)</f>
        <v>0</v>
      </c>
      <c r="E25">
        <f ca="1">OFFSET('Equipos, Mater, Serv'!G$5,ROW($A25)-ROW($A$3),0)</f>
        <v>0</v>
      </c>
      <c r="F25">
        <f ca="1">OFFSET('Equipos, Mater, Serv'!H$5,ROW($A25)-ROW($A$3),0)</f>
        <v>0</v>
      </c>
      <c r="G25">
        <f ca="1">OFFSET('Equipos, Mater, Serv'!L$5,ROW($A25)-ROW($A$3),0)</f>
        <v>0</v>
      </c>
      <c r="I25">
        <f ca="1">OFFSET('Equipos, Mater, Serv'!O$5,ROW($A25)-ROW($A$3),0)</f>
        <v>0</v>
      </c>
      <c r="J25">
        <f ca="1">OFFSET('Equipos, Mater, Serv'!P$5,ROW($A25)-ROW($A$3),0)</f>
        <v>0</v>
      </c>
      <c r="K25">
        <f ca="1">OFFSET('Equipos, Mater, Serv'!T$5,ROW($A25)-ROW($A$3),0)</f>
        <v>0</v>
      </c>
      <c r="L25">
        <f ca="1">OFFSET('Equipos, Mater, Serv'!U$5,ROW($A25)-ROW($A$3),0)</f>
        <v>0</v>
      </c>
      <c r="N25">
        <f ca="1">OFFSET('Equipos, Mater, Serv'!Z$5,ROW($A25)-ROW($A$3),0)</f>
        <v>0</v>
      </c>
      <c r="O25">
        <f ca="1">OFFSET('Equipos, Mater, Serv'!AA$5,ROW($A25)-ROW($A$3),0)</f>
        <v>0</v>
      </c>
      <c r="P25">
        <f ca="1">OFFSET('Equipos, Mater, Serv'!AB$5,ROW($A25)-ROW($A$3),0)</f>
        <v>0</v>
      </c>
      <c r="Q25">
        <f ca="1">OFFSET('Equipos, Mater, Serv'!AC$5,ROW($A25)-ROW($A$3),0)</f>
        <v>0</v>
      </c>
      <c r="R25">
        <f ca="1">OFFSET('Equipos, Mater, Serv'!AD$5,ROW($A25)-ROW($A$3),0)</f>
        <v>0</v>
      </c>
      <c r="S25">
        <f ca="1">OFFSET('Equipos, Mater, Serv'!AE$5,ROW($A25)-ROW($A$3),0)</f>
        <v>0</v>
      </c>
      <c r="T25">
        <f ca="1">OFFSET('Equipos, Mater, Serv'!AF$5,ROW($A25)-ROW($A$3),0)</f>
        <v>0</v>
      </c>
      <c r="V25" s="227">
        <f ca="1">IF(OR($B25=0,D25=0,F25=0,J25&lt;&gt;'Datos fijos'!$H$3),0,1)</f>
        <v>0</v>
      </c>
      <c r="W25">
        <f t="shared" ca="1" si="55"/>
        <v>0</v>
      </c>
      <c r="X25" t="str">
        <f t="shared" ca="1" si="56"/>
        <v/>
      </c>
      <c r="Y25" t="str">
        <f t="shared" ca="1" si="57"/>
        <v/>
      </c>
      <c r="AA25" t="str">
        <f t="shared" ca="1" si="0"/>
        <v/>
      </c>
      <c r="AB25" t="str">
        <f t="shared" ca="1" si="1"/>
        <v/>
      </c>
      <c r="AC25" t="str">
        <f t="shared" ca="1" si="2"/>
        <v/>
      </c>
      <c r="AD25" t="str">
        <f t="shared" ca="1" si="3"/>
        <v/>
      </c>
      <c r="AE25" t="str">
        <f t="shared" ca="1" si="4"/>
        <v/>
      </c>
      <c r="AF25" t="str">
        <f t="shared" ca="1" si="5"/>
        <v/>
      </c>
      <c r="AG25" t="str">
        <f t="shared" ca="1" si="58"/>
        <v/>
      </c>
      <c r="AH25" t="str">
        <f t="shared" ca="1" si="59"/>
        <v/>
      </c>
      <c r="AI25" t="str">
        <f t="shared" ca="1" si="60"/>
        <v/>
      </c>
      <c r="AL25" t="str">
        <f ca="1">IF(Y25="","",IF(OR(AG25='Datos fijos'!$AB$3,AG25='Datos fijos'!$AB$4),0,SUM(AH25:AK25)))</f>
        <v/>
      </c>
      <c r="AO25" s="30">
        <v>23</v>
      </c>
      <c r="AP25" s="4">
        <f ca="1">OFFSET(Cron.Inversiones!$C$38,0,Cálculos!AO25-12)</f>
        <v>0</v>
      </c>
      <c r="AQ25">
        <f t="shared" ca="1" si="61"/>
        <v>0</v>
      </c>
      <c r="BE25" s="4">
        <f ca="1">IF(OR(COUNTIF('Datos fijos'!$AJ:$AJ,$B25)=0,$B25=0,D25=0,F25=0,$H$4&lt;&gt;'Datos fijos'!$H$3),0,VLOOKUP($B25,'Datos fijos'!$AJ:$AO,COLUMN('Datos fijos'!$AK$2)-COLUMN('Datos fijos'!$AJ$2)+1,0))</f>
        <v>0</v>
      </c>
      <c r="BF25">
        <f t="shared" ca="1" si="62"/>
        <v>0</v>
      </c>
      <c r="BG25" t="str">
        <f t="shared" ca="1" si="6"/>
        <v/>
      </c>
      <c r="BH25" t="str">
        <f t="shared" ca="1" si="7"/>
        <v/>
      </c>
      <c r="BJ25" t="str">
        <f t="shared" ca="1" si="8"/>
        <v/>
      </c>
      <c r="BK25" t="str">
        <f t="shared" ca="1" si="9"/>
        <v/>
      </c>
      <c r="BL25" t="str">
        <f t="shared" ca="1" si="10"/>
        <v/>
      </c>
      <c r="BM25" t="str">
        <f t="shared" ca="1" si="11"/>
        <v/>
      </c>
      <c r="BN25" s="4" t="str">
        <f t="shared" ca="1" si="12"/>
        <v/>
      </c>
      <c r="BO25" t="str">
        <f t="shared" ca="1" si="13"/>
        <v/>
      </c>
      <c r="BP25" t="str">
        <f t="shared" ca="1" si="14"/>
        <v/>
      </c>
      <c r="BQ25" t="str">
        <f t="shared" ca="1" si="15"/>
        <v/>
      </c>
      <c r="BR25" t="str">
        <f t="shared" ca="1" si="16"/>
        <v/>
      </c>
      <c r="BS25" t="str">
        <f t="shared" ca="1" si="17"/>
        <v/>
      </c>
      <c r="BT25" t="str">
        <f ca="1">IF($BH25="","",IF(OR(BO25='Datos fijos'!$AB$3,BO25='Datos fijos'!$AB$4),0,SUM(BP25:BS25)))</f>
        <v/>
      </c>
      <c r="BU25" t="str">
        <f t="shared" ca="1" si="63"/>
        <v/>
      </c>
      <c r="BX25">
        <f ca="1">IF(OR(COUNTIF('Datos fijos'!$AJ:$AJ,$B25)=0,$B25=0,D25=0,F25=0,G25=0,$H$4&lt;&gt;'Datos fijos'!$H$3),0,VLOOKUP($B25,'Datos fijos'!$AJ:$AO,COLUMN('Datos fijos'!$AL$1)-COLUMN('Datos fijos'!$AJ$2)+1,0))</f>
        <v>0</v>
      </c>
      <c r="BY25">
        <f t="shared" ca="1" si="64"/>
        <v>0</v>
      </c>
      <c r="BZ25" t="str">
        <f t="shared" ca="1" si="18"/>
        <v/>
      </c>
      <c r="CA25" t="str">
        <f t="shared" ca="1" si="19"/>
        <v/>
      </c>
      <c r="CC25" t="str">
        <f t="shared" ca="1" si="20"/>
        <v/>
      </c>
      <c r="CD25" t="str">
        <f t="shared" ca="1" si="21"/>
        <v/>
      </c>
      <c r="CE25" t="str">
        <f t="shared" ca="1" si="22"/>
        <v/>
      </c>
      <c r="CF25" t="str">
        <f t="shared" ca="1" si="23"/>
        <v/>
      </c>
      <c r="CG25" t="str">
        <f t="shared" ca="1" si="24"/>
        <v/>
      </c>
      <c r="CH25" t="str">
        <f t="shared" ca="1" si="25"/>
        <v/>
      </c>
      <c r="CI25" t="str">
        <f t="shared" ca="1" si="26"/>
        <v/>
      </c>
      <c r="CJ25" t="str">
        <f t="shared" ca="1" si="27"/>
        <v/>
      </c>
      <c r="CK25" t="str">
        <f t="shared" ca="1" si="28"/>
        <v/>
      </c>
      <c r="CL25" t="str">
        <f t="shared" ca="1" si="29"/>
        <v/>
      </c>
      <c r="CM25" t="str">
        <f ca="1">IF($CA25="","",IF(OR(CH25='Datos fijos'!$AB$3,CH25='Datos fijos'!$AB$4),0,SUM(CI25:CL25)))</f>
        <v/>
      </c>
      <c r="CN25" t="str">
        <f t="shared" ca="1" si="65"/>
        <v/>
      </c>
      <c r="CQ25" s="4">
        <f ca="1">IF(OR(COUNTIF('Datos fijos'!$AJ:$AJ,$B25)=0,$B25=0,L25=0,D25=0,F25=0),0,IF(K25='Datos fijos'!$AB$5,VLOOKUP($B25,'Datos fijos'!$AJ:$AO,COLUMN('Datos fijos'!$AN$1)-COLUMN('Datos fijos'!$AJ$2)+1,0),0))</f>
        <v>0</v>
      </c>
      <c r="CR25">
        <f t="shared" ca="1" si="66"/>
        <v>0</v>
      </c>
      <c r="CS25" t="str">
        <f t="shared" ca="1" si="30"/>
        <v/>
      </c>
      <c r="CT25" t="str">
        <f t="shared" ca="1" si="31"/>
        <v/>
      </c>
      <c r="CV25" t="str">
        <f t="shared" ca="1" si="32"/>
        <v/>
      </c>
      <c r="CW25" t="str">
        <f t="shared" ca="1" si="33"/>
        <v/>
      </c>
      <c r="CX25" t="str">
        <f t="shared" ca="1" si="34"/>
        <v/>
      </c>
      <c r="CY25" t="str">
        <f t="shared" ca="1" si="35"/>
        <v/>
      </c>
      <c r="CZ25" t="str">
        <f t="shared" ca="1" si="36"/>
        <v/>
      </c>
      <c r="DA25" t="str">
        <f t="shared" ca="1" si="37"/>
        <v/>
      </c>
      <c r="DB25" s="4" t="str">
        <f t="shared" ca="1" si="38"/>
        <v/>
      </c>
      <c r="DC25" t="str">
        <f t="shared" ca="1" si="39"/>
        <v/>
      </c>
      <c r="DD25" t="str">
        <f t="shared" ca="1" si="40"/>
        <v/>
      </c>
      <c r="DE25" t="str">
        <f t="shared" ca="1" si="41"/>
        <v/>
      </c>
      <c r="DF25" t="str">
        <f t="shared" ca="1" si="42"/>
        <v/>
      </c>
      <c r="DI25">
        <f ca="1">IF(OR(COUNTIF('Datos fijos'!$AJ:$AJ,Cálculos!$B25)=0,Cálculos!$B25=0,D25=0,F25=0),0,VLOOKUP($B25,'Datos fijos'!$AJ:$AO,COLUMN('Datos fijos'!$AO$1)-COLUMN('Datos fijos'!$AJ$2)+1,0))</f>
        <v>0</v>
      </c>
      <c r="DJ25">
        <f t="shared" ca="1" si="67"/>
        <v>0</v>
      </c>
      <c r="DK25" t="str">
        <f t="shared" ca="1" si="43"/>
        <v/>
      </c>
      <c r="DL25" t="str">
        <f t="shared" ca="1" si="68"/>
        <v/>
      </c>
      <c r="DN25" t="str">
        <f t="shared" ca="1" si="44"/>
        <v/>
      </c>
      <c r="DO25" t="str">
        <f t="shared" ca="1" si="45"/>
        <v/>
      </c>
      <c r="DP25" t="str">
        <f t="shared" ca="1" si="46"/>
        <v/>
      </c>
      <c r="DQ25" t="str">
        <f t="shared" ca="1" si="47"/>
        <v/>
      </c>
      <c r="DR25" t="str">
        <f t="shared" ca="1" si="48"/>
        <v/>
      </c>
      <c r="DS25" s="4" t="str">
        <f ca="1">IF($DL25="","",IF(OR(OFFSET(K$3,$DL25,0)='Datos fijos'!$AB$5,OFFSET(K$3,$DL25,0)='Datos fijos'!$AB$6),"Importado",OFFSET(K$3,$DL25,0)))</f>
        <v/>
      </c>
      <c r="DT25" t="str">
        <f t="shared" ca="1" si="49"/>
        <v/>
      </c>
      <c r="DU25" t="str">
        <f t="shared" ca="1" si="50"/>
        <v/>
      </c>
      <c r="DV25" t="str">
        <f t="shared" ca="1" si="51"/>
        <v/>
      </c>
      <c r="DW25" t="str">
        <f t="shared" ca="1" si="52"/>
        <v/>
      </c>
      <c r="DX25" t="str">
        <f ca="1">IF(DL25="","",IF(OR(DS25='Datos fijos'!$AB$3,DS25='Datos fijos'!$AB$4),0,SUM(DT25:DW25)))</f>
        <v/>
      </c>
      <c r="DY25" t="str">
        <f t="shared" ca="1" si="53"/>
        <v/>
      </c>
      <c r="EC25" s="52" t="str">
        <f ca="1">IF(OR(COUNTIF('Datos fijos'!$AJ:$AJ,Cálculos!$B25)=0,F25=0,D25=0,B25=0),"",VLOOKUP($B25,'Datos fijos'!$AJ:$AP,COLUMN('Datos fijos'!$AP$1)-COLUMN('Datos fijos'!$AJ$2)+1,0))</f>
        <v/>
      </c>
      <c r="ED25" t="str">
        <f t="shared" ca="1" si="54"/>
        <v/>
      </c>
      <c r="EF25" s="32"/>
      <c r="EG25" s="32"/>
    </row>
    <row r="26" spans="2:137" ht="15.5">
      <c r="B26">
        <f ca="1">OFFSET('Equipos, Mater, Serv'!C$5,ROW($A26)-ROW($A$3),0)</f>
        <v>0</v>
      </c>
      <c r="C26">
        <f ca="1">OFFSET('Equipos, Mater, Serv'!D$5,ROW($A26)-ROW($A$3),0)</f>
        <v>0</v>
      </c>
      <c r="D26">
        <f ca="1">OFFSET('Equipos, Mater, Serv'!F$5,ROW($A26)-ROW($A$3),0)</f>
        <v>0</v>
      </c>
      <c r="E26">
        <f ca="1">OFFSET('Equipos, Mater, Serv'!G$5,ROW($A26)-ROW($A$3),0)</f>
        <v>0</v>
      </c>
      <c r="F26">
        <f ca="1">OFFSET('Equipos, Mater, Serv'!H$5,ROW($A26)-ROW($A$3),0)</f>
        <v>0</v>
      </c>
      <c r="G26">
        <f ca="1">OFFSET('Equipos, Mater, Serv'!L$5,ROW($A26)-ROW($A$3),0)</f>
        <v>0</v>
      </c>
      <c r="I26">
        <f ca="1">OFFSET('Equipos, Mater, Serv'!O$5,ROW($A26)-ROW($A$3),0)</f>
        <v>0</v>
      </c>
      <c r="J26">
        <f ca="1">OFFSET('Equipos, Mater, Serv'!P$5,ROW($A26)-ROW($A$3),0)</f>
        <v>0</v>
      </c>
      <c r="K26">
        <f ca="1">OFFSET('Equipos, Mater, Serv'!T$5,ROW($A26)-ROW($A$3),0)</f>
        <v>0</v>
      </c>
      <c r="L26">
        <f ca="1">OFFSET('Equipos, Mater, Serv'!U$5,ROW($A26)-ROW($A$3),0)</f>
        <v>0</v>
      </c>
      <c r="N26">
        <f ca="1">OFFSET('Equipos, Mater, Serv'!Z$5,ROW($A26)-ROW($A$3),0)</f>
        <v>0</v>
      </c>
      <c r="O26">
        <f ca="1">OFFSET('Equipos, Mater, Serv'!AA$5,ROW($A26)-ROW($A$3),0)</f>
        <v>0</v>
      </c>
      <c r="P26">
        <f ca="1">OFFSET('Equipos, Mater, Serv'!AB$5,ROW($A26)-ROW($A$3),0)</f>
        <v>0</v>
      </c>
      <c r="Q26">
        <f ca="1">OFFSET('Equipos, Mater, Serv'!AC$5,ROW($A26)-ROW($A$3),0)</f>
        <v>0</v>
      </c>
      <c r="R26">
        <f ca="1">OFFSET('Equipos, Mater, Serv'!AD$5,ROW($A26)-ROW($A$3),0)</f>
        <v>0</v>
      </c>
      <c r="S26">
        <f ca="1">OFFSET('Equipos, Mater, Serv'!AE$5,ROW($A26)-ROW($A$3),0)</f>
        <v>0</v>
      </c>
      <c r="T26">
        <f ca="1">OFFSET('Equipos, Mater, Serv'!AF$5,ROW($A26)-ROW($A$3),0)</f>
        <v>0</v>
      </c>
      <c r="V26" s="227">
        <f ca="1">IF(OR($B26=0,D26=0,F26=0,J26&lt;&gt;'Datos fijos'!$H$3),0,1)</f>
        <v>0</v>
      </c>
      <c r="W26">
        <f t="shared" ca="1" si="55"/>
        <v>0</v>
      </c>
      <c r="X26" t="str">
        <f t="shared" ca="1" si="56"/>
        <v/>
      </c>
      <c r="Y26" t="str">
        <f t="shared" ca="1" si="57"/>
        <v/>
      </c>
      <c r="AA26" t="str">
        <f t="shared" ca="1" si="0"/>
        <v/>
      </c>
      <c r="AB26" t="str">
        <f t="shared" ca="1" si="1"/>
        <v/>
      </c>
      <c r="AC26" t="str">
        <f t="shared" ca="1" si="2"/>
        <v/>
      </c>
      <c r="AD26" t="str">
        <f t="shared" ca="1" si="3"/>
        <v/>
      </c>
      <c r="AE26" t="str">
        <f t="shared" ca="1" si="4"/>
        <v/>
      </c>
      <c r="AF26" t="str">
        <f t="shared" ca="1" si="5"/>
        <v/>
      </c>
      <c r="AG26" t="str">
        <f t="shared" ca="1" si="58"/>
        <v/>
      </c>
      <c r="AH26" t="str">
        <f t="shared" ca="1" si="59"/>
        <v/>
      </c>
      <c r="AI26" t="str">
        <f t="shared" ca="1" si="60"/>
        <v/>
      </c>
      <c r="AL26" t="str">
        <f ca="1">IF(Y26="","",IF(OR(AG26='Datos fijos'!$AB$3,AG26='Datos fijos'!$AB$4),0,SUM(AH26:AK26)))</f>
        <v/>
      </c>
      <c r="AO26" s="30">
        <v>24</v>
      </c>
      <c r="AP26" s="4">
        <f ca="1">OFFSET(Cron.Inversiones!$C$38,0,Cálculos!AO26-12)</f>
        <v>0</v>
      </c>
      <c r="AQ26">
        <f t="shared" ca="1" si="61"/>
        <v>0</v>
      </c>
      <c r="BE26" s="4">
        <f ca="1">IF(OR(COUNTIF('Datos fijos'!$AJ:$AJ,$B26)=0,$B26=0,D26=0,F26=0,$H$4&lt;&gt;'Datos fijos'!$H$3),0,VLOOKUP($B26,'Datos fijos'!$AJ:$AO,COLUMN('Datos fijos'!$AK$2)-COLUMN('Datos fijos'!$AJ$2)+1,0))</f>
        <v>0</v>
      </c>
      <c r="BF26">
        <f t="shared" ca="1" si="62"/>
        <v>0</v>
      </c>
      <c r="BG26" t="str">
        <f t="shared" ca="1" si="6"/>
        <v/>
      </c>
      <c r="BH26" t="str">
        <f t="shared" ca="1" si="7"/>
        <v/>
      </c>
      <c r="BJ26" t="str">
        <f t="shared" ca="1" si="8"/>
        <v/>
      </c>
      <c r="BK26" t="str">
        <f t="shared" ca="1" si="9"/>
        <v/>
      </c>
      <c r="BL26" t="str">
        <f t="shared" ca="1" si="10"/>
        <v/>
      </c>
      <c r="BM26" t="str">
        <f t="shared" ca="1" si="11"/>
        <v/>
      </c>
      <c r="BN26" s="4" t="str">
        <f t="shared" ca="1" si="12"/>
        <v/>
      </c>
      <c r="BO26" t="str">
        <f t="shared" ca="1" si="13"/>
        <v/>
      </c>
      <c r="BP26" t="str">
        <f t="shared" ca="1" si="14"/>
        <v/>
      </c>
      <c r="BQ26" t="str">
        <f t="shared" ca="1" si="15"/>
        <v/>
      </c>
      <c r="BR26" t="str">
        <f t="shared" ca="1" si="16"/>
        <v/>
      </c>
      <c r="BS26" t="str">
        <f t="shared" ca="1" si="17"/>
        <v/>
      </c>
      <c r="BT26" t="str">
        <f ca="1">IF($BH26="","",IF(OR(BO26='Datos fijos'!$AB$3,BO26='Datos fijos'!$AB$4),0,SUM(BP26:BS26)))</f>
        <v/>
      </c>
      <c r="BU26" t="str">
        <f t="shared" ca="1" si="63"/>
        <v/>
      </c>
      <c r="BX26">
        <f ca="1">IF(OR(COUNTIF('Datos fijos'!$AJ:$AJ,$B26)=0,$B26=0,D26=0,F26=0,G26=0,$H$4&lt;&gt;'Datos fijos'!$H$3),0,VLOOKUP($B26,'Datos fijos'!$AJ:$AO,COLUMN('Datos fijos'!$AL$1)-COLUMN('Datos fijos'!$AJ$2)+1,0))</f>
        <v>0</v>
      </c>
      <c r="BY26">
        <f t="shared" ca="1" si="64"/>
        <v>0</v>
      </c>
      <c r="BZ26" t="str">
        <f t="shared" ca="1" si="18"/>
        <v/>
      </c>
      <c r="CA26" t="str">
        <f t="shared" ca="1" si="19"/>
        <v/>
      </c>
      <c r="CC26" t="str">
        <f t="shared" ca="1" si="20"/>
        <v/>
      </c>
      <c r="CD26" t="str">
        <f t="shared" ca="1" si="21"/>
        <v/>
      </c>
      <c r="CE26" t="str">
        <f t="shared" ca="1" si="22"/>
        <v/>
      </c>
      <c r="CF26" t="str">
        <f t="shared" ca="1" si="23"/>
        <v/>
      </c>
      <c r="CG26" t="str">
        <f t="shared" ca="1" si="24"/>
        <v/>
      </c>
      <c r="CH26" t="str">
        <f t="shared" ca="1" si="25"/>
        <v/>
      </c>
      <c r="CI26" t="str">
        <f t="shared" ca="1" si="26"/>
        <v/>
      </c>
      <c r="CJ26" t="str">
        <f t="shared" ca="1" si="27"/>
        <v/>
      </c>
      <c r="CK26" t="str">
        <f t="shared" ca="1" si="28"/>
        <v/>
      </c>
      <c r="CL26" t="str">
        <f t="shared" ca="1" si="29"/>
        <v/>
      </c>
      <c r="CM26" t="str">
        <f ca="1">IF($CA26="","",IF(OR(CH26='Datos fijos'!$AB$3,CH26='Datos fijos'!$AB$4),0,SUM(CI26:CL26)))</f>
        <v/>
      </c>
      <c r="CN26" t="str">
        <f t="shared" ca="1" si="65"/>
        <v/>
      </c>
      <c r="CQ26" s="4">
        <f ca="1">IF(OR(COUNTIF('Datos fijos'!$AJ:$AJ,$B26)=0,$B26=0,L26=0,D26=0,F26=0),0,IF(K26='Datos fijos'!$AB$5,VLOOKUP($B26,'Datos fijos'!$AJ:$AO,COLUMN('Datos fijos'!$AN$1)-COLUMN('Datos fijos'!$AJ$2)+1,0),0))</f>
        <v>0</v>
      </c>
      <c r="CR26">
        <f t="shared" ca="1" si="66"/>
        <v>0</v>
      </c>
      <c r="CS26" t="str">
        <f t="shared" ca="1" si="30"/>
        <v/>
      </c>
      <c r="CT26" t="str">
        <f t="shared" ca="1" si="31"/>
        <v/>
      </c>
      <c r="CV26" t="str">
        <f t="shared" ca="1" si="32"/>
        <v/>
      </c>
      <c r="CW26" t="str">
        <f t="shared" ca="1" si="33"/>
        <v/>
      </c>
      <c r="CX26" t="str">
        <f t="shared" ca="1" si="34"/>
        <v/>
      </c>
      <c r="CY26" t="str">
        <f t="shared" ca="1" si="35"/>
        <v/>
      </c>
      <c r="CZ26" t="str">
        <f t="shared" ca="1" si="36"/>
        <v/>
      </c>
      <c r="DA26" t="str">
        <f t="shared" ca="1" si="37"/>
        <v/>
      </c>
      <c r="DB26" s="4" t="str">
        <f t="shared" ca="1" si="38"/>
        <v/>
      </c>
      <c r="DC26" t="str">
        <f t="shared" ca="1" si="39"/>
        <v/>
      </c>
      <c r="DD26" t="str">
        <f t="shared" ca="1" si="40"/>
        <v/>
      </c>
      <c r="DE26" t="str">
        <f t="shared" ca="1" si="41"/>
        <v/>
      </c>
      <c r="DF26" t="str">
        <f t="shared" ca="1" si="42"/>
        <v/>
      </c>
      <c r="DI26">
        <f ca="1">IF(OR(COUNTIF('Datos fijos'!$AJ:$AJ,Cálculos!$B26)=0,Cálculos!$B26=0,D26=0,F26=0),0,VLOOKUP($B26,'Datos fijos'!$AJ:$AO,COLUMN('Datos fijos'!$AO$1)-COLUMN('Datos fijos'!$AJ$2)+1,0))</f>
        <v>0</v>
      </c>
      <c r="DJ26">
        <f t="shared" ca="1" si="67"/>
        <v>0</v>
      </c>
      <c r="DK26" t="str">
        <f t="shared" ca="1" si="43"/>
        <v/>
      </c>
      <c r="DL26" t="str">
        <f t="shared" ca="1" si="68"/>
        <v/>
      </c>
      <c r="DN26" t="str">
        <f t="shared" ca="1" si="44"/>
        <v/>
      </c>
      <c r="DO26" t="str">
        <f t="shared" ca="1" si="45"/>
        <v/>
      </c>
      <c r="DP26" t="str">
        <f t="shared" ca="1" si="46"/>
        <v/>
      </c>
      <c r="DQ26" t="str">
        <f t="shared" ca="1" si="47"/>
        <v/>
      </c>
      <c r="DR26" t="str">
        <f t="shared" ca="1" si="48"/>
        <v/>
      </c>
      <c r="DS26" s="4" t="str">
        <f ca="1">IF($DL26="","",IF(OR(OFFSET(K$3,$DL26,0)='Datos fijos'!$AB$5,OFFSET(K$3,$DL26,0)='Datos fijos'!$AB$6),"Importado",OFFSET(K$3,$DL26,0)))</f>
        <v/>
      </c>
      <c r="DT26" t="str">
        <f t="shared" ca="1" si="49"/>
        <v/>
      </c>
      <c r="DU26" t="str">
        <f t="shared" ca="1" si="50"/>
        <v/>
      </c>
      <c r="DV26" t="str">
        <f t="shared" ca="1" si="51"/>
        <v/>
      </c>
      <c r="DW26" t="str">
        <f t="shared" ca="1" si="52"/>
        <v/>
      </c>
      <c r="DX26" t="str">
        <f ca="1">IF(DL26="","",IF(OR(DS26='Datos fijos'!$AB$3,DS26='Datos fijos'!$AB$4),0,SUM(DT26:DW26)))</f>
        <v/>
      </c>
      <c r="DY26" t="str">
        <f t="shared" ca="1" si="53"/>
        <v/>
      </c>
      <c r="EC26" s="52" t="str">
        <f ca="1">IF(OR(COUNTIF('Datos fijos'!$AJ:$AJ,Cálculos!$B26)=0,F26=0,D26=0,B26=0),"",VLOOKUP($B26,'Datos fijos'!$AJ:$AP,COLUMN('Datos fijos'!$AP$1)-COLUMN('Datos fijos'!$AJ$2)+1,0))</f>
        <v/>
      </c>
      <c r="ED26" t="str">
        <f t="shared" ca="1" si="54"/>
        <v/>
      </c>
      <c r="EF26" s="32"/>
      <c r="EG26" s="32"/>
    </row>
    <row r="27" spans="2:137" ht="15.5">
      <c r="B27">
        <f ca="1">OFFSET('Equipos, Mater, Serv'!C$5,ROW($A27)-ROW($A$3),0)</f>
        <v>0</v>
      </c>
      <c r="C27">
        <f ca="1">OFFSET('Equipos, Mater, Serv'!D$5,ROW($A27)-ROW($A$3),0)</f>
        <v>0</v>
      </c>
      <c r="D27">
        <f ca="1">OFFSET('Equipos, Mater, Serv'!F$5,ROW($A27)-ROW($A$3),0)</f>
        <v>0</v>
      </c>
      <c r="E27">
        <f ca="1">OFFSET('Equipos, Mater, Serv'!G$5,ROW($A27)-ROW($A$3),0)</f>
        <v>0</v>
      </c>
      <c r="F27">
        <f ca="1">OFFSET('Equipos, Mater, Serv'!H$5,ROW($A27)-ROW($A$3),0)</f>
        <v>0</v>
      </c>
      <c r="G27">
        <f ca="1">OFFSET('Equipos, Mater, Serv'!L$5,ROW($A27)-ROW($A$3),0)</f>
        <v>0</v>
      </c>
      <c r="I27">
        <f ca="1">OFFSET('Equipos, Mater, Serv'!O$5,ROW($A27)-ROW($A$3),0)</f>
        <v>0</v>
      </c>
      <c r="J27">
        <f ca="1">OFFSET('Equipos, Mater, Serv'!P$5,ROW($A27)-ROW($A$3),0)</f>
        <v>0</v>
      </c>
      <c r="K27">
        <f ca="1">OFFSET('Equipos, Mater, Serv'!T$5,ROW($A27)-ROW($A$3),0)</f>
        <v>0</v>
      </c>
      <c r="L27">
        <f ca="1">OFFSET('Equipos, Mater, Serv'!U$5,ROW($A27)-ROW($A$3),0)</f>
        <v>0</v>
      </c>
      <c r="N27">
        <f ca="1">OFFSET('Equipos, Mater, Serv'!Z$5,ROW($A27)-ROW($A$3),0)</f>
        <v>0</v>
      </c>
      <c r="O27">
        <f ca="1">OFFSET('Equipos, Mater, Serv'!AA$5,ROW($A27)-ROW($A$3),0)</f>
        <v>0</v>
      </c>
      <c r="P27">
        <f ca="1">OFFSET('Equipos, Mater, Serv'!AB$5,ROW($A27)-ROW($A$3),0)</f>
        <v>0</v>
      </c>
      <c r="Q27">
        <f ca="1">OFFSET('Equipos, Mater, Serv'!AC$5,ROW($A27)-ROW($A$3),0)</f>
        <v>0</v>
      </c>
      <c r="R27">
        <f ca="1">OFFSET('Equipos, Mater, Serv'!AD$5,ROW($A27)-ROW($A$3),0)</f>
        <v>0</v>
      </c>
      <c r="S27">
        <f ca="1">OFFSET('Equipos, Mater, Serv'!AE$5,ROW($A27)-ROW($A$3),0)</f>
        <v>0</v>
      </c>
      <c r="T27">
        <f ca="1">OFFSET('Equipos, Mater, Serv'!AF$5,ROW($A27)-ROW($A$3),0)</f>
        <v>0</v>
      </c>
      <c r="V27" s="227">
        <f ca="1">IF(OR($B27=0,D27=0,F27=0,J27&lt;&gt;'Datos fijos'!$H$3),0,1)</f>
        <v>0</v>
      </c>
      <c r="W27">
        <f t="shared" ca="1" si="55"/>
        <v>0</v>
      </c>
      <c r="X27" t="str">
        <f t="shared" ca="1" si="56"/>
        <v/>
      </c>
      <c r="Y27" t="str">
        <f t="shared" ca="1" si="57"/>
        <v/>
      </c>
      <c r="AA27" t="str">
        <f t="shared" ca="1" si="0"/>
        <v/>
      </c>
      <c r="AB27" t="str">
        <f t="shared" ca="1" si="1"/>
        <v/>
      </c>
      <c r="AC27" t="str">
        <f t="shared" ca="1" si="2"/>
        <v/>
      </c>
      <c r="AD27" t="str">
        <f t="shared" ca="1" si="3"/>
        <v/>
      </c>
      <c r="AE27" t="str">
        <f t="shared" ca="1" si="4"/>
        <v/>
      </c>
      <c r="AF27" t="str">
        <f t="shared" ca="1" si="5"/>
        <v/>
      </c>
      <c r="AG27" t="str">
        <f t="shared" ca="1" si="58"/>
        <v/>
      </c>
      <c r="AH27" t="str">
        <f t="shared" ca="1" si="59"/>
        <v/>
      </c>
      <c r="AI27" t="str">
        <f t="shared" ca="1" si="60"/>
        <v/>
      </c>
      <c r="AL27" t="str">
        <f ca="1">IF(Y27="","",IF(OR(AG27='Datos fijos'!$AB$3,AG27='Datos fijos'!$AB$4),0,SUM(AH27:AK27)))</f>
        <v/>
      </c>
      <c r="AO27" s="30">
        <v>25</v>
      </c>
      <c r="AP27" s="4">
        <f ca="1">OFFSET(Cron.Inversiones!$C$49,0,Cálculos!AO27-24)</f>
        <v>0</v>
      </c>
      <c r="AQ27">
        <f t="shared" ca="1" si="61"/>
        <v>0</v>
      </c>
      <c r="BE27" s="4">
        <f ca="1">IF(OR(COUNTIF('Datos fijos'!$AJ:$AJ,$B27)=0,$B27=0,D27=0,F27=0,$H$4&lt;&gt;'Datos fijos'!$H$3),0,VLOOKUP($B27,'Datos fijos'!$AJ:$AO,COLUMN('Datos fijos'!$AK$2)-COLUMN('Datos fijos'!$AJ$2)+1,0))</f>
        <v>0</v>
      </c>
      <c r="BF27">
        <f t="shared" ca="1" si="62"/>
        <v>0</v>
      </c>
      <c r="BG27" t="str">
        <f t="shared" ca="1" si="6"/>
        <v/>
      </c>
      <c r="BH27" t="str">
        <f t="shared" ca="1" si="7"/>
        <v/>
      </c>
      <c r="BJ27" t="str">
        <f t="shared" ca="1" si="8"/>
        <v/>
      </c>
      <c r="BK27" t="str">
        <f t="shared" ca="1" si="9"/>
        <v/>
      </c>
      <c r="BL27" t="str">
        <f t="shared" ca="1" si="10"/>
        <v/>
      </c>
      <c r="BM27" t="str">
        <f t="shared" ca="1" si="11"/>
        <v/>
      </c>
      <c r="BN27" s="4" t="str">
        <f t="shared" ca="1" si="12"/>
        <v/>
      </c>
      <c r="BO27" t="str">
        <f t="shared" ca="1" si="13"/>
        <v/>
      </c>
      <c r="BP27" t="str">
        <f t="shared" ca="1" si="14"/>
        <v/>
      </c>
      <c r="BQ27" t="str">
        <f t="shared" ca="1" si="15"/>
        <v/>
      </c>
      <c r="BR27" t="str">
        <f t="shared" ca="1" si="16"/>
        <v/>
      </c>
      <c r="BS27" t="str">
        <f t="shared" ca="1" si="17"/>
        <v/>
      </c>
      <c r="BT27" t="str">
        <f ca="1">IF($BH27="","",IF(OR(BO27='Datos fijos'!$AB$3,BO27='Datos fijos'!$AB$4),0,SUM(BP27:BS27)))</f>
        <v/>
      </c>
      <c r="BU27" t="str">
        <f t="shared" ca="1" si="63"/>
        <v/>
      </c>
      <c r="BX27">
        <f ca="1">IF(OR(COUNTIF('Datos fijos'!$AJ:$AJ,$B27)=0,$B27=0,D27=0,F27=0,G27=0,$H$4&lt;&gt;'Datos fijos'!$H$3),0,VLOOKUP($B27,'Datos fijos'!$AJ:$AO,COLUMN('Datos fijos'!$AL$1)-COLUMN('Datos fijos'!$AJ$2)+1,0))</f>
        <v>0</v>
      </c>
      <c r="BY27">
        <f t="shared" ca="1" si="64"/>
        <v>0</v>
      </c>
      <c r="BZ27" t="str">
        <f t="shared" ca="1" si="18"/>
        <v/>
      </c>
      <c r="CA27" t="str">
        <f t="shared" ca="1" si="19"/>
        <v/>
      </c>
      <c r="CC27" t="str">
        <f t="shared" ca="1" si="20"/>
        <v/>
      </c>
      <c r="CD27" t="str">
        <f t="shared" ca="1" si="21"/>
        <v/>
      </c>
      <c r="CE27" t="str">
        <f t="shared" ca="1" si="22"/>
        <v/>
      </c>
      <c r="CF27" t="str">
        <f t="shared" ca="1" si="23"/>
        <v/>
      </c>
      <c r="CG27" t="str">
        <f t="shared" ca="1" si="24"/>
        <v/>
      </c>
      <c r="CH27" t="str">
        <f t="shared" ca="1" si="25"/>
        <v/>
      </c>
      <c r="CI27" t="str">
        <f t="shared" ca="1" si="26"/>
        <v/>
      </c>
      <c r="CJ27" t="str">
        <f t="shared" ca="1" si="27"/>
        <v/>
      </c>
      <c r="CK27" t="str">
        <f t="shared" ca="1" si="28"/>
        <v/>
      </c>
      <c r="CL27" t="str">
        <f t="shared" ca="1" si="29"/>
        <v/>
      </c>
      <c r="CM27" t="str">
        <f ca="1">IF($CA27="","",IF(OR(CH27='Datos fijos'!$AB$3,CH27='Datos fijos'!$AB$4),0,SUM(CI27:CL27)))</f>
        <v/>
      </c>
      <c r="CN27" t="str">
        <f t="shared" ca="1" si="65"/>
        <v/>
      </c>
      <c r="CQ27" s="4">
        <f ca="1">IF(OR(COUNTIF('Datos fijos'!$AJ:$AJ,$B27)=0,$B27=0,L27=0,D27=0,F27=0),0,IF(K27='Datos fijos'!$AB$5,VLOOKUP($B27,'Datos fijos'!$AJ:$AO,COLUMN('Datos fijos'!$AN$1)-COLUMN('Datos fijos'!$AJ$2)+1,0),0))</f>
        <v>0</v>
      </c>
      <c r="CR27">
        <f t="shared" ca="1" si="66"/>
        <v>0</v>
      </c>
      <c r="CS27" t="str">
        <f t="shared" ca="1" si="30"/>
        <v/>
      </c>
      <c r="CT27" t="str">
        <f t="shared" ca="1" si="31"/>
        <v/>
      </c>
      <c r="CV27" t="str">
        <f t="shared" ca="1" si="32"/>
        <v/>
      </c>
      <c r="CW27" t="str">
        <f t="shared" ca="1" si="33"/>
        <v/>
      </c>
      <c r="CX27" t="str">
        <f t="shared" ca="1" si="34"/>
        <v/>
      </c>
      <c r="CY27" t="str">
        <f t="shared" ca="1" si="35"/>
        <v/>
      </c>
      <c r="CZ27" t="str">
        <f t="shared" ca="1" si="36"/>
        <v/>
      </c>
      <c r="DA27" t="str">
        <f t="shared" ca="1" si="37"/>
        <v/>
      </c>
      <c r="DB27" s="4" t="str">
        <f t="shared" ca="1" si="38"/>
        <v/>
      </c>
      <c r="DC27" t="str">
        <f t="shared" ca="1" si="39"/>
        <v/>
      </c>
      <c r="DD27" t="str">
        <f t="shared" ca="1" si="40"/>
        <v/>
      </c>
      <c r="DE27" t="str">
        <f t="shared" ca="1" si="41"/>
        <v/>
      </c>
      <c r="DF27" t="str">
        <f t="shared" ca="1" si="42"/>
        <v/>
      </c>
      <c r="DI27">
        <f ca="1">IF(OR(COUNTIF('Datos fijos'!$AJ:$AJ,Cálculos!$B27)=0,Cálculos!$B27=0,D27=0,F27=0),0,VLOOKUP($B27,'Datos fijos'!$AJ:$AO,COLUMN('Datos fijos'!$AO$1)-COLUMN('Datos fijos'!$AJ$2)+1,0))</f>
        <v>0</v>
      </c>
      <c r="DJ27">
        <f t="shared" ca="1" si="67"/>
        <v>0</v>
      </c>
      <c r="DK27" t="str">
        <f t="shared" ca="1" si="43"/>
        <v/>
      </c>
      <c r="DL27" t="str">
        <f t="shared" ca="1" si="68"/>
        <v/>
      </c>
      <c r="DN27" t="str">
        <f t="shared" ca="1" si="44"/>
        <v/>
      </c>
      <c r="DO27" t="str">
        <f t="shared" ca="1" si="45"/>
        <v/>
      </c>
      <c r="DP27" t="str">
        <f t="shared" ca="1" si="46"/>
        <v/>
      </c>
      <c r="DQ27" t="str">
        <f t="shared" ca="1" si="47"/>
        <v/>
      </c>
      <c r="DR27" t="str">
        <f t="shared" ca="1" si="48"/>
        <v/>
      </c>
      <c r="DS27" s="4" t="str">
        <f ca="1">IF($DL27="","",IF(OR(OFFSET(K$3,$DL27,0)='Datos fijos'!$AB$5,OFFSET(K$3,$DL27,0)='Datos fijos'!$AB$6),"Importado",OFFSET(K$3,$DL27,0)))</f>
        <v/>
      </c>
      <c r="DT27" t="str">
        <f t="shared" ca="1" si="49"/>
        <v/>
      </c>
      <c r="DU27" t="str">
        <f t="shared" ca="1" si="50"/>
        <v/>
      </c>
      <c r="DV27" t="str">
        <f t="shared" ca="1" si="51"/>
        <v/>
      </c>
      <c r="DW27" t="str">
        <f t="shared" ca="1" si="52"/>
        <v/>
      </c>
      <c r="DX27" t="str">
        <f ca="1">IF(DL27="","",IF(OR(DS27='Datos fijos'!$AB$3,DS27='Datos fijos'!$AB$4),0,SUM(DT27:DW27)))</f>
        <v/>
      </c>
      <c r="DY27" t="str">
        <f t="shared" ca="1" si="53"/>
        <v/>
      </c>
      <c r="EC27" s="52" t="str">
        <f ca="1">IF(OR(COUNTIF('Datos fijos'!$AJ:$AJ,Cálculos!$B27)=0,F27=0,D27=0,B27=0),"",VLOOKUP($B27,'Datos fijos'!$AJ:$AP,COLUMN('Datos fijos'!$AP$1)-COLUMN('Datos fijos'!$AJ$2)+1,0))</f>
        <v/>
      </c>
      <c r="ED27" t="str">
        <f t="shared" ca="1" si="54"/>
        <v/>
      </c>
      <c r="EF27" s="32"/>
      <c r="EG27" s="32"/>
    </row>
    <row r="28" spans="2:137" ht="15.5">
      <c r="B28">
        <f ca="1">OFFSET('Equipos, Mater, Serv'!C$5,ROW($A28)-ROW($A$3),0)</f>
        <v>0</v>
      </c>
      <c r="C28">
        <f ca="1">OFFSET('Equipos, Mater, Serv'!D$5,ROW($A28)-ROW($A$3),0)</f>
        <v>0</v>
      </c>
      <c r="D28">
        <f ca="1">OFFSET('Equipos, Mater, Serv'!F$5,ROW($A28)-ROW($A$3),0)</f>
        <v>0</v>
      </c>
      <c r="E28">
        <f ca="1">OFFSET('Equipos, Mater, Serv'!G$5,ROW($A28)-ROW($A$3),0)</f>
        <v>0</v>
      </c>
      <c r="F28">
        <f ca="1">OFFSET('Equipos, Mater, Serv'!H$5,ROW($A28)-ROW($A$3),0)</f>
        <v>0</v>
      </c>
      <c r="G28">
        <f ca="1">OFFSET('Equipos, Mater, Serv'!L$5,ROW($A28)-ROW($A$3),0)</f>
        <v>0</v>
      </c>
      <c r="I28">
        <f ca="1">OFFSET('Equipos, Mater, Serv'!O$5,ROW($A28)-ROW($A$3),0)</f>
        <v>0</v>
      </c>
      <c r="J28">
        <f ca="1">OFFSET('Equipos, Mater, Serv'!P$5,ROW($A28)-ROW($A$3),0)</f>
        <v>0</v>
      </c>
      <c r="K28">
        <f ca="1">OFFSET('Equipos, Mater, Serv'!T$5,ROW($A28)-ROW($A$3),0)</f>
        <v>0</v>
      </c>
      <c r="L28">
        <f ca="1">OFFSET('Equipos, Mater, Serv'!U$5,ROW($A28)-ROW($A$3),0)</f>
        <v>0</v>
      </c>
      <c r="N28">
        <f ca="1">OFFSET('Equipos, Mater, Serv'!Z$5,ROW($A28)-ROW($A$3),0)</f>
        <v>0</v>
      </c>
      <c r="O28">
        <f ca="1">OFFSET('Equipos, Mater, Serv'!AA$5,ROW($A28)-ROW($A$3),0)</f>
        <v>0</v>
      </c>
      <c r="P28">
        <f ca="1">OFFSET('Equipos, Mater, Serv'!AB$5,ROW($A28)-ROW($A$3),0)</f>
        <v>0</v>
      </c>
      <c r="Q28">
        <f ca="1">OFFSET('Equipos, Mater, Serv'!AC$5,ROW($A28)-ROW($A$3),0)</f>
        <v>0</v>
      </c>
      <c r="R28">
        <f ca="1">OFFSET('Equipos, Mater, Serv'!AD$5,ROW($A28)-ROW($A$3),0)</f>
        <v>0</v>
      </c>
      <c r="S28">
        <f ca="1">OFFSET('Equipos, Mater, Serv'!AE$5,ROW($A28)-ROW($A$3),0)</f>
        <v>0</v>
      </c>
      <c r="T28">
        <f ca="1">OFFSET('Equipos, Mater, Serv'!AF$5,ROW($A28)-ROW($A$3),0)</f>
        <v>0</v>
      </c>
      <c r="V28" s="227">
        <f ca="1">IF(OR($B28=0,D28=0,F28=0,J28&lt;&gt;'Datos fijos'!$H$3),0,1)</f>
        <v>0</v>
      </c>
      <c r="W28">
        <f t="shared" ca="1" si="55"/>
        <v>0</v>
      </c>
      <c r="X28" t="str">
        <f t="shared" ca="1" si="56"/>
        <v/>
      </c>
      <c r="Y28" t="str">
        <f t="shared" ca="1" si="57"/>
        <v/>
      </c>
      <c r="AA28" t="str">
        <f t="shared" ca="1" si="0"/>
        <v/>
      </c>
      <c r="AB28" t="str">
        <f t="shared" ca="1" si="1"/>
        <v/>
      </c>
      <c r="AC28" t="str">
        <f t="shared" ca="1" si="2"/>
        <v/>
      </c>
      <c r="AD28" t="str">
        <f t="shared" ca="1" si="3"/>
        <v/>
      </c>
      <c r="AE28" t="str">
        <f t="shared" ca="1" si="4"/>
        <v/>
      </c>
      <c r="AF28" t="str">
        <f t="shared" ca="1" si="5"/>
        <v/>
      </c>
      <c r="AG28" t="str">
        <f t="shared" ca="1" si="58"/>
        <v/>
      </c>
      <c r="AH28" t="str">
        <f t="shared" ca="1" si="59"/>
        <v/>
      </c>
      <c r="AI28" t="str">
        <f t="shared" ca="1" si="60"/>
        <v/>
      </c>
      <c r="AL28" t="str">
        <f ca="1">IF(Y28="","",IF(OR(AG28='Datos fijos'!$AB$3,AG28='Datos fijos'!$AB$4),0,SUM(AH28:AK28)))</f>
        <v/>
      </c>
      <c r="AO28" s="30">
        <v>26</v>
      </c>
      <c r="AP28" s="4">
        <f ca="1">OFFSET(Cron.Inversiones!$C$49,0,Cálculos!AO28-24)</f>
        <v>0</v>
      </c>
      <c r="AQ28">
        <f t="shared" ca="1" si="61"/>
        <v>0</v>
      </c>
      <c r="BE28" s="4">
        <f ca="1">IF(OR(COUNTIF('Datos fijos'!$AJ:$AJ,$B28)=0,$B28=0,D28=0,F28=0,$H$4&lt;&gt;'Datos fijos'!$H$3),0,VLOOKUP($B28,'Datos fijos'!$AJ:$AO,COLUMN('Datos fijos'!$AK$2)-COLUMN('Datos fijos'!$AJ$2)+1,0))</f>
        <v>0</v>
      </c>
      <c r="BF28">
        <f t="shared" ca="1" si="62"/>
        <v>0</v>
      </c>
      <c r="BG28" t="str">
        <f t="shared" ca="1" si="6"/>
        <v/>
      </c>
      <c r="BH28" t="str">
        <f t="shared" ca="1" si="7"/>
        <v/>
      </c>
      <c r="BJ28" t="str">
        <f t="shared" ca="1" si="8"/>
        <v/>
      </c>
      <c r="BK28" t="str">
        <f t="shared" ca="1" si="9"/>
        <v/>
      </c>
      <c r="BL28" t="str">
        <f t="shared" ca="1" si="10"/>
        <v/>
      </c>
      <c r="BM28" t="str">
        <f t="shared" ca="1" si="11"/>
        <v/>
      </c>
      <c r="BN28" s="4" t="str">
        <f t="shared" ca="1" si="12"/>
        <v/>
      </c>
      <c r="BO28" t="str">
        <f t="shared" ca="1" si="13"/>
        <v/>
      </c>
      <c r="BP28" t="str">
        <f t="shared" ca="1" si="14"/>
        <v/>
      </c>
      <c r="BQ28" t="str">
        <f t="shared" ca="1" si="15"/>
        <v/>
      </c>
      <c r="BR28" t="str">
        <f t="shared" ca="1" si="16"/>
        <v/>
      </c>
      <c r="BS28" t="str">
        <f t="shared" ca="1" si="17"/>
        <v/>
      </c>
      <c r="BT28" t="str">
        <f ca="1">IF($BH28="","",IF(OR(BO28='Datos fijos'!$AB$3,BO28='Datos fijos'!$AB$4),0,SUM(BP28:BS28)))</f>
        <v/>
      </c>
      <c r="BU28" t="str">
        <f t="shared" ca="1" si="63"/>
        <v/>
      </c>
      <c r="BX28">
        <f ca="1">IF(OR(COUNTIF('Datos fijos'!$AJ:$AJ,$B28)=0,$B28=0,D28=0,F28=0,G28=0,$H$4&lt;&gt;'Datos fijos'!$H$3),0,VLOOKUP($B28,'Datos fijos'!$AJ:$AO,COLUMN('Datos fijos'!$AL$1)-COLUMN('Datos fijos'!$AJ$2)+1,0))</f>
        <v>0</v>
      </c>
      <c r="BY28">
        <f t="shared" ca="1" si="64"/>
        <v>0</v>
      </c>
      <c r="BZ28" t="str">
        <f t="shared" ca="1" si="18"/>
        <v/>
      </c>
      <c r="CA28" t="str">
        <f t="shared" ca="1" si="19"/>
        <v/>
      </c>
      <c r="CC28" t="str">
        <f t="shared" ca="1" si="20"/>
        <v/>
      </c>
      <c r="CD28" t="str">
        <f t="shared" ca="1" si="21"/>
        <v/>
      </c>
      <c r="CE28" t="str">
        <f t="shared" ca="1" si="22"/>
        <v/>
      </c>
      <c r="CF28" t="str">
        <f t="shared" ca="1" si="23"/>
        <v/>
      </c>
      <c r="CG28" t="str">
        <f t="shared" ca="1" si="24"/>
        <v/>
      </c>
      <c r="CH28" t="str">
        <f t="shared" ca="1" si="25"/>
        <v/>
      </c>
      <c r="CI28" t="str">
        <f t="shared" ca="1" si="26"/>
        <v/>
      </c>
      <c r="CJ28" t="str">
        <f t="shared" ca="1" si="27"/>
        <v/>
      </c>
      <c r="CK28" t="str">
        <f t="shared" ca="1" si="28"/>
        <v/>
      </c>
      <c r="CL28" t="str">
        <f t="shared" ca="1" si="29"/>
        <v/>
      </c>
      <c r="CM28" t="str">
        <f ca="1">IF($CA28="","",IF(OR(CH28='Datos fijos'!$AB$3,CH28='Datos fijos'!$AB$4),0,SUM(CI28:CL28)))</f>
        <v/>
      </c>
      <c r="CN28" t="str">
        <f t="shared" ca="1" si="65"/>
        <v/>
      </c>
      <c r="CQ28" s="4">
        <f ca="1">IF(OR(COUNTIF('Datos fijos'!$AJ:$AJ,$B28)=0,$B28=0,L28=0,D28=0,F28=0),0,IF(K28='Datos fijos'!$AB$5,VLOOKUP($B28,'Datos fijos'!$AJ:$AO,COLUMN('Datos fijos'!$AN$1)-COLUMN('Datos fijos'!$AJ$2)+1,0),0))</f>
        <v>0</v>
      </c>
      <c r="CR28">
        <f t="shared" ca="1" si="66"/>
        <v>0</v>
      </c>
      <c r="CS28" t="str">
        <f t="shared" ca="1" si="30"/>
        <v/>
      </c>
      <c r="CT28" t="str">
        <f t="shared" ca="1" si="31"/>
        <v/>
      </c>
      <c r="CV28" t="str">
        <f t="shared" ca="1" si="32"/>
        <v/>
      </c>
      <c r="CW28" t="str">
        <f t="shared" ca="1" si="33"/>
        <v/>
      </c>
      <c r="CX28" t="str">
        <f t="shared" ca="1" si="34"/>
        <v/>
      </c>
      <c r="CY28" t="str">
        <f t="shared" ca="1" si="35"/>
        <v/>
      </c>
      <c r="CZ28" t="str">
        <f t="shared" ca="1" si="36"/>
        <v/>
      </c>
      <c r="DA28" t="str">
        <f t="shared" ca="1" si="37"/>
        <v/>
      </c>
      <c r="DB28" s="4" t="str">
        <f t="shared" ca="1" si="38"/>
        <v/>
      </c>
      <c r="DC28" t="str">
        <f t="shared" ca="1" si="39"/>
        <v/>
      </c>
      <c r="DD28" t="str">
        <f t="shared" ca="1" si="40"/>
        <v/>
      </c>
      <c r="DE28" t="str">
        <f t="shared" ca="1" si="41"/>
        <v/>
      </c>
      <c r="DF28" t="str">
        <f t="shared" ca="1" si="42"/>
        <v/>
      </c>
      <c r="DI28">
        <f ca="1">IF(OR(COUNTIF('Datos fijos'!$AJ:$AJ,Cálculos!$B28)=0,Cálculos!$B28=0,D28=0,F28=0),0,VLOOKUP($B28,'Datos fijos'!$AJ:$AO,COLUMN('Datos fijos'!$AO$1)-COLUMN('Datos fijos'!$AJ$2)+1,0))</f>
        <v>0</v>
      </c>
      <c r="DJ28">
        <f t="shared" ca="1" si="67"/>
        <v>0</v>
      </c>
      <c r="DK28" t="str">
        <f t="shared" ca="1" si="43"/>
        <v/>
      </c>
      <c r="DL28" t="str">
        <f t="shared" ca="1" si="68"/>
        <v/>
      </c>
      <c r="DN28" t="str">
        <f t="shared" ca="1" si="44"/>
        <v/>
      </c>
      <c r="DO28" t="str">
        <f t="shared" ca="1" si="45"/>
        <v/>
      </c>
      <c r="DP28" t="str">
        <f t="shared" ca="1" si="46"/>
        <v/>
      </c>
      <c r="DQ28" t="str">
        <f t="shared" ca="1" si="47"/>
        <v/>
      </c>
      <c r="DR28" t="str">
        <f t="shared" ca="1" si="48"/>
        <v/>
      </c>
      <c r="DS28" s="4" t="str">
        <f ca="1">IF($DL28="","",IF(OR(OFFSET(K$3,$DL28,0)='Datos fijos'!$AB$5,OFFSET(K$3,$DL28,0)='Datos fijos'!$AB$6),"Importado",OFFSET(K$3,$DL28,0)))</f>
        <v/>
      </c>
      <c r="DT28" t="str">
        <f t="shared" ca="1" si="49"/>
        <v/>
      </c>
      <c r="DU28" t="str">
        <f t="shared" ca="1" si="50"/>
        <v/>
      </c>
      <c r="DV28" t="str">
        <f t="shared" ca="1" si="51"/>
        <v/>
      </c>
      <c r="DW28" t="str">
        <f t="shared" ca="1" si="52"/>
        <v/>
      </c>
      <c r="DX28" t="str">
        <f ca="1">IF(DL28="","",IF(OR(DS28='Datos fijos'!$AB$3,DS28='Datos fijos'!$AB$4),0,SUM(DT28:DW28)))</f>
        <v/>
      </c>
      <c r="DY28" t="str">
        <f t="shared" ca="1" si="53"/>
        <v/>
      </c>
      <c r="EC28" s="52" t="str">
        <f ca="1">IF(OR(COUNTIF('Datos fijos'!$AJ:$AJ,Cálculos!$B28)=0,F28=0,D28=0,B28=0),"",VLOOKUP($B28,'Datos fijos'!$AJ:$AP,COLUMN('Datos fijos'!$AP$1)-COLUMN('Datos fijos'!$AJ$2)+1,0))</f>
        <v/>
      </c>
      <c r="ED28" t="str">
        <f t="shared" ca="1" si="54"/>
        <v/>
      </c>
      <c r="EF28" s="32"/>
      <c r="EG28" s="32"/>
    </row>
    <row r="29" spans="2:137" ht="15.5">
      <c r="B29">
        <f ca="1">OFFSET('Equipos, Mater, Serv'!C$5,ROW($A29)-ROW($A$3),0)</f>
        <v>0</v>
      </c>
      <c r="C29">
        <f ca="1">OFFSET('Equipos, Mater, Serv'!D$5,ROW($A29)-ROW($A$3),0)</f>
        <v>0</v>
      </c>
      <c r="D29">
        <f ca="1">OFFSET('Equipos, Mater, Serv'!F$5,ROW($A29)-ROW($A$3),0)</f>
        <v>0</v>
      </c>
      <c r="E29">
        <f ca="1">OFFSET('Equipos, Mater, Serv'!G$5,ROW($A29)-ROW($A$3),0)</f>
        <v>0</v>
      </c>
      <c r="F29">
        <f ca="1">OFFSET('Equipos, Mater, Serv'!H$5,ROW($A29)-ROW($A$3),0)</f>
        <v>0</v>
      </c>
      <c r="G29">
        <f ca="1">OFFSET('Equipos, Mater, Serv'!L$5,ROW($A29)-ROW($A$3),0)</f>
        <v>0</v>
      </c>
      <c r="I29">
        <f ca="1">OFFSET('Equipos, Mater, Serv'!O$5,ROW($A29)-ROW($A$3),0)</f>
        <v>0</v>
      </c>
      <c r="J29">
        <f ca="1">OFFSET('Equipos, Mater, Serv'!P$5,ROW($A29)-ROW($A$3),0)</f>
        <v>0</v>
      </c>
      <c r="K29">
        <f ca="1">OFFSET('Equipos, Mater, Serv'!T$5,ROW($A29)-ROW($A$3),0)</f>
        <v>0</v>
      </c>
      <c r="L29">
        <f ca="1">OFFSET('Equipos, Mater, Serv'!U$5,ROW($A29)-ROW($A$3),0)</f>
        <v>0</v>
      </c>
      <c r="N29">
        <f ca="1">OFFSET('Equipos, Mater, Serv'!Z$5,ROW($A29)-ROW($A$3),0)</f>
        <v>0</v>
      </c>
      <c r="O29">
        <f ca="1">OFFSET('Equipos, Mater, Serv'!AA$5,ROW($A29)-ROW($A$3),0)</f>
        <v>0</v>
      </c>
      <c r="P29">
        <f ca="1">OFFSET('Equipos, Mater, Serv'!AB$5,ROW($A29)-ROW($A$3),0)</f>
        <v>0</v>
      </c>
      <c r="Q29">
        <f ca="1">OFFSET('Equipos, Mater, Serv'!AC$5,ROW($A29)-ROW($A$3),0)</f>
        <v>0</v>
      </c>
      <c r="R29">
        <f ca="1">OFFSET('Equipos, Mater, Serv'!AD$5,ROW($A29)-ROW($A$3),0)</f>
        <v>0</v>
      </c>
      <c r="S29">
        <f ca="1">OFFSET('Equipos, Mater, Serv'!AE$5,ROW($A29)-ROW($A$3),0)</f>
        <v>0</v>
      </c>
      <c r="T29">
        <f ca="1">OFFSET('Equipos, Mater, Serv'!AF$5,ROW($A29)-ROW($A$3),0)</f>
        <v>0</v>
      </c>
      <c r="V29" s="227">
        <f ca="1">IF(OR($B29=0,D29=0,F29=0,J29&lt;&gt;'Datos fijos'!$H$3),0,1)</f>
        <v>0</v>
      </c>
      <c r="W29">
        <f t="shared" ca="1" si="55"/>
        <v>0</v>
      </c>
      <c r="X29" t="str">
        <f t="shared" ca="1" si="56"/>
        <v/>
      </c>
      <c r="Y29" t="str">
        <f t="shared" ca="1" si="57"/>
        <v/>
      </c>
      <c r="AA29" t="str">
        <f t="shared" ca="1" si="0"/>
        <v/>
      </c>
      <c r="AB29" t="str">
        <f t="shared" ca="1" si="1"/>
        <v/>
      </c>
      <c r="AC29" t="str">
        <f t="shared" ca="1" si="2"/>
        <v/>
      </c>
      <c r="AD29" t="str">
        <f t="shared" ca="1" si="3"/>
        <v/>
      </c>
      <c r="AE29" t="str">
        <f t="shared" ca="1" si="4"/>
        <v/>
      </c>
      <c r="AF29" t="str">
        <f t="shared" ca="1" si="5"/>
        <v/>
      </c>
      <c r="AG29" t="str">
        <f t="shared" ca="1" si="58"/>
        <v/>
      </c>
      <c r="AH29" t="str">
        <f t="shared" ca="1" si="59"/>
        <v/>
      </c>
      <c r="AI29" t="str">
        <f t="shared" ca="1" si="60"/>
        <v/>
      </c>
      <c r="AL29" t="str">
        <f ca="1">IF(Y29="","",IF(OR(AG29='Datos fijos'!$AB$3,AG29='Datos fijos'!$AB$4),0,SUM(AH29:AK29)))</f>
        <v/>
      </c>
      <c r="AO29" s="30">
        <v>27</v>
      </c>
      <c r="AP29" s="4">
        <f ca="1">OFFSET(Cron.Inversiones!$C$49,0,Cálculos!AO29-24)</f>
        <v>0</v>
      </c>
      <c r="AQ29">
        <f t="shared" ca="1" si="61"/>
        <v>0</v>
      </c>
      <c r="BE29" s="4">
        <f ca="1">IF(OR(COUNTIF('Datos fijos'!$AJ:$AJ,$B29)=0,$B29=0,D29=0,F29=0,$H$4&lt;&gt;'Datos fijos'!$H$3),0,VLOOKUP($B29,'Datos fijos'!$AJ:$AO,COLUMN('Datos fijos'!$AK$2)-COLUMN('Datos fijos'!$AJ$2)+1,0))</f>
        <v>0</v>
      </c>
      <c r="BF29">
        <f t="shared" ca="1" si="62"/>
        <v>0</v>
      </c>
      <c r="BG29" t="str">
        <f t="shared" ca="1" si="6"/>
        <v/>
      </c>
      <c r="BH29" t="str">
        <f t="shared" ca="1" si="7"/>
        <v/>
      </c>
      <c r="BJ29" t="str">
        <f t="shared" ca="1" si="8"/>
        <v/>
      </c>
      <c r="BK29" t="str">
        <f t="shared" ca="1" si="9"/>
        <v/>
      </c>
      <c r="BL29" t="str">
        <f t="shared" ca="1" si="10"/>
        <v/>
      </c>
      <c r="BM29" t="str">
        <f t="shared" ca="1" si="11"/>
        <v/>
      </c>
      <c r="BN29" s="4" t="str">
        <f t="shared" ca="1" si="12"/>
        <v/>
      </c>
      <c r="BO29" t="str">
        <f t="shared" ca="1" si="13"/>
        <v/>
      </c>
      <c r="BP29" t="str">
        <f t="shared" ca="1" si="14"/>
        <v/>
      </c>
      <c r="BQ29" t="str">
        <f t="shared" ca="1" si="15"/>
        <v/>
      </c>
      <c r="BR29" t="str">
        <f t="shared" ca="1" si="16"/>
        <v/>
      </c>
      <c r="BS29" t="str">
        <f t="shared" ca="1" si="17"/>
        <v/>
      </c>
      <c r="BT29" t="str">
        <f ca="1">IF($BH29="","",IF(OR(BO29='Datos fijos'!$AB$3,BO29='Datos fijos'!$AB$4),0,SUM(BP29:BS29)))</f>
        <v/>
      </c>
      <c r="BU29" t="str">
        <f t="shared" ca="1" si="63"/>
        <v/>
      </c>
      <c r="BX29">
        <f ca="1">IF(OR(COUNTIF('Datos fijos'!$AJ:$AJ,$B29)=0,$B29=0,D29=0,F29=0,G29=0,$H$4&lt;&gt;'Datos fijos'!$H$3),0,VLOOKUP($B29,'Datos fijos'!$AJ:$AO,COLUMN('Datos fijos'!$AL$1)-COLUMN('Datos fijos'!$AJ$2)+1,0))</f>
        <v>0</v>
      </c>
      <c r="BY29">
        <f t="shared" ca="1" si="64"/>
        <v>0</v>
      </c>
      <c r="BZ29" t="str">
        <f t="shared" ca="1" si="18"/>
        <v/>
      </c>
      <c r="CA29" t="str">
        <f t="shared" ca="1" si="19"/>
        <v/>
      </c>
      <c r="CC29" t="str">
        <f t="shared" ca="1" si="20"/>
        <v/>
      </c>
      <c r="CD29" t="str">
        <f t="shared" ca="1" si="21"/>
        <v/>
      </c>
      <c r="CE29" t="str">
        <f t="shared" ca="1" si="22"/>
        <v/>
      </c>
      <c r="CF29" t="str">
        <f t="shared" ca="1" si="23"/>
        <v/>
      </c>
      <c r="CG29" t="str">
        <f t="shared" ca="1" si="24"/>
        <v/>
      </c>
      <c r="CH29" t="str">
        <f t="shared" ca="1" si="25"/>
        <v/>
      </c>
      <c r="CI29" t="str">
        <f t="shared" ca="1" si="26"/>
        <v/>
      </c>
      <c r="CJ29" t="str">
        <f t="shared" ca="1" si="27"/>
        <v/>
      </c>
      <c r="CK29" t="str">
        <f t="shared" ca="1" si="28"/>
        <v/>
      </c>
      <c r="CL29" t="str">
        <f t="shared" ca="1" si="29"/>
        <v/>
      </c>
      <c r="CM29" t="str">
        <f ca="1">IF($CA29="","",IF(OR(CH29='Datos fijos'!$AB$3,CH29='Datos fijos'!$AB$4),0,SUM(CI29:CL29)))</f>
        <v/>
      </c>
      <c r="CN29" t="str">
        <f t="shared" ca="1" si="65"/>
        <v/>
      </c>
      <c r="CQ29" s="4">
        <f ca="1">IF(OR(COUNTIF('Datos fijos'!$AJ:$AJ,$B29)=0,$B29=0,L29=0,D29=0,F29=0),0,IF(K29='Datos fijos'!$AB$5,VLOOKUP($B29,'Datos fijos'!$AJ:$AO,COLUMN('Datos fijos'!$AN$1)-COLUMN('Datos fijos'!$AJ$2)+1,0),0))</f>
        <v>0</v>
      </c>
      <c r="CR29">
        <f t="shared" ca="1" si="66"/>
        <v>0</v>
      </c>
      <c r="CS29" t="str">
        <f t="shared" ca="1" si="30"/>
        <v/>
      </c>
      <c r="CT29" t="str">
        <f t="shared" ca="1" si="31"/>
        <v/>
      </c>
      <c r="CV29" t="str">
        <f t="shared" ca="1" si="32"/>
        <v/>
      </c>
      <c r="CW29" t="str">
        <f t="shared" ca="1" si="33"/>
        <v/>
      </c>
      <c r="CX29" t="str">
        <f t="shared" ca="1" si="34"/>
        <v/>
      </c>
      <c r="CY29" t="str">
        <f t="shared" ca="1" si="35"/>
        <v/>
      </c>
      <c r="CZ29" t="str">
        <f t="shared" ca="1" si="36"/>
        <v/>
      </c>
      <c r="DA29" t="str">
        <f t="shared" ca="1" si="37"/>
        <v/>
      </c>
      <c r="DB29" s="4" t="str">
        <f t="shared" ca="1" si="38"/>
        <v/>
      </c>
      <c r="DC29" t="str">
        <f t="shared" ca="1" si="39"/>
        <v/>
      </c>
      <c r="DD29" t="str">
        <f t="shared" ca="1" si="40"/>
        <v/>
      </c>
      <c r="DE29" t="str">
        <f t="shared" ca="1" si="41"/>
        <v/>
      </c>
      <c r="DF29" t="str">
        <f t="shared" ca="1" si="42"/>
        <v/>
      </c>
      <c r="DI29">
        <f ca="1">IF(OR(COUNTIF('Datos fijos'!$AJ:$AJ,Cálculos!$B29)=0,Cálculos!$B29=0,D29=0,F29=0),0,VLOOKUP($B29,'Datos fijos'!$AJ:$AO,COLUMN('Datos fijos'!$AO$1)-COLUMN('Datos fijos'!$AJ$2)+1,0))</f>
        <v>0</v>
      </c>
      <c r="DJ29">
        <f t="shared" ca="1" si="67"/>
        <v>0</v>
      </c>
      <c r="DK29" t="str">
        <f t="shared" ca="1" si="43"/>
        <v/>
      </c>
      <c r="DL29" t="str">
        <f t="shared" ca="1" si="68"/>
        <v/>
      </c>
      <c r="DN29" t="str">
        <f t="shared" ca="1" si="44"/>
        <v/>
      </c>
      <c r="DO29" t="str">
        <f t="shared" ca="1" si="45"/>
        <v/>
      </c>
      <c r="DP29" t="str">
        <f t="shared" ca="1" si="46"/>
        <v/>
      </c>
      <c r="DQ29" t="str">
        <f t="shared" ca="1" si="47"/>
        <v/>
      </c>
      <c r="DR29" t="str">
        <f t="shared" ca="1" si="48"/>
        <v/>
      </c>
      <c r="DS29" s="4" t="str">
        <f ca="1">IF($DL29="","",IF(OR(OFFSET(K$3,$DL29,0)='Datos fijos'!$AB$5,OFFSET(K$3,$DL29,0)='Datos fijos'!$AB$6),"Importado",OFFSET(K$3,$DL29,0)))</f>
        <v/>
      </c>
      <c r="DT29" t="str">
        <f t="shared" ca="1" si="49"/>
        <v/>
      </c>
      <c r="DU29" t="str">
        <f t="shared" ca="1" si="50"/>
        <v/>
      </c>
      <c r="DV29" t="str">
        <f t="shared" ca="1" si="51"/>
        <v/>
      </c>
      <c r="DW29" t="str">
        <f t="shared" ca="1" si="52"/>
        <v/>
      </c>
      <c r="DX29" t="str">
        <f ca="1">IF(DL29="","",IF(OR(DS29='Datos fijos'!$AB$3,DS29='Datos fijos'!$AB$4),0,SUM(DT29:DW29)))</f>
        <v/>
      </c>
      <c r="DY29" t="str">
        <f t="shared" ca="1" si="53"/>
        <v/>
      </c>
      <c r="EC29" s="52" t="str">
        <f ca="1">IF(OR(COUNTIF('Datos fijos'!$AJ:$AJ,Cálculos!$B29)=0,F29=0,D29=0,B29=0),"",VLOOKUP($B29,'Datos fijos'!$AJ:$AP,COLUMN('Datos fijos'!$AP$1)-COLUMN('Datos fijos'!$AJ$2)+1,0))</f>
        <v/>
      </c>
      <c r="ED29" t="str">
        <f t="shared" ca="1" si="54"/>
        <v/>
      </c>
      <c r="EF29" s="32"/>
      <c r="EG29" s="32"/>
    </row>
    <row r="30" spans="2:137" ht="15.5">
      <c r="B30">
        <f ca="1">OFFSET('Equipos, Mater, Serv'!C$5,ROW($A30)-ROW($A$3),0)</f>
        <v>0</v>
      </c>
      <c r="C30">
        <f ca="1">OFFSET('Equipos, Mater, Serv'!D$5,ROW($A30)-ROW($A$3),0)</f>
        <v>0</v>
      </c>
      <c r="D30">
        <f ca="1">OFFSET('Equipos, Mater, Serv'!F$5,ROW($A30)-ROW($A$3),0)</f>
        <v>0</v>
      </c>
      <c r="E30">
        <f ca="1">OFFSET('Equipos, Mater, Serv'!G$5,ROW($A30)-ROW($A$3),0)</f>
        <v>0</v>
      </c>
      <c r="F30">
        <f ca="1">OFFSET('Equipos, Mater, Serv'!H$5,ROW($A30)-ROW($A$3),0)</f>
        <v>0</v>
      </c>
      <c r="G30">
        <f ca="1">OFFSET('Equipos, Mater, Serv'!L$5,ROW($A30)-ROW($A$3),0)</f>
        <v>0</v>
      </c>
      <c r="I30">
        <f ca="1">OFFSET('Equipos, Mater, Serv'!O$5,ROW($A30)-ROW($A$3),0)</f>
        <v>0</v>
      </c>
      <c r="J30">
        <f ca="1">OFFSET('Equipos, Mater, Serv'!P$5,ROW($A30)-ROW($A$3),0)</f>
        <v>0</v>
      </c>
      <c r="K30">
        <f ca="1">OFFSET('Equipos, Mater, Serv'!T$5,ROW($A30)-ROW($A$3),0)</f>
        <v>0</v>
      </c>
      <c r="L30">
        <f ca="1">OFFSET('Equipos, Mater, Serv'!U$5,ROW($A30)-ROW($A$3),0)</f>
        <v>0</v>
      </c>
      <c r="N30">
        <f ca="1">OFFSET('Equipos, Mater, Serv'!Z$5,ROW($A30)-ROW($A$3),0)</f>
        <v>0</v>
      </c>
      <c r="O30">
        <f ca="1">OFFSET('Equipos, Mater, Serv'!AA$5,ROW($A30)-ROW($A$3),0)</f>
        <v>0</v>
      </c>
      <c r="P30">
        <f ca="1">OFFSET('Equipos, Mater, Serv'!AB$5,ROW($A30)-ROW($A$3),0)</f>
        <v>0</v>
      </c>
      <c r="Q30">
        <f ca="1">OFFSET('Equipos, Mater, Serv'!AC$5,ROW($A30)-ROW($A$3),0)</f>
        <v>0</v>
      </c>
      <c r="R30">
        <f ca="1">OFFSET('Equipos, Mater, Serv'!AD$5,ROW($A30)-ROW($A$3),0)</f>
        <v>0</v>
      </c>
      <c r="S30">
        <f ca="1">OFFSET('Equipos, Mater, Serv'!AE$5,ROW($A30)-ROW($A$3),0)</f>
        <v>0</v>
      </c>
      <c r="T30">
        <f ca="1">OFFSET('Equipos, Mater, Serv'!AF$5,ROW($A30)-ROW($A$3),0)</f>
        <v>0</v>
      </c>
      <c r="V30" s="227">
        <f ca="1">IF(OR($B30=0,D30=0,F30=0,J30&lt;&gt;'Datos fijos'!$H$3),0,1)</f>
        <v>0</v>
      </c>
      <c r="W30">
        <f t="shared" ca="1" si="55"/>
        <v>0</v>
      </c>
      <c r="X30" t="str">
        <f t="shared" ca="1" si="56"/>
        <v/>
      </c>
      <c r="Y30" t="str">
        <f t="shared" ca="1" si="57"/>
        <v/>
      </c>
      <c r="AA30" t="str">
        <f t="shared" ca="1" si="0"/>
        <v/>
      </c>
      <c r="AB30" t="str">
        <f t="shared" ca="1" si="1"/>
        <v/>
      </c>
      <c r="AC30" t="str">
        <f t="shared" ca="1" si="2"/>
        <v/>
      </c>
      <c r="AD30" t="str">
        <f t="shared" ca="1" si="3"/>
        <v/>
      </c>
      <c r="AE30" t="str">
        <f t="shared" ca="1" si="4"/>
        <v/>
      </c>
      <c r="AF30" t="str">
        <f t="shared" ca="1" si="5"/>
        <v/>
      </c>
      <c r="AG30" t="str">
        <f t="shared" ca="1" si="58"/>
        <v/>
      </c>
      <c r="AH30" t="str">
        <f t="shared" ca="1" si="59"/>
        <v/>
      </c>
      <c r="AI30" t="str">
        <f t="shared" ca="1" si="60"/>
        <v/>
      </c>
      <c r="AL30" t="str">
        <f ca="1">IF(Y30="","",IF(OR(AG30='Datos fijos'!$AB$3,AG30='Datos fijos'!$AB$4),0,SUM(AH30:AK30)))</f>
        <v/>
      </c>
      <c r="AO30" s="30">
        <v>28</v>
      </c>
      <c r="AP30" s="4">
        <f ca="1">OFFSET(Cron.Inversiones!$C$49,0,Cálculos!AO30-24)</f>
        <v>0</v>
      </c>
      <c r="AQ30">
        <f t="shared" ca="1" si="61"/>
        <v>0</v>
      </c>
      <c r="BE30" s="4">
        <f ca="1">IF(OR(COUNTIF('Datos fijos'!$AJ:$AJ,$B30)=0,$B30=0,D30=0,F30=0,$H$4&lt;&gt;'Datos fijos'!$H$3),0,VLOOKUP($B30,'Datos fijos'!$AJ:$AO,COLUMN('Datos fijos'!$AK$2)-COLUMN('Datos fijos'!$AJ$2)+1,0))</f>
        <v>0</v>
      </c>
      <c r="BF30">
        <f t="shared" ca="1" si="62"/>
        <v>0</v>
      </c>
      <c r="BG30" t="str">
        <f t="shared" ca="1" si="6"/>
        <v/>
      </c>
      <c r="BH30" t="str">
        <f t="shared" ca="1" si="7"/>
        <v/>
      </c>
      <c r="BJ30" t="str">
        <f t="shared" ca="1" si="8"/>
        <v/>
      </c>
      <c r="BK30" t="str">
        <f t="shared" ca="1" si="9"/>
        <v/>
      </c>
      <c r="BL30" t="str">
        <f t="shared" ca="1" si="10"/>
        <v/>
      </c>
      <c r="BM30" t="str">
        <f t="shared" ca="1" si="11"/>
        <v/>
      </c>
      <c r="BN30" s="4" t="str">
        <f t="shared" ca="1" si="12"/>
        <v/>
      </c>
      <c r="BO30" t="str">
        <f t="shared" ca="1" si="13"/>
        <v/>
      </c>
      <c r="BP30" t="str">
        <f t="shared" ca="1" si="14"/>
        <v/>
      </c>
      <c r="BQ30" t="str">
        <f t="shared" ca="1" si="15"/>
        <v/>
      </c>
      <c r="BR30" t="str">
        <f t="shared" ca="1" si="16"/>
        <v/>
      </c>
      <c r="BS30" t="str">
        <f t="shared" ca="1" si="17"/>
        <v/>
      </c>
      <c r="BT30" t="str">
        <f ca="1">IF($BH30="","",IF(OR(BO30='Datos fijos'!$AB$3,BO30='Datos fijos'!$AB$4),0,SUM(BP30:BS30)))</f>
        <v/>
      </c>
      <c r="BU30" t="str">
        <f t="shared" ca="1" si="63"/>
        <v/>
      </c>
      <c r="BX30">
        <f ca="1">IF(OR(COUNTIF('Datos fijos'!$AJ:$AJ,$B30)=0,$B30=0,D30=0,F30=0,G30=0,$H$4&lt;&gt;'Datos fijos'!$H$3),0,VLOOKUP($B30,'Datos fijos'!$AJ:$AO,COLUMN('Datos fijos'!$AL$1)-COLUMN('Datos fijos'!$AJ$2)+1,0))</f>
        <v>0</v>
      </c>
      <c r="BY30">
        <f t="shared" ca="1" si="64"/>
        <v>0</v>
      </c>
      <c r="BZ30" t="str">
        <f t="shared" ca="1" si="18"/>
        <v/>
      </c>
      <c r="CA30" t="str">
        <f t="shared" ca="1" si="19"/>
        <v/>
      </c>
      <c r="CC30" t="str">
        <f t="shared" ca="1" si="20"/>
        <v/>
      </c>
      <c r="CD30" t="str">
        <f t="shared" ca="1" si="21"/>
        <v/>
      </c>
      <c r="CE30" t="str">
        <f t="shared" ca="1" si="22"/>
        <v/>
      </c>
      <c r="CF30" t="str">
        <f t="shared" ca="1" si="23"/>
        <v/>
      </c>
      <c r="CG30" t="str">
        <f t="shared" ca="1" si="24"/>
        <v/>
      </c>
      <c r="CH30" t="str">
        <f t="shared" ca="1" si="25"/>
        <v/>
      </c>
      <c r="CI30" t="str">
        <f t="shared" ca="1" si="26"/>
        <v/>
      </c>
      <c r="CJ30" t="str">
        <f t="shared" ca="1" si="27"/>
        <v/>
      </c>
      <c r="CK30" t="str">
        <f t="shared" ca="1" si="28"/>
        <v/>
      </c>
      <c r="CL30" t="str">
        <f t="shared" ca="1" si="29"/>
        <v/>
      </c>
      <c r="CM30" t="str">
        <f ca="1">IF($CA30="","",IF(OR(CH30='Datos fijos'!$AB$3,CH30='Datos fijos'!$AB$4),0,SUM(CI30:CL30)))</f>
        <v/>
      </c>
      <c r="CN30" t="str">
        <f t="shared" ca="1" si="65"/>
        <v/>
      </c>
      <c r="CQ30" s="4">
        <f ca="1">IF(OR(COUNTIF('Datos fijos'!$AJ:$AJ,$B30)=0,$B30=0,L30=0,D30=0,F30=0),0,IF(K30='Datos fijos'!$AB$5,VLOOKUP($B30,'Datos fijos'!$AJ:$AO,COLUMN('Datos fijos'!$AN$1)-COLUMN('Datos fijos'!$AJ$2)+1,0),0))</f>
        <v>0</v>
      </c>
      <c r="CR30">
        <f t="shared" ca="1" si="66"/>
        <v>0</v>
      </c>
      <c r="CS30" t="str">
        <f t="shared" ca="1" si="30"/>
        <v/>
      </c>
      <c r="CT30" t="str">
        <f t="shared" ca="1" si="31"/>
        <v/>
      </c>
      <c r="CV30" t="str">
        <f t="shared" ca="1" si="32"/>
        <v/>
      </c>
      <c r="CW30" t="str">
        <f t="shared" ca="1" si="33"/>
        <v/>
      </c>
      <c r="CX30" t="str">
        <f t="shared" ca="1" si="34"/>
        <v/>
      </c>
      <c r="CY30" t="str">
        <f t="shared" ca="1" si="35"/>
        <v/>
      </c>
      <c r="CZ30" t="str">
        <f t="shared" ca="1" si="36"/>
        <v/>
      </c>
      <c r="DA30" t="str">
        <f t="shared" ca="1" si="37"/>
        <v/>
      </c>
      <c r="DB30" s="4" t="str">
        <f t="shared" ca="1" si="38"/>
        <v/>
      </c>
      <c r="DC30" t="str">
        <f t="shared" ca="1" si="39"/>
        <v/>
      </c>
      <c r="DD30" t="str">
        <f t="shared" ca="1" si="40"/>
        <v/>
      </c>
      <c r="DE30" t="str">
        <f t="shared" ca="1" si="41"/>
        <v/>
      </c>
      <c r="DF30" t="str">
        <f t="shared" ca="1" si="42"/>
        <v/>
      </c>
      <c r="DI30">
        <f ca="1">IF(OR(COUNTIF('Datos fijos'!$AJ:$AJ,Cálculos!$B30)=0,Cálculos!$B30=0,D30=0,F30=0),0,VLOOKUP($B30,'Datos fijos'!$AJ:$AO,COLUMN('Datos fijos'!$AO$1)-COLUMN('Datos fijos'!$AJ$2)+1,0))</f>
        <v>0</v>
      </c>
      <c r="DJ30">
        <f t="shared" ca="1" si="67"/>
        <v>0</v>
      </c>
      <c r="DK30" t="str">
        <f t="shared" ca="1" si="43"/>
        <v/>
      </c>
      <c r="DL30" t="str">
        <f t="shared" ca="1" si="68"/>
        <v/>
      </c>
      <c r="DN30" t="str">
        <f t="shared" ca="1" si="44"/>
        <v/>
      </c>
      <c r="DO30" t="str">
        <f t="shared" ca="1" si="45"/>
        <v/>
      </c>
      <c r="DP30" t="str">
        <f t="shared" ca="1" si="46"/>
        <v/>
      </c>
      <c r="DQ30" t="str">
        <f t="shared" ca="1" si="47"/>
        <v/>
      </c>
      <c r="DR30" t="str">
        <f t="shared" ca="1" si="48"/>
        <v/>
      </c>
      <c r="DS30" s="4" t="str">
        <f ca="1">IF($DL30="","",IF(OR(OFFSET(K$3,$DL30,0)='Datos fijos'!$AB$5,OFFSET(K$3,$DL30,0)='Datos fijos'!$AB$6),"Importado",OFFSET(K$3,$DL30,0)))</f>
        <v/>
      </c>
      <c r="DT30" t="str">
        <f t="shared" ca="1" si="49"/>
        <v/>
      </c>
      <c r="DU30" t="str">
        <f t="shared" ca="1" si="50"/>
        <v/>
      </c>
      <c r="DV30" t="str">
        <f t="shared" ca="1" si="51"/>
        <v/>
      </c>
      <c r="DW30" t="str">
        <f t="shared" ca="1" si="52"/>
        <v/>
      </c>
      <c r="DX30" t="str">
        <f ca="1">IF(DL30="","",IF(OR(DS30='Datos fijos'!$AB$3,DS30='Datos fijos'!$AB$4),0,SUM(DT30:DW30)))</f>
        <v/>
      </c>
      <c r="DY30" t="str">
        <f t="shared" ca="1" si="53"/>
        <v/>
      </c>
      <c r="EC30" s="52" t="str">
        <f ca="1">IF(OR(COUNTIF('Datos fijos'!$AJ:$AJ,Cálculos!$B30)=0,F30=0,D30=0,B30=0),"",VLOOKUP($B30,'Datos fijos'!$AJ:$AP,COLUMN('Datos fijos'!$AP$1)-COLUMN('Datos fijos'!$AJ$2)+1,0))</f>
        <v/>
      </c>
      <c r="ED30" t="str">
        <f t="shared" ca="1" si="54"/>
        <v/>
      </c>
      <c r="EF30" s="32"/>
      <c r="EG30" s="32"/>
    </row>
    <row r="31" spans="2:137" ht="15.5">
      <c r="B31">
        <f ca="1">OFFSET('Equipos, Mater, Serv'!C$5,ROW($A31)-ROW($A$3),0)</f>
        <v>0</v>
      </c>
      <c r="C31">
        <f ca="1">OFFSET('Equipos, Mater, Serv'!D$5,ROW($A31)-ROW($A$3),0)</f>
        <v>0</v>
      </c>
      <c r="D31">
        <f ca="1">OFFSET('Equipos, Mater, Serv'!F$5,ROW($A31)-ROW($A$3),0)</f>
        <v>0</v>
      </c>
      <c r="E31">
        <f ca="1">OFFSET('Equipos, Mater, Serv'!G$5,ROW($A31)-ROW($A$3),0)</f>
        <v>0</v>
      </c>
      <c r="F31">
        <f ca="1">OFFSET('Equipos, Mater, Serv'!H$5,ROW($A31)-ROW($A$3),0)</f>
        <v>0</v>
      </c>
      <c r="G31">
        <f ca="1">OFFSET('Equipos, Mater, Serv'!L$5,ROW($A31)-ROW($A$3),0)</f>
        <v>0</v>
      </c>
      <c r="I31">
        <f ca="1">OFFSET('Equipos, Mater, Serv'!O$5,ROW($A31)-ROW($A$3),0)</f>
        <v>0</v>
      </c>
      <c r="J31">
        <f ca="1">OFFSET('Equipos, Mater, Serv'!P$5,ROW($A31)-ROW($A$3),0)</f>
        <v>0</v>
      </c>
      <c r="K31">
        <f ca="1">OFFSET('Equipos, Mater, Serv'!T$5,ROW($A31)-ROW($A$3),0)</f>
        <v>0</v>
      </c>
      <c r="L31">
        <f ca="1">OFFSET('Equipos, Mater, Serv'!U$5,ROW($A31)-ROW($A$3),0)</f>
        <v>0</v>
      </c>
      <c r="N31">
        <f ca="1">OFFSET('Equipos, Mater, Serv'!Z$5,ROW($A31)-ROW($A$3),0)</f>
        <v>0</v>
      </c>
      <c r="O31">
        <f ca="1">OFFSET('Equipos, Mater, Serv'!AA$5,ROW($A31)-ROW($A$3),0)</f>
        <v>0</v>
      </c>
      <c r="P31">
        <f ca="1">OFFSET('Equipos, Mater, Serv'!AB$5,ROW($A31)-ROW($A$3),0)</f>
        <v>0</v>
      </c>
      <c r="Q31">
        <f ca="1">OFFSET('Equipos, Mater, Serv'!AC$5,ROW($A31)-ROW($A$3),0)</f>
        <v>0</v>
      </c>
      <c r="R31">
        <f ca="1">OFFSET('Equipos, Mater, Serv'!AD$5,ROW($A31)-ROW($A$3),0)</f>
        <v>0</v>
      </c>
      <c r="S31">
        <f ca="1">OFFSET('Equipos, Mater, Serv'!AE$5,ROW($A31)-ROW($A$3),0)</f>
        <v>0</v>
      </c>
      <c r="T31">
        <f ca="1">OFFSET('Equipos, Mater, Serv'!AF$5,ROW($A31)-ROW($A$3),0)</f>
        <v>0</v>
      </c>
      <c r="V31" s="227">
        <f ca="1">IF(OR($B31=0,D31=0,F31=0,J31&lt;&gt;'Datos fijos'!$H$3),0,1)</f>
        <v>0</v>
      </c>
      <c r="W31">
        <f t="shared" ca="1" si="55"/>
        <v>0</v>
      </c>
      <c r="X31" t="str">
        <f t="shared" ca="1" si="56"/>
        <v/>
      </c>
      <c r="Y31" t="str">
        <f t="shared" ca="1" si="57"/>
        <v/>
      </c>
      <c r="AA31" t="str">
        <f t="shared" ca="1" si="0"/>
        <v/>
      </c>
      <c r="AB31" t="str">
        <f t="shared" ca="1" si="1"/>
        <v/>
      </c>
      <c r="AC31" t="str">
        <f t="shared" ca="1" si="2"/>
        <v/>
      </c>
      <c r="AD31" t="str">
        <f t="shared" ca="1" si="3"/>
        <v/>
      </c>
      <c r="AE31" t="str">
        <f t="shared" ca="1" si="4"/>
        <v/>
      </c>
      <c r="AF31" t="str">
        <f t="shared" ca="1" si="5"/>
        <v/>
      </c>
      <c r="AG31" t="str">
        <f t="shared" ca="1" si="58"/>
        <v/>
      </c>
      <c r="AH31" t="str">
        <f t="shared" ca="1" si="59"/>
        <v/>
      </c>
      <c r="AI31" t="str">
        <f t="shared" ca="1" si="60"/>
        <v/>
      </c>
      <c r="AL31" t="str">
        <f ca="1">IF(Y31="","",IF(OR(AG31='Datos fijos'!$AB$3,AG31='Datos fijos'!$AB$4),0,SUM(AH31:AK31)))</f>
        <v/>
      </c>
      <c r="AO31" s="30">
        <v>29</v>
      </c>
      <c r="AP31" s="4">
        <f ca="1">OFFSET(Cron.Inversiones!$C$49,0,Cálculos!AO31-24)</f>
        <v>0</v>
      </c>
      <c r="AQ31">
        <f t="shared" ca="1" si="61"/>
        <v>0</v>
      </c>
      <c r="BE31" s="4">
        <f ca="1">IF(OR(COUNTIF('Datos fijos'!$AJ:$AJ,$B31)=0,$B31=0,D31=0,F31=0,$H$4&lt;&gt;'Datos fijos'!$H$3),0,VLOOKUP($B31,'Datos fijos'!$AJ:$AO,COLUMN('Datos fijos'!$AK$2)-COLUMN('Datos fijos'!$AJ$2)+1,0))</f>
        <v>0</v>
      </c>
      <c r="BF31">
        <f t="shared" ca="1" si="62"/>
        <v>0</v>
      </c>
      <c r="BG31" t="str">
        <f t="shared" ca="1" si="6"/>
        <v/>
      </c>
      <c r="BH31" t="str">
        <f t="shared" ca="1" si="7"/>
        <v/>
      </c>
      <c r="BJ31" t="str">
        <f t="shared" ca="1" si="8"/>
        <v/>
      </c>
      <c r="BK31" t="str">
        <f t="shared" ca="1" si="9"/>
        <v/>
      </c>
      <c r="BL31" t="str">
        <f t="shared" ca="1" si="10"/>
        <v/>
      </c>
      <c r="BM31" t="str">
        <f t="shared" ca="1" si="11"/>
        <v/>
      </c>
      <c r="BN31" s="4" t="str">
        <f t="shared" ca="1" si="12"/>
        <v/>
      </c>
      <c r="BO31" t="str">
        <f t="shared" ca="1" si="13"/>
        <v/>
      </c>
      <c r="BP31" t="str">
        <f t="shared" ca="1" si="14"/>
        <v/>
      </c>
      <c r="BQ31" t="str">
        <f t="shared" ca="1" si="15"/>
        <v/>
      </c>
      <c r="BR31" t="str">
        <f t="shared" ca="1" si="16"/>
        <v/>
      </c>
      <c r="BS31" t="str">
        <f t="shared" ca="1" si="17"/>
        <v/>
      </c>
      <c r="BT31" t="str">
        <f ca="1">IF($BH31="","",IF(OR(BO31='Datos fijos'!$AB$3,BO31='Datos fijos'!$AB$4),0,SUM(BP31:BS31)))</f>
        <v/>
      </c>
      <c r="BU31" t="str">
        <f t="shared" ca="1" si="63"/>
        <v/>
      </c>
      <c r="BX31">
        <f ca="1">IF(OR(COUNTIF('Datos fijos'!$AJ:$AJ,$B31)=0,$B31=0,D31=0,F31=0,G31=0,$H$4&lt;&gt;'Datos fijos'!$H$3),0,VLOOKUP($B31,'Datos fijos'!$AJ:$AO,COLUMN('Datos fijos'!$AL$1)-COLUMN('Datos fijos'!$AJ$2)+1,0))</f>
        <v>0</v>
      </c>
      <c r="BY31">
        <f t="shared" ca="1" si="64"/>
        <v>0</v>
      </c>
      <c r="BZ31" t="str">
        <f t="shared" ca="1" si="18"/>
        <v/>
      </c>
      <c r="CA31" t="str">
        <f t="shared" ca="1" si="19"/>
        <v/>
      </c>
      <c r="CC31" t="str">
        <f t="shared" ca="1" si="20"/>
        <v/>
      </c>
      <c r="CD31" t="str">
        <f t="shared" ca="1" si="21"/>
        <v/>
      </c>
      <c r="CE31" t="str">
        <f t="shared" ca="1" si="22"/>
        <v/>
      </c>
      <c r="CF31" t="str">
        <f t="shared" ca="1" si="23"/>
        <v/>
      </c>
      <c r="CG31" t="str">
        <f t="shared" ca="1" si="24"/>
        <v/>
      </c>
      <c r="CH31" t="str">
        <f t="shared" ca="1" si="25"/>
        <v/>
      </c>
      <c r="CI31" t="str">
        <f t="shared" ca="1" si="26"/>
        <v/>
      </c>
      <c r="CJ31" t="str">
        <f t="shared" ca="1" si="27"/>
        <v/>
      </c>
      <c r="CK31" t="str">
        <f t="shared" ca="1" si="28"/>
        <v/>
      </c>
      <c r="CL31" t="str">
        <f t="shared" ca="1" si="29"/>
        <v/>
      </c>
      <c r="CM31" t="str">
        <f ca="1">IF($CA31="","",IF(OR(CH31='Datos fijos'!$AB$3,CH31='Datos fijos'!$AB$4),0,SUM(CI31:CL31)))</f>
        <v/>
      </c>
      <c r="CN31" t="str">
        <f t="shared" ca="1" si="65"/>
        <v/>
      </c>
      <c r="CQ31" s="4">
        <f ca="1">IF(OR(COUNTIF('Datos fijos'!$AJ:$AJ,$B31)=0,$B31=0,L31=0,D31=0,F31=0),0,IF(K31='Datos fijos'!$AB$5,VLOOKUP($B31,'Datos fijos'!$AJ:$AO,COLUMN('Datos fijos'!$AN$1)-COLUMN('Datos fijos'!$AJ$2)+1,0),0))</f>
        <v>0</v>
      </c>
      <c r="CR31">
        <f t="shared" ca="1" si="66"/>
        <v>0</v>
      </c>
      <c r="CS31" t="str">
        <f t="shared" ca="1" si="30"/>
        <v/>
      </c>
      <c r="CT31" t="str">
        <f t="shared" ca="1" si="31"/>
        <v/>
      </c>
      <c r="CV31" t="str">
        <f t="shared" ca="1" si="32"/>
        <v/>
      </c>
      <c r="CW31" t="str">
        <f t="shared" ca="1" si="33"/>
        <v/>
      </c>
      <c r="CX31" t="str">
        <f t="shared" ca="1" si="34"/>
        <v/>
      </c>
      <c r="CY31" t="str">
        <f t="shared" ca="1" si="35"/>
        <v/>
      </c>
      <c r="CZ31" t="str">
        <f t="shared" ca="1" si="36"/>
        <v/>
      </c>
      <c r="DA31" t="str">
        <f t="shared" ca="1" si="37"/>
        <v/>
      </c>
      <c r="DB31" s="4" t="str">
        <f t="shared" ca="1" si="38"/>
        <v/>
      </c>
      <c r="DC31" t="str">
        <f t="shared" ca="1" si="39"/>
        <v/>
      </c>
      <c r="DD31" t="str">
        <f t="shared" ca="1" si="40"/>
        <v/>
      </c>
      <c r="DE31" t="str">
        <f t="shared" ca="1" si="41"/>
        <v/>
      </c>
      <c r="DF31" t="str">
        <f t="shared" ca="1" si="42"/>
        <v/>
      </c>
      <c r="DI31">
        <f ca="1">IF(OR(COUNTIF('Datos fijos'!$AJ:$AJ,Cálculos!$B31)=0,Cálculos!$B31=0,D31=0,F31=0),0,VLOOKUP($B31,'Datos fijos'!$AJ:$AO,COLUMN('Datos fijos'!$AO$1)-COLUMN('Datos fijos'!$AJ$2)+1,0))</f>
        <v>0</v>
      </c>
      <c r="DJ31">
        <f t="shared" ca="1" si="67"/>
        <v>0</v>
      </c>
      <c r="DK31" t="str">
        <f t="shared" ca="1" si="43"/>
        <v/>
      </c>
      <c r="DL31" t="str">
        <f t="shared" ca="1" si="68"/>
        <v/>
      </c>
      <c r="DN31" t="str">
        <f t="shared" ca="1" si="44"/>
        <v/>
      </c>
      <c r="DO31" t="str">
        <f t="shared" ca="1" si="45"/>
        <v/>
      </c>
      <c r="DP31" t="str">
        <f t="shared" ca="1" si="46"/>
        <v/>
      </c>
      <c r="DQ31" t="str">
        <f t="shared" ca="1" si="47"/>
        <v/>
      </c>
      <c r="DR31" t="str">
        <f t="shared" ca="1" si="48"/>
        <v/>
      </c>
      <c r="DS31" s="4" t="str">
        <f ca="1">IF($DL31="","",IF(OR(OFFSET(K$3,$DL31,0)='Datos fijos'!$AB$5,OFFSET(K$3,$DL31,0)='Datos fijos'!$AB$6),"Importado",OFFSET(K$3,$DL31,0)))</f>
        <v/>
      </c>
      <c r="DT31" t="str">
        <f t="shared" ca="1" si="49"/>
        <v/>
      </c>
      <c r="DU31" t="str">
        <f t="shared" ca="1" si="50"/>
        <v/>
      </c>
      <c r="DV31" t="str">
        <f t="shared" ca="1" si="51"/>
        <v/>
      </c>
      <c r="DW31" t="str">
        <f t="shared" ca="1" si="52"/>
        <v/>
      </c>
      <c r="DX31" t="str">
        <f ca="1">IF(DL31="","",IF(OR(DS31='Datos fijos'!$AB$3,DS31='Datos fijos'!$AB$4),0,SUM(DT31:DW31)))</f>
        <v/>
      </c>
      <c r="DY31" t="str">
        <f t="shared" ca="1" si="53"/>
        <v/>
      </c>
      <c r="EC31" s="52" t="str">
        <f ca="1">IF(OR(COUNTIF('Datos fijos'!$AJ:$AJ,Cálculos!$B31)=0,F31=0,D31=0,B31=0),"",VLOOKUP($B31,'Datos fijos'!$AJ:$AP,COLUMN('Datos fijos'!$AP$1)-COLUMN('Datos fijos'!$AJ$2)+1,0))</f>
        <v/>
      </c>
      <c r="ED31" t="str">
        <f t="shared" ca="1" si="54"/>
        <v/>
      </c>
      <c r="EF31" s="32"/>
      <c r="EG31" s="32"/>
    </row>
    <row r="32" spans="2:137" ht="15.5">
      <c r="B32">
        <f ca="1">OFFSET('Equipos, Mater, Serv'!C$5,ROW($A32)-ROW($A$3),0)</f>
        <v>0</v>
      </c>
      <c r="C32">
        <f ca="1">OFFSET('Equipos, Mater, Serv'!D$5,ROW($A32)-ROW($A$3),0)</f>
        <v>0</v>
      </c>
      <c r="D32">
        <f ca="1">OFFSET('Equipos, Mater, Serv'!F$5,ROW($A32)-ROW($A$3),0)</f>
        <v>0</v>
      </c>
      <c r="E32">
        <f ca="1">OFFSET('Equipos, Mater, Serv'!G$5,ROW($A32)-ROW($A$3),0)</f>
        <v>0</v>
      </c>
      <c r="F32">
        <f ca="1">OFFSET('Equipos, Mater, Serv'!H$5,ROW($A32)-ROW($A$3),0)</f>
        <v>0</v>
      </c>
      <c r="G32">
        <f ca="1">OFFSET('Equipos, Mater, Serv'!L$5,ROW($A32)-ROW($A$3),0)</f>
        <v>0</v>
      </c>
      <c r="I32">
        <f ca="1">OFFSET('Equipos, Mater, Serv'!O$5,ROW($A32)-ROW($A$3),0)</f>
        <v>0</v>
      </c>
      <c r="J32">
        <f ca="1">OFFSET('Equipos, Mater, Serv'!P$5,ROW($A32)-ROW($A$3),0)</f>
        <v>0</v>
      </c>
      <c r="K32">
        <f ca="1">OFFSET('Equipos, Mater, Serv'!T$5,ROW($A32)-ROW($A$3),0)</f>
        <v>0</v>
      </c>
      <c r="L32">
        <f ca="1">OFFSET('Equipos, Mater, Serv'!U$5,ROW($A32)-ROW($A$3),0)</f>
        <v>0</v>
      </c>
      <c r="N32">
        <f ca="1">OFFSET('Equipos, Mater, Serv'!Z$5,ROW($A32)-ROW($A$3),0)</f>
        <v>0</v>
      </c>
      <c r="O32">
        <f ca="1">OFFSET('Equipos, Mater, Serv'!AA$5,ROW($A32)-ROW($A$3),0)</f>
        <v>0</v>
      </c>
      <c r="P32">
        <f ca="1">OFFSET('Equipos, Mater, Serv'!AB$5,ROW($A32)-ROW($A$3),0)</f>
        <v>0</v>
      </c>
      <c r="Q32">
        <f ca="1">OFFSET('Equipos, Mater, Serv'!AC$5,ROW($A32)-ROW($A$3),0)</f>
        <v>0</v>
      </c>
      <c r="R32">
        <f ca="1">OFFSET('Equipos, Mater, Serv'!AD$5,ROW($A32)-ROW($A$3),0)</f>
        <v>0</v>
      </c>
      <c r="S32">
        <f ca="1">OFFSET('Equipos, Mater, Serv'!AE$5,ROW($A32)-ROW($A$3),0)</f>
        <v>0</v>
      </c>
      <c r="T32">
        <f ca="1">OFFSET('Equipos, Mater, Serv'!AF$5,ROW($A32)-ROW($A$3),0)</f>
        <v>0</v>
      </c>
      <c r="V32" s="227">
        <f ca="1">IF(OR($B32=0,D32=0,F32=0,J32&lt;&gt;'Datos fijos'!$H$3),0,1)</f>
        <v>0</v>
      </c>
      <c r="W32">
        <f t="shared" ca="1" si="55"/>
        <v>0</v>
      </c>
      <c r="X32" t="str">
        <f t="shared" ca="1" si="56"/>
        <v/>
      </c>
      <c r="Y32" t="str">
        <f t="shared" ca="1" si="57"/>
        <v/>
      </c>
      <c r="AA32" t="str">
        <f t="shared" ca="1" si="0"/>
        <v/>
      </c>
      <c r="AB32" t="str">
        <f t="shared" ca="1" si="1"/>
        <v/>
      </c>
      <c r="AC32" t="str">
        <f t="shared" ca="1" si="2"/>
        <v/>
      </c>
      <c r="AD32" t="str">
        <f t="shared" ca="1" si="3"/>
        <v/>
      </c>
      <c r="AE32" t="str">
        <f t="shared" ca="1" si="4"/>
        <v/>
      </c>
      <c r="AF32" t="str">
        <f t="shared" ca="1" si="5"/>
        <v/>
      </c>
      <c r="AG32" t="str">
        <f t="shared" ca="1" si="58"/>
        <v/>
      </c>
      <c r="AH32" t="str">
        <f t="shared" ca="1" si="59"/>
        <v/>
      </c>
      <c r="AI32" t="str">
        <f t="shared" ca="1" si="60"/>
        <v/>
      </c>
      <c r="AL32" t="str">
        <f ca="1">IF(Y32="","",IF(OR(AG32='Datos fijos'!$AB$3,AG32='Datos fijos'!$AB$4),0,SUM(AH32:AK32)))</f>
        <v/>
      </c>
      <c r="AO32" s="30">
        <v>30</v>
      </c>
      <c r="AP32" s="4">
        <f ca="1">OFFSET(Cron.Inversiones!$C$49,0,Cálculos!AO32-24)</f>
        <v>0</v>
      </c>
      <c r="AQ32">
        <f t="shared" ca="1" si="61"/>
        <v>0</v>
      </c>
      <c r="BE32" s="4">
        <f ca="1">IF(OR(COUNTIF('Datos fijos'!$AJ:$AJ,$B32)=0,$B32=0,D32=0,F32=0,$H$4&lt;&gt;'Datos fijos'!$H$3),0,VLOOKUP($B32,'Datos fijos'!$AJ:$AO,COLUMN('Datos fijos'!$AK$2)-COLUMN('Datos fijos'!$AJ$2)+1,0))</f>
        <v>0</v>
      </c>
      <c r="BF32">
        <f t="shared" ca="1" si="62"/>
        <v>0</v>
      </c>
      <c r="BG32" t="str">
        <f t="shared" ca="1" si="6"/>
        <v/>
      </c>
      <c r="BH32" t="str">
        <f t="shared" ca="1" si="7"/>
        <v/>
      </c>
      <c r="BJ32" t="str">
        <f t="shared" ca="1" si="8"/>
        <v/>
      </c>
      <c r="BK32" t="str">
        <f t="shared" ca="1" si="9"/>
        <v/>
      </c>
      <c r="BL32" t="str">
        <f t="shared" ca="1" si="10"/>
        <v/>
      </c>
      <c r="BM32" t="str">
        <f t="shared" ca="1" si="11"/>
        <v/>
      </c>
      <c r="BN32" s="4" t="str">
        <f t="shared" ca="1" si="12"/>
        <v/>
      </c>
      <c r="BO32" t="str">
        <f t="shared" ca="1" si="13"/>
        <v/>
      </c>
      <c r="BP32" t="str">
        <f t="shared" ca="1" si="14"/>
        <v/>
      </c>
      <c r="BQ32" t="str">
        <f t="shared" ca="1" si="15"/>
        <v/>
      </c>
      <c r="BR32" t="str">
        <f t="shared" ca="1" si="16"/>
        <v/>
      </c>
      <c r="BS32" t="str">
        <f t="shared" ca="1" si="17"/>
        <v/>
      </c>
      <c r="BT32" t="str">
        <f ca="1">IF($BH32="","",IF(OR(BO32='Datos fijos'!$AB$3,BO32='Datos fijos'!$AB$4),0,SUM(BP32:BS32)))</f>
        <v/>
      </c>
      <c r="BU32" t="str">
        <f t="shared" ca="1" si="63"/>
        <v/>
      </c>
      <c r="BX32">
        <f ca="1">IF(OR(COUNTIF('Datos fijos'!$AJ:$AJ,$B32)=0,$B32=0,D32=0,F32=0,G32=0,$H$4&lt;&gt;'Datos fijos'!$H$3),0,VLOOKUP($B32,'Datos fijos'!$AJ:$AO,COLUMN('Datos fijos'!$AL$1)-COLUMN('Datos fijos'!$AJ$2)+1,0))</f>
        <v>0</v>
      </c>
      <c r="BY32">
        <f t="shared" ca="1" si="64"/>
        <v>0</v>
      </c>
      <c r="BZ32" t="str">
        <f t="shared" ca="1" si="18"/>
        <v/>
      </c>
      <c r="CA32" t="str">
        <f t="shared" ca="1" si="19"/>
        <v/>
      </c>
      <c r="CC32" t="str">
        <f t="shared" ca="1" si="20"/>
        <v/>
      </c>
      <c r="CD32" t="str">
        <f t="shared" ca="1" si="21"/>
        <v/>
      </c>
      <c r="CE32" t="str">
        <f t="shared" ca="1" si="22"/>
        <v/>
      </c>
      <c r="CF32" t="str">
        <f t="shared" ca="1" si="23"/>
        <v/>
      </c>
      <c r="CG32" t="str">
        <f t="shared" ca="1" si="24"/>
        <v/>
      </c>
      <c r="CH32" t="str">
        <f t="shared" ca="1" si="25"/>
        <v/>
      </c>
      <c r="CI32" t="str">
        <f t="shared" ca="1" si="26"/>
        <v/>
      </c>
      <c r="CJ32" t="str">
        <f t="shared" ca="1" si="27"/>
        <v/>
      </c>
      <c r="CK32" t="str">
        <f t="shared" ca="1" si="28"/>
        <v/>
      </c>
      <c r="CL32" t="str">
        <f t="shared" ca="1" si="29"/>
        <v/>
      </c>
      <c r="CM32" t="str">
        <f ca="1">IF($CA32="","",IF(OR(CH32='Datos fijos'!$AB$3,CH32='Datos fijos'!$AB$4),0,SUM(CI32:CL32)))</f>
        <v/>
      </c>
      <c r="CN32" t="str">
        <f t="shared" ca="1" si="65"/>
        <v/>
      </c>
      <c r="CQ32" s="4">
        <f ca="1">IF(OR(COUNTIF('Datos fijos'!$AJ:$AJ,$B32)=0,$B32=0,L32=0,D32=0,F32=0),0,IF(K32='Datos fijos'!$AB$5,VLOOKUP($B32,'Datos fijos'!$AJ:$AO,COLUMN('Datos fijos'!$AN$1)-COLUMN('Datos fijos'!$AJ$2)+1,0),0))</f>
        <v>0</v>
      </c>
      <c r="CR32">
        <f t="shared" ca="1" si="66"/>
        <v>0</v>
      </c>
      <c r="CS32" t="str">
        <f t="shared" ca="1" si="30"/>
        <v/>
      </c>
      <c r="CT32" t="str">
        <f t="shared" ca="1" si="31"/>
        <v/>
      </c>
      <c r="CV32" t="str">
        <f t="shared" ca="1" si="32"/>
        <v/>
      </c>
      <c r="CW32" t="str">
        <f t="shared" ca="1" si="33"/>
        <v/>
      </c>
      <c r="CX32" t="str">
        <f t="shared" ca="1" si="34"/>
        <v/>
      </c>
      <c r="CY32" t="str">
        <f t="shared" ca="1" si="35"/>
        <v/>
      </c>
      <c r="CZ32" t="str">
        <f t="shared" ca="1" si="36"/>
        <v/>
      </c>
      <c r="DA32" t="str">
        <f t="shared" ca="1" si="37"/>
        <v/>
      </c>
      <c r="DB32" s="4" t="str">
        <f t="shared" ca="1" si="38"/>
        <v/>
      </c>
      <c r="DC32" t="str">
        <f t="shared" ca="1" si="39"/>
        <v/>
      </c>
      <c r="DD32" t="str">
        <f t="shared" ca="1" si="40"/>
        <v/>
      </c>
      <c r="DE32" t="str">
        <f t="shared" ca="1" si="41"/>
        <v/>
      </c>
      <c r="DF32" t="str">
        <f t="shared" ca="1" si="42"/>
        <v/>
      </c>
      <c r="DI32">
        <f ca="1">IF(OR(COUNTIF('Datos fijos'!$AJ:$AJ,Cálculos!$B32)=0,Cálculos!$B32=0,D32=0,F32=0),0,VLOOKUP($B32,'Datos fijos'!$AJ:$AO,COLUMN('Datos fijos'!$AO$1)-COLUMN('Datos fijos'!$AJ$2)+1,0))</f>
        <v>0</v>
      </c>
      <c r="DJ32">
        <f t="shared" ca="1" si="67"/>
        <v>0</v>
      </c>
      <c r="DK32" t="str">
        <f t="shared" ca="1" si="43"/>
        <v/>
      </c>
      <c r="DL32" t="str">
        <f t="shared" ca="1" si="68"/>
        <v/>
      </c>
      <c r="DN32" t="str">
        <f t="shared" ca="1" si="44"/>
        <v/>
      </c>
      <c r="DO32" t="str">
        <f t="shared" ca="1" si="45"/>
        <v/>
      </c>
      <c r="DP32" t="str">
        <f t="shared" ca="1" si="46"/>
        <v/>
      </c>
      <c r="DQ32" t="str">
        <f t="shared" ca="1" si="47"/>
        <v/>
      </c>
      <c r="DR32" t="str">
        <f t="shared" ca="1" si="48"/>
        <v/>
      </c>
      <c r="DS32" s="4" t="str">
        <f ca="1">IF($DL32="","",IF(OR(OFFSET(K$3,$DL32,0)='Datos fijos'!$AB$5,OFFSET(K$3,$DL32,0)='Datos fijos'!$AB$6),"Importado",OFFSET(K$3,$DL32,0)))</f>
        <v/>
      </c>
      <c r="DT32" t="str">
        <f t="shared" ca="1" si="49"/>
        <v/>
      </c>
      <c r="DU32" t="str">
        <f t="shared" ca="1" si="50"/>
        <v/>
      </c>
      <c r="DV32" t="str">
        <f t="shared" ca="1" si="51"/>
        <v/>
      </c>
      <c r="DW32" t="str">
        <f t="shared" ca="1" si="52"/>
        <v/>
      </c>
      <c r="DX32" t="str">
        <f ca="1">IF(DL32="","",IF(OR(DS32='Datos fijos'!$AB$3,DS32='Datos fijos'!$AB$4),0,SUM(DT32:DW32)))</f>
        <v/>
      </c>
      <c r="DY32" t="str">
        <f t="shared" ca="1" si="53"/>
        <v/>
      </c>
      <c r="EC32" s="52" t="str">
        <f ca="1">IF(OR(COUNTIF('Datos fijos'!$AJ:$AJ,Cálculos!$B32)=0,F32=0,D32=0,B32=0),"",VLOOKUP($B32,'Datos fijos'!$AJ:$AP,COLUMN('Datos fijos'!$AP$1)-COLUMN('Datos fijos'!$AJ$2)+1,0))</f>
        <v/>
      </c>
      <c r="ED32" t="str">
        <f t="shared" ca="1" si="54"/>
        <v/>
      </c>
      <c r="EF32" s="32"/>
      <c r="EG32" s="32"/>
    </row>
    <row r="33" spans="2:137" ht="15.5">
      <c r="B33">
        <f ca="1">OFFSET('Equipos, Mater, Serv'!C$5,ROW($A33)-ROW($A$3),0)</f>
        <v>0</v>
      </c>
      <c r="C33">
        <f ca="1">OFFSET('Equipos, Mater, Serv'!D$5,ROW($A33)-ROW($A$3),0)</f>
        <v>0</v>
      </c>
      <c r="D33">
        <f ca="1">OFFSET('Equipos, Mater, Serv'!F$5,ROW($A33)-ROW($A$3),0)</f>
        <v>0</v>
      </c>
      <c r="E33">
        <f ca="1">OFFSET('Equipos, Mater, Serv'!G$5,ROW($A33)-ROW($A$3),0)</f>
        <v>0</v>
      </c>
      <c r="F33">
        <f ca="1">OFFSET('Equipos, Mater, Serv'!H$5,ROW($A33)-ROW($A$3),0)</f>
        <v>0</v>
      </c>
      <c r="G33">
        <f ca="1">OFFSET('Equipos, Mater, Serv'!L$5,ROW($A33)-ROW($A$3),0)</f>
        <v>0</v>
      </c>
      <c r="I33">
        <f ca="1">OFFSET('Equipos, Mater, Serv'!O$5,ROW($A33)-ROW($A$3),0)</f>
        <v>0</v>
      </c>
      <c r="J33">
        <f ca="1">OFFSET('Equipos, Mater, Serv'!P$5,ROW($A33)-ROW($A$3),0)</f>
        <v>0</v>
      </c>
      <c r="K33">
        <f ca="1">OFFSET('Equipos, Mater, Serv'!T$5,ROW($A33)-ROW($A$3),0)</f>
        <v>0</v>
      </c>
      <c r="L33">
        <f ca="1">OFFSET('Equipos, Mater, Serv'!U$5,ROW($A33)-ROW($A$3),0)</f>
        <v>0</v>
      </c>
      <c r="N33">
        <f ca="1">OFFSET('Equipos, Mater, Serv'!Z$5,ROW($A33)-ROW($A$3),0)</f>
        <v>0</v>
      </c>
      <c r="O33">
        <f ca="1">OFFSET('Equipos, Mater, Serv'!AA$5,ROW($A33)-ROW($A$3),0)</f>
        <v>0</v>
      </c>
      <c r="P33">
        <f ca="1">OFFSET('Equipos, Mater, Serv'!AB$5,ROW($A33)-ROW($A$3),0)</f>
        <v>0</v>
      </c>
      <c r="Q33">
        <f ca="1">OFFSET('Equipos, Mater, Serv'!AC$5,ROW($A33)-ROW($A$3),0)</f>
        <v>0</v>
      </c>
      <c r="R33">
        <f ca="1">OFFSET('Equipos, Mater, Serv'!AD$5,ROW($A33)-ROW($A$3),0)</f>
        <v>0</v>
      </c>
      <c r="S33">
        <f ca="1">OFFSET('Equipos, Mater, Serv'!AE$5,ROW($A33)-ROW($A$3),0)</f>
        <v>0</v>
      </c>
      <c r="T33">
        <f ca="1">OFFSET('Equipos, Mater, Serv'!AF$5,ROW($A33)-ROW($A$3),0)</f>
        <v>0</v>
      </c>
      <c r="V33" s="227">
        <f ca="1">IF(OR($B33=0,D33=0,F33=0,J33&lt;&gt;'Datos fijos'!$H$3),0,1)</f>
        <v>0</v>
      </c>
      <c r="W33">
        <f t="shared" ca="1" si="55"/>
        <v>0</v>
      </c>
      <c r="X33" t="str">
        <f t="shared" ca="1" si="56"/>
        <v/>
      </c>
      <c r="Y33" t="str">
        <f t="shared" ca="1" si="57"/>
        <v/>
      </c>
      <c r="AA33" t="str">
        <f t="shared" ca="1" si="0"/>
        <v/>
      </c>
      <c r="AB33" t="str">
        <f t="shared" ca="1" si="1"/>
        <v/>
      </c>
      <c r="AC33" t="str">
        <f t="shared" ca="1" si="2"/>
        <v/>
      </c>
      <c r="AD33" t="str">
        <f t="shared" ca="1" si="3"/>
        <v/>
      </c>
      <c r="AE33" t="str">
        <f t="shared" ca="1" si="4"/>
        <v/>
      </c>
      <c r="AF33" t="str">
        <f t="shared" ca="1" si="5"/>
        <v/>
      </c>
      <c r="AG33" t="str">
        <f t="shared" ca="1" si="58"/>
        <v/>
      </c>
      <c r="AH33" t="str">
        <f t="shared" ca="1" si="59"/>
        <v/>
      </c>
      <c r="AI33" t="str">
        <f t="shared" ca="1" si="60"/>
        <v/>
      </c>
      <c r="AL33" t="str">
        <f ca="1">IF(Y33="","",IF(OR(AG33='Datos fijos'!$AB$3,AG33='Datos fijos'!$AB$4),0,SUM(AH33:AK33)))</f>
        <v/>
      </c>
      <c r="AO33" s="30">
        <v>31</v>
      </c>
      <c r="AP33" s="4">
        <f ca="1">OFFSET(Cron.Inversiones!$C$49,0,Cálculos!AO33-24)</f>
        <v>0</v>
      </c>
      <c r="AQ33">
        <f t="shared" ca="1" si="61"/>
        <v>0</v>
      </c>
      <c r="BE33" s="4">
        <f ca="1">IF(OR(COUNTIF('Datos fijos'!$AJ:$AJ,$B33)=0,$B33=0,D33=0,F33=0,$H$4&lt;&gt;'Datos fijos'!$H$3),0,VLOOKUP($B33,'Datos fijos'!$AJ:$AO,COLUMN('Datos fijos'!$AK$2)-COLUMN('Datos fijos'!$AJ$2)+1,0))</f>
        <v>0</v>
      </c>
      <c r="BF33">
        <f t="shared" ca="1" si="62"/>
        <v>0</v>
      </c>
      <c r="BG33" t="str">
        <f t="shared" ca="1" si="6"/>
        <v/>
      </c>
      <c r="BH33" t="str">
        <f t="shared" ca="1" si="7"/>
        <v/>
      </c>
      <c r="BJ33" t="str">
        <f t="shared" ca="1" si="8"/>
        <v/>
      </c>
      <c r="BK33" t="str">
        <f t="shared" ca="1" si="9"/>
        <v/>
      </c>
      <c r="BL33" t="str">
        <f t="shared" ca="1" si="10"/>
        <v/>
      </c>
      <c r="BM33" t="str">
        <f t="shared" ca="1" si="11"/>
        <v/>
      </c>
      <c r="BN33" s="4" t="str">
        <f t="shared" ca="1" si="12"/>
        <v/>
      </c>
      <c r="BO33" t="str">
        <f t="shared" ca="1" si="13"/>
        <v/>
      </c>
      <c r="BP33" t="str">
        <f t="shared" ca="1" si="14"/>
        <v/>
      </c>
      <c r="BQ33" t="str">
        <f t="shared" ca="1" si="15"/>
        <v/>
      </c>
      <c r="BR33" t="str">
        <f t="shared" ca="1" si="16"/>
        <v/>
      </c>
      <c r="BS33" t="str">
        <f t="shared" ca="1" si="17"/>
        <v/>
      </c>
      <c r="BT33" t="str">
        <f ca="1">IF($BH33="","",IF(OR(BO33='Datos fijos'!$AB$3,BO33='Datos fijos'!$AB$4),0,SUM(BP33:BS33)))</f>
        <v/>
      </c>
      <c r="BU33" t="str">
        <f t="shared" ca="1" si="63"/>
        <v/>
      </c>
      <c r="BX33">
        <f ca="1">IF(OR(COUNTIF('Datos fijos'!$AJ:$AJ,$B33)=0,$B33=0,D33=0,F33=0,G33=0,$H$4&lt;&gt;'Datos fijos'!$H$3),0,VLOOKUP($B33,'Datos fijos'!$AJ:$AO,COLUMN('Datos fijos'!$AL$1)-COLUMN('Datos fijos'!$AJ$2)+1,0))</f>
        <v>0</v>
      </c>
      <c r="BY33">
        <f t="shared" ca="1" si="64"/>
        <v>0</v>
      </c>
      <c r="BZ33" t="str">
        <f t="shared" ca="1" si="18"/>
        <v/>
      </c>
      <c r="CA33" t="str">
        <f t="shared" ca="1" si="19"/>
        <v/>
      </c>
      <c r="CC33" t="str">
        <f t="shared" ca="1" si="20"/>
        <v/>
      </c>
      <c r="CD33" t="str">
        <f t="shared" ca="1" si="21"/>
        <v/>
      </c>
      <c r="CE33" t="str">
        <f t="shared" ca="1" si="22"/>
        <v/>
      </c>
      <c r="CF33" t="str">
        <f t="shared" ca="1" si="23"/>
        <v/>
      </c>
      <c r="CG33" t="str">
        <f t="shared" ca="1" si="24"/>
        <v/>
      </c>
      <c r="CH33" t="str">
        <f t="shared" ca="1" si="25"/>
        <v/>
      </c>
      <c r="CI33" t="str">
        <f t="shared" ca="1" si="26"/>
        <v/>
      </c>
      <c r="CJ33" t="str">
        <f t="shared" ca="1" si="27"/>
        <v/>
      </c>
      <c r="CK33" t="str">
        <f t="shared" ca="1" si="28"/>
        <v/>
      </c>
      <c r="CL33" t="str">
        <f t="shared" ca="1" si="29"/>
        <v/>
      </c>
      <c r="CM33" t="str">
        <f ca="1">IF($CA33="","",IF(OR(CH33='Datos fijos'!$AB$3,CH33='Datos fijos'!$AB$4),0,SUM(CI33:CL33)))</f>
        <v/>
      </c>
      <c r="CN33" t="str">
        <f t="shared" ca="1" si="65"/>
        <v/>
      </c>
      <c r="CQ33" s="4">
        <f ca="1">IF(OR(COUNTIF('Datos fijos'!$AJ:$AJ,$B33)=0,$B33=0,L33=0,D33=0,F33=0),0,IF(K33='Datos fijos'!$AB$5,VLOOKUP($B33,'Datos fijos'!$AJ:$AO,COLUMN('Datos fijos'!$AN$1)-COLUMN('Datos fijos'!$AJ$2)+1,0),0))</f>
        <v>0</v>
      </c>
      <c r="CR33">
        <f t="shared" ca="1" si="66"/>
        <v>0</v>
      </c>
      <c r="CS33" t="str">
        <f t="shared" ca="1" si="30"/>
        <v/>
      </c>
      <c r="CT33" t="str">
        <f t="shared" ca="1" si="31"/>
        <v/>
      </c>
      <c r="CV33" t="str">
        <f t="shared" ca="1" si="32"/>
        <v/>
      </c>
      <c r="CW33" t="str">
        <f t="shared" ca="1" si="33"/>
        <v/>
      </c>
      <c r="CX33" t="str">
        <f t="shared" ca="1" si="34"/>
        <v/>
      </c>
      <c r="CY33" t="str">
        <f t="shared" ca="1" si="35"/>
        <v/>
      </c>
      <c r="CZ33" t="str">
        <f t="shared" ca="1" si="36"/>
        <v/>
      </c>
      <c r="DA33" t="str">
        <f t="shared" ca="1" si="37"/>
        <v/>
      </c>
      <c r="DB33" s="4" t="str">
        <f t="shared" ca="1" si="38"/>
        <v/>
      </c>
      <c r="DC33" t="str">
        <f t="shared" ca="1" si="39"/>
        <v/>
      </c>
      <c r="DD33" t="str">
        <f t="shared" ca="1" si="40"/>
        <v/>
      </c>
      <c r="DE33" t="str">
        <f t="shared" ca="1" si="41"/>
        <v/>
      </c>
      <c r="DF33" t="str">
        <f t="shared" ca="1" si="42"/>
        <v/>
      </c>
      <c r="DI33">
        <f ca="1">IF(OR(COUNTIF('Datos fijos'!$AJ:$AJ,Cálculos!$B33)=0,Cálculos!$B33=0,D33=0,F33=0),0,VLOOKUP($B33,'Datos fijos'!$AJ:$AO,COLUMN('Datos fijos'!$AO$1)-COLUMN('Datos fijos'!$AJ$2)+1,0))</f>
        <v>0</v>
      </c>
      <c r="DJ33">
        <f t="shared" ca="1" si="67"/>
        <v>0</v>
      </c>
      <c r="DK33" t="str">
        <f t="shared" ca="1" si="43"/>
        <v/>
      </c>
      <c r="DL33" t="str">
        <f t="shared" ca="1" si="68"/>
        <v/>
      </c>
      <c r="DN33" t="str">
        <f t="shared" ca="1" si="44"/>
        <v/>
      </c>
      <c r="DO33" t="str">
        <f t="shared" ca="1" si="45"/>
        <v/>
      </c>
      <c r="DP33" t="str">
        <f t="shared" ca="1" si="46"/>
        <v/>
      </c>
      <c r="DQ33" t="str">
        <f t="shared" ca="1" si="47"/>
        <v/>
      </c>
      <c r="DR33" t="str">
        <f t="shared" ca="1" si="48"/>
        <v/>
      </c>
      <c r="DS33" s="4" t="str">
        <f ca="1">IF($DL33="","",IF(OR(OFFSET(K$3,$DL33,0)='Datos fijos'!$AB$5,OFFSET(K$3,$DL33,0)='Datos fijos'!$AB$6),"Importado",OFFSET(K$3,$DL33,0)))</f>
        <v/>
      </c>
      <c r="DT33" t="str">
        <f t="shared" ca="1" si="49"/>
        <v/>
      </c>
      <c r="DU33" t="str">
        <f t="shared" ca="1" si="50"/>
        <v/>
      </c>
      <c r="DV33" t="str">
        <f t="shared" ca="1" si="51"/>
        <v/>
      </c>
      <c r="DW33" t="str">
        <f t="shared" ca="1" si="52"/>
        <v/>
      </c>
      <c r="DX33" t="str">
        <f ca="1">IF(DL33="","",IF(OR(DS33='Datos fijos'!$AB$3,DS33='Datos fijos'!$AB$4),0,SUM(DT33:DW33)))</f>
        <v/>
      </c>
      <c r="DY33" t="str">
        <f t="shared" ca="1" si="53"/>
        <v/>
      </c>
      <c r="EC33" s="52" t="str">
        <f ca="1">IF(OR(COUNTIF('Datos fijos'!$AJ:$AJ,Cálculos!$B33)=0,F33=0,D33=0,B33=0),"",VLOOKUP($B33,'Datos fijos'!$AJ:$AP,COLUMN('Datos fijos'!$AP$1)-COLUMN('Datos fijos'!$AJ$2)+1,0))</f>
        <v/>
      </c>
      <c r="ED33" t="str">
        <f t="shared" ca="1" si="54"/>
        <v/>
      </c>
      <c r="EF33" s="32"/>
      <c r="EG33" s="32"/>
    </row>
    <row r="34" spans="2:137" ht="15.5">
      <c r="B34">
        <f ca="1">OFFSET('Equipos, Mater, Serv'!C$5,ROW($A34)-ROW($A$3),0)</f>
        <v>0</v>
      </c>
      <c r="C34">
        <f ca="1">OFFSET('Equipos, Mater, Serv'!D$5,ROW($A34)-ROW($A$3),0)</f>
        <v>0</v>
      </c>
      <c r="D34">
        <f ca="1">OFFSET('Equipos, Mater, Serv'!F$5,ROW($A34)-ROW($A$3),0)</f>
        <v>0</v>
      </c>
      <c r="E34">
        <f ca="1">OFFSET('Equipos, Mater, Serv'!G$5,ROW($A34)-ROW($A$3),0)</f>
        <v>0</v>
      </c>
      <c r="F34">
        <f ca="1">OFFSET('Equipos, Mater, Serv'!H$5,ROW($A34)-ROW($A$3),0)</f>
        <v>0</v>
      </c>
      <c r="G34">
        <f ca="1">OFFSET('Equipos, Mater, Serv'!L$5,ROW($A34)-ROW($A$3),0)</f>
        <v>0</v>
      </c>
      <c r="I34">
        <f ca="1">OFFSET('Equipos, Mater, Serv'!O$5,ROW($A34)-ROW($A$3),0)</f>
        <v>0</v>
      </c>
      <c r="J34">
        <f ca="1">OFFSET('Equipos, Mater, Serv'!P$5,ROW($A34)-ROW($A$3),0)</f>
        <v>0</v>
      </c>
      <c r="K34">
        <f ca="1">OFFSET('Equipos, Mater, Serv'!T$5,ROW($A34)-ROW($A$3),0)</f>
        <v>0</v>
      </c>
      <c r="L34">
        <f ca="1">OFFSET('Equipos, Mater, Serv'!U$5,ROW($A34)-ROW($A$3),0)</f>
        <v>0</v>
      </c>
      <c r="N34">
        <f ca="1">OFFSET('Equipos, Mater, Serv'!Z$5,ROW($A34)-ROW($A$3),0)</f>
        <v>0</v>
      </c>
      <c r="O34">
        <f ca="1">OFFSET('Equipos, Mater, Serv'!AA$5,ROW($A34)-ROW($A$3),0)</f>
        <v>0</v>
      </c>
      <c r="P34">
        <f ca="1">OFFSET('Equipos, Mater, Serv'!AB$5,ROW($A34)-ROW($A$3),0)</f>
        <v>0</v>
      </c>
      <c r="Q34">
        <f ca="1">OFFSET('Equipos, Mater, Serv'!AC$5,ROW($A34)-ROW($A$3),0)</f>
        <v>0</v>
      </c>
      <c r="R34">
        <f ca="1">OFFSET('Equipos, Mater, Serv'!AD$5,ROW($A34)-ROW($A$3),0)</f>
        <v>0</v>
      </c>
      <c r="S34">
        <f ca="1">OFFSET('Equipos, Mater, Serv'!AE$5,ROW($A34)-ROW($A$3),0)</f>
        <v>0</v>
      </c>
      <c r="T34">
        <f ca="1">OFFSET('Equipos, Mater, Serv'!AF$5,ROW($A34)-ROW($A$3),0)</f>
        <v>0</v>
      </c>
      <c r="V34" s="227">
        <f ca="1">IF(OR($B34=0,D34=0,F34=0,J34&lt;&gt;'Datos fijos'!$H$3),0,1)</f>
        <v>0</v>
      </c>
      <c r="W34">
        <f t="shared" ca="1" si="55"/>
        <v>0</v>
      </c>
      <c r="X34" t="str">
        <f t="shared" ca="1" si="56"/>
        <v/>
      </c>
      <c r="Y34" t="str">
        <f t="shared" ca="1" si="57"/>
        <v/>
      </c>
      <c r="AA34" t="str">
        <f t="shared" ca="1" si="0"/>
        <v/>
      </c>
      <c r="AB34" t="str">
        <f t="shared" ca="1" si="1"/>
        <v/>
      </c>
      <c r="AC34" t="str">
        <f t="shared" ca="1" si="2"/>
        <v/>
      </c>
      <c r="AD34" t="str">
        <f t="shared" ca="1" si="3"/>
        <v/>
      </c>
      <c r="AE34" t="str">
        <f t="shared" ca="1" si="4"/>
        <v/>
      </c>
      <c r="AF34" t="str">
        <f t="shared" ca="1" si="5"/>
        <v/>
      </c>
      <c r="AG34" t="str">
        <f t="shared" ca="1" si="58"/>
        <v/>
      </c>
      <c r="AH34" t="str">
        <f t="shared" ca="1" si="59"/>
        <v/>
      </c>
      <c r="AI34" t="str">
        <f t="shared" ca="1" si="60"/>
        <v/>
      </c>
      <c r="AL34" t="str">
        <f ca="1">IF(Y34="","",IF(OR(AG34='Datos fijos'!$AB$3,AG34='Datos fijos'!$AB$4),0,SUM(AH34:AK34)))</f>
        <v/>
      </c>
      <c r="AO34" s="30">
        <v>32</v>
      </c>
      <c r="AP34" s="4">
        <f ca="1">OFFSET(Cron.Inversiones!$C$49,0,Cálculos!AO34-24)</f>
        <v>0</v>
      </c>
      <c r="AQ34">
        <f t="shared" ca="1" si="61"/>
        <v>0</v>
      </c>
      <c r="BE34" s="4">
        <f ca="1">IF(OR(COUNTIF('Datos fijos'!$AJ:$AJ,$B34)=0,$B34=0,D34=0,F34=0,$H$4&lt;&gt;'Datos fijos'!$H$3),0,VLOOKUP($B34,'Datos fijos'!$AJ:$AO,COLUMN('Datos fijos'!$AK$2)-COLUMN('Datos fijos'!$AJ$2)+1,0))</f>
        <v>0</v>
      </c>
      <c r="BF34">
        <f t="shared" ca="1" si="62"/>
        <v>0</v>
      </c>
      <c r="BG34" t="str">
        <f t="shared" ca="1" si="6"/>
        <v/>
      </c>
      <c r="BH34" t="str">
        <f t="shared" ca="1" si="7"/>
        <v/>
      </c>
      <c r="BJ34" t="str">
        <f t="shared" ca="1" si="8"/>
        <v/>
      </c>
      <c r="BK34" t="str">
        <f t="shared" ca="1" si="9"/>
        <v/>
      </c>
      <c r="BL34" t="str">
        <f t="shared" ca="1" si="10"/>
        <v/>
      </c>
      <c r="BM34" t="str">
        <f t="shared" ca="1" si="11"/>
        <v/>
      </c>
      <c r="BN34" s="4" t="str">
        <f t="shared" ca="1" si="12"/>
        <v/>
      </c>
      <c r="BO34" t="str">
        <f t="shared" ca="1" si="13"/>
        <v/>
      </c>
      <c r="BP34" t="str">
        <f t="shared" ca="1" si="14"/>
        <v/>
      </c>
      <c r="BQ34" t="str">
        <f t="shared" ca="1" si="15"/>
        <v/>
      </c>
      <c r="BR34" t="str">
        <f t="shared" ca="1" si="16"/>
        <v/>
      </c>
      <c r="BS34" t="str">
        <f t="shared" ca="1" si="17"/>
        <v/>
      </c>
      <c r="BT34" t="str">
        <f ca="1">IF($BH34="","",IF(OR(BO34='Datos fijos'!$AB$3,BO34='Datos fijos'!$AB$4),0,SUM(BP34:BS34)))</f>
        <v/>
      </c>
      <c r="BU34" t="str">
        <f t="shared" ca="1" si="63"/>
        <v/>
      </c>
      <c r="BX34">
        <f ca="1">IF(OR(COUNTIF('Datos fijos'!$AJ:$AJ,$B34)=0,$B34=0,D34=0,F34=0,G34=0,$H$4&lt;&gt;'Datos fijos'!$H$3),0,VLOOKUP($B34,'Datos fijos'!$AJ:$AO,COLUMN('Datos fijos'!$AL$1)-COLUMN('Datos fijos'!$AJ$2)+1,0))</f>
        <v>0</v>
      </c>
      <c r="BY34">
        <f t="shared" ca="1" si="64"/>
        <v>0</v>
      </c>
      <c r="BZ34" t="str">
        <f t="shared" ca="1" si="18"/>
        <v/>
      </c>
      <c r="CA34" t="str">
        <f t="shared" ca="1" si="19"/>
        <v/>
      </c>
      <c r="CC34" t="str">
        <f t="shared" ca="1" si="20"/>
        <v/>
      </c>
      <c r="CD34" t="str">
        <f t="shared" ca="1" si="21"/>
        <v/>
      </c>
      <c r="CE34" t="str">
        <f t="shared" ca="1" si="22"/>
        <v/>
      </c>
      <c r="CF34" t="str">
        <f t="shared" ca="1" si="23"/>
        <v/>
      </c>
      <c r="CG34" t="str">
        <f t="shared" ca="1" si="24"/>
        <v/>
      </c>
      <c r="CH34" t="str">
        <f t="shared" ca="1" si="25"/>
        <v/>
      </c>
      <c r="CI34" t="str">
        <f t="shared" ca="1" si="26"/>
        <v/>
      </c>
      <c r="CJ34" t="str">
        <f t="shared" ca="1" si="27"/>
        <v/>
      </c>
      <c r="CK34" t="str">
        <f t="shared" ca="1" si="28"/>
        <v/>
      </c>
      <c r="CL34" t="str">
        <f t="shared" ca="1" si="29"/>
        <v/>
      </c>
      <c r="CM34" t="str">
        <f ca="1">IF($CA34="","",IF(OR(CH34='Datos fijos'!$AB$3,CH34='Datos fijos'!$AB$4),0,SUM(CI34:CL34)))</f>
        <v/>
      </c>
      <c r="CN34" t="str">
        <f t="shared" ca="1" si="65"/>
        <v/>
      </c>
      <c r="CQ34" s="4">
        <f ca="1">IF(OR(COUNTIF('Datos fijos'!$AJ:$AJ,$B34)=0,$B34=0,L34=0,D34=0,F34=0),0,IF(K34='Datos fijos'!$AB$5,VLOOKUP($B34,'Datos fijos'!$AJ:$AO,COLUMN('Datos fijos'!$AN$1)-COLUMN('Datos fijos'!$AJ$2)+1,0),0))</f>
        <v>0</v>
      </c>
      <c r="CR34">
        <f t="shared" ca="1" si="66"/>
        <v>0</v>
      </c>
      <c r="CS34" t="str">
        <f t="shared" ca="1" si="30"/>
        <v/>
      </c>
      <c r="CT34" t="str">
        <f t="shared" ca="1" si="31"/>
        <v/>
      </c>
      <c r="CV34" t="str">
        <f t="shared" ca="1" si="32"/>
        <v/>
      </c>
      <c r="CW34" t="str">
        <f t="shared" ca="1" si="33"/>
        <v/>
      </c>
      <c r="CX34" t="str">
        <f t="shared" ca="1" si="34"/>
        <v/>
      </c>
      <c r="CY34" t="str">
        <f t="shared" ca="1" si="35"/>
        <v/>
      </c>
      <c r="CZ34" t="str">
        <f t="shared" ca="1" si="36"/>
        <v/>
      </c>
      <c r="DA34" t="str">
        <f t="shared" ca="1" si="37"/>
        <v/>
      </c>
      <c r="DB34" s="4" t="str">
        <f t="shared" ca="1" si="38"/>
        <v/>
      </c>
      <c r="DC34" t="str">
        <f t="shared" ca="1" si="39"/>
        <v/>
      </c>
      <c r="DD34" t="str">
        <f t="shared" ca="1" si="40"/>
        <v/>
      </c>
      <c r="DE34" t="str">
        <f t="shared" ca="1" si="41"/>
        <v/>
      </c>
      <c r="DF34" t="str">
        <f t="shared" ca="1" si="42"/>
        <v/>
      </c>
      <c r="DI34">
        <f ca="1">IF(OR(COUNTIF('Datos fijos'!$AJ:$AJ,Cálculos!$B34)=0,Cálculos!$B34=0,D34=0,F34=0),0,VLOOKUP($B34,'Datos fijos'!$AJ:$AO,COLUMN('Datos fijos'!$AO$1)-COLUMN('Datos fijos'!$AJ$2)+1,0))</f>
        <v>0</v>
      </c>
      <c r="DJ34">
        <f t="shared" ca="1" si="67"/>
        <v>0</v>
      </c>
      <c r="DK34" t="str">
        <f t="shared" ca="1" si="43"/>
        <v/>
      </c>
      <c r="DL34" t="str">
        <f t="shared" ca="1" si="68"/>
        <v/>
      </c>
      <c r="DN34" t="str">
        <f t="shared" ca="1" si="44"/>
        <v/>
      </c>
      <c r="DO34" t="str">
        <f t="shared" ca="1" si="45"/>
        <v/>
      </c>
      <c r="DP34" t="str">
        <f t="shared" ca="1" si="46"/>
        <v/>
      </c>
      <c r="DQ34" t="str">
        <f t="shared" ca="1" si="47"/>
        <v/>
      </c>
      <c r="DR34" t="str">
        <f t="shared" ca="1" si="48"/>
        <v/>
      </c>
      <c r="DS34" s="4" t="str">
        <f ca="1">IF($DL34="","",IF(OR(OFFSET(K$3,$DL34,0)='Datos fijos'!$AB$5,OFFSET(K$3,$DL34,0)='Datos fijos'!$AB$6),"Importado",OFFSET(K$3,$DL34,0)))</f>
        <v/>
      </c>
      <c r="DT34" t="str">
        <f t="shared" ca="1" si="49"/>
        <v/>
      </c>
      <c r="DU34" t="str">
        <f t="shared" ca="1" si="50"/>
        <v/>
      </c>
      <c r="DV34" t="str">
        <f t="shared" ca="1" si="51"/>
        <v/>
      </c>
      <c r="DW34" t="str">
        <f t="shared" ca="1" si="52"/>
        <v/>
      </c>
      <c r="DX34" t="str">
        <f ca="1">IF(DL34="","",IF(OR(DS34='Datos fijos'!$AB$3,DS34='Datos fijos'!$AB$4),0,SUM(DT34:DW34)))</f>
        <v/>
      </c>
      <c r="DY34" t="str">
        <f t="shared" ca="1" si="53"/>
        <v/>
      </c>
      <c r="EC34" s="52" t="str">
        <f ca="1">IF(OR(COUNTIF('Datos fijos'!$AJ:$AJ,Cálculos!$B34)=0,F34=0,D34=0,B34=0),"",VLOOKUP($B34,'Datos fijos'!$AJ:$AP,COLUMN('Datos fijos'!$AP$1)-COLUMN('Datos fijos'!$AJ$2)+1,0))</f>
        <v/>
      </c>
      <c r="ED34" t="str">
        <f t="shared" ca="1" si="54"/>
        <v/>
      </c>
      <c r="EF34" s="32"/>
      <c r="EG34" s="32"/>
    </row>
    <row r="35" spans="2:137" ht="15.5">
      <c r="B35">
        <f ca="1">OFFSET('Equipos, Mater, Serv'!C$5,ROW($A35)-ROW($A$3),0)</f>
        <v>0</v>
      </c>
      <c r="C35">
        <f ca="1">OFFSET('Equipos, Mater, Serv'!D$5,ROW($A35)-ROW($A$3),0)</f>
        <v>0</v>
      </c>
      <c r="D35">
        <f ca="1">OFFSET('Equipos, Mater, Serv'!F$5,ROW($A35)-ROW($A$3),0)</f>
        <v>0</v>
      </c>
      <c r="E35">
        <f ca="1">OFFSET('Equipos, Mater, Serv'!G$5,ROW($A35)-ROW($A$3),0)</f>
        <v>0</v>
      </c>
      <c r="F35">
        <f ca="1">OFFSET('Equipos, Mater, Serv'!H$5,ROW($A35)-ROW($A$3),0)</f>
        <v>0</v>
      </c>
      <c r="G35">
        <f ca="1">OFFSET('Equipos, Mater, Serv'!L$5,ROW($A35)-ROW($A$3),0)</f>
        <v>0</v>
      </c>
      <c r="I35">
        <f ca="1">OFFSET('Equipos, Mater, Serv'!O$5,ROW($A35)-ROW($A$3),0)</f>
        <v>0</v>
      </c>
      <c r="J35">
        <f ca="1">OFFSET('Equipos, Mater, Serv'!P$5,ROW($A35)-ROW($A$3),0)</f>
        <v>0</v>
      </c>
      <c r="K35">
        <f ca="1">OFFSET('Equipos, Mater, Serv'!T$5,ROW($A35)-ROW($A$3),0)</f>
        <v>0</v>
      </c>
      <c r="L35">
        <f ca="1">OFFSET('Equipos, Mater, Serv'!U$5,ROW($A35)-ROW($A$3),0)</f>
        <v>0</v>
      </c>
      <c r="N35">
        <f ca="1">OFFSET('Equipos, Mater, Serv'!Z$5,ROW($A35)-ROW($A$3),0)</f>
        <v>0</v>
      </c>
      <c r="O35">
        <f ca="1">OFFSET('Equipos, Mater, Serv'!AA$5,ROW($A35)-ROW($A$3),0)</f>
        <v>0</v>
      </c>
      <c r="P35">
        <f ca="1">OFFSET('Equipos, Mater, Serv'!AB$5,ROW($A35)-ROW($A$3),0)</f>
        <v>0</v>
      </c>
      <c r="Q35">
        <f ca="1">OFFSET('Equipos, Mater, Serv'!AC$5,ROW($A35)-ROW($A$3),0)</f>
        <v>0</v>
      </c>
      <c r="R35">
        <f ca="1">OFFSET('Equipos, Mater, Serv'!AD$5,ROW($A35)-ROW($A$3),0)</f>
        <v>0</v>
      </c>
      <c r="S35">
        <f ca="1">OFFSET('Equipos, Mater, Serv'!AE$5,ROW($A35)-ROW($A$3),0)</f>
        <v>0</v>
      </c>
      <c r="T35">
        <f ca="1">OFFSET('Equipos, Mater, Serv'!AF$5,ROW($A35)-ROW($A$3),0)</f>
        <v>0</v>
      </c>
      <c r="V35" s="227">
        <f ca="1">IF(OR($B35=0,D35=0,F35=0,J35&lt;&gt;'Datos fijos'!$H$3),0,1)</f>
        <v>0</v>
      </c>
      <c r="W35">
        <f t="shared" ca="1" si="55"/>
        <v>0</v>
      </c>
      <c r="X35" t="str">
        <f t="shared" ca="1" si="56"/>
        <v/>
      </c>
      <c r="Y35" t="str">
        <f t="shared" ca="1" si="57"/>
        <v/>
      </c>
      <c r="AA35" t="str">
        <f t="shared" ca="1" si="0"/>
        <v/>
      </c>
      <c r="AB35" t="str">
        <f t="shared" ca="1" si="1"/>
        <v/>
      </c>
      <c r="AC35" t="str">
        <f t="shared" ca="1" si="2"/>
        <v/>
      </c>
      <c r="AD35" t="str">
        <f t="shared" ca="1" si="3"/>
        <v/>
      </c>
      <c r="AE35" t="str">
        <f t="shared" ca="1" si="4"/>
        <v/>
      </c>
      <c r="AF35" t="str">
        <f t="shared" ca="1" si="5"/>
        <v/>
      </c>
      <c r="AG35" t="str">
        <f t="shared" ca="1" si="58"/>
        <v/>
      </c>
      <c r="AH35" t="str">
        <f t="shared" ca="1" si="59"/>
        <v/>
      </c>
      <c r="AI35" t="str">
        <f t="shared" ca="1" si="60"/>
        <v/>
      </c>
      <c r="AL35" t="str">
        <f ca="1">IF(Y35="","",IF(OR(AG35='Datos fijos'!$AB$3,AG35='Datos fijos'!$AB$4),0,SUM(AH35:AK35)))</f>
        <v/>
      </c>
      <c r="AO35" s="30">
        <v>33</v>
      </c>
      <c r="AP35" s="4">
        <f ca="1">OFFSET(Cron.Inversiones!$C$49,0,Cálculos!AO35-24)</f>
        <v>0</v>
      </c>
      <c r="AQ35">
        <f t="shared" ca="1" si="61"/>
        <v>0</v>
      </c>
      <c r="BE35" s="4">
        <f ca="1">IF(OR(COUNTIF('Datos fijos'!$AJ:$AJ,$B35)=0,$B35=0,D35=0,F35=0,$H$4&lt;&gt;'Datos fijos'!$H$3),0,VLOOKUP($B35,'Datos fijos'!$AJ:$AO,COLUMN('Datos fijos'!$AK$2)-COLUMN('Datos fijos'!$AJ$2)+1,0))</f>
        <v>0</v>
      </c>
      <c r="BF35">
        <f t="shared" ca="1" si="62"/>
        <v>0</v>
      </c>
      <c r="BG35" t="str">
        <f t="shared" ca="1" si="6"/>
        <v/>
      </c>
      <c r="BH35" t="str">
        <f t="shared" ca="1" si="7"/>
        <v/>
      </c>
      <c r="BJ35" t="str">
        <f t="shared" ca="1" si="8"/>
        <v/>
      </c>
      <c r="BK35" t="str">
        <f t="shared" ca="1" si="9"/>
        <v/>
      </c>
      <c r="BL35" t="str">
        <f t="shared" ca="1" si="10"/>
        <v/>
      </c>
      <c r="BM35" t="str">
        <f t="shared" ca="1" si="11"/>
        <v/>
      </c>
      <c r="BN35" s="4" t="str">
        <f t="shared" ca="1" si="12"/>
        <v/>
      </c>
      <c r="BO35" t="str">
        <f t="shared" ca="1" si="13"/>
        <v/>
      </c>
      <c r="BP35" t="str">
        <f t="shared" ca="1" si="14"/>
        <v/>
      </c>
      <c r="BQ35" t="str">
        <f t="shared" ca="1" si="15"/>
        <v/>
      </c>
      <c r="BR35" t="str">
        <f t="shared" ca="1" si="16"/>
        <v/>
      </c>
      <c r="BS35" t="str">
        <f t="shared" ca="1" si="17"/>
        <v/>
      </c>
      <c r="BT35" t="str">
        <f ca="1">IF($BH35="","",IF(OR(BO35='Datos fijos'!$AB$3,BO35='Datos fijos'!$AB$4),0,SUM(BP35:BS35)))</f>
        <v/>
      </c>
      <c r="BU35" t="str">
        <f t="shared" ca="1" si="63"/>
        <v/>
      </c>
      <c r="BX35">
        <f ca="1">IF(OR(COUNTIF('Datos fijos'!$AJ:$AJ,$B35)=0,$B35=0,D35=0,F35=0,G35=0,$H$4&lt;&gt;'Datos fijos'!$H$3),0,VLOOKUP($B35,'Datos fijos'!$AJ:$AO,COLUMN('Datos fijos'!$AL$1)-COLUMN('Datos fijos'!$AJ$2)+1,0))</f>
        <v>0</v>
      </c>
      <c r="BY35">
        <f t="shared" ca="1" si="64"/>
        <v>0</v>
      </c>
      <c r="BZ35" t="str">
        <f t="shared" ca="1" si="18"/>
        <v/>
      </c>
      <c r="CA35" t="str">
        <f t="shared" ca="1" si="19"/>
        <v/>
      </c>
      <c r="CC35" t="str">
        <f t="shared" ca="1" si="20"/>
        <v/>
      </c>
      <c r="CD35" t="str">
        <f t="shared" ca="1" si="21"/>
        <v/>
      </c>
      <c r="CE35" t="str">
        <f t="shared" ca="1" si="22"/>
        <v/>
      </c>
      <c r="CF35" t="str">
        <f t="shared" ca="1" si="23"/>
        <v/>
      </c>
      <c r="CG35" t="str">
        <f t="shared" ca="1" si="24"/>
        <v/>
      </c>
      <c r="CH35" t="str">
        <f t="shared" ca="1" si="25"/>
        <v/>
      </c>
      <c r="CI35" t="str">
        <f t="shared" ca="1" si="26"/>
        <v/>
      </c>
      <c r="CJ35" t="str">
        <f t="shared" ca="1" si="27"/>
        <v/>
      </c>
      <c r="CK35" t="str">
        <f t="shared" ca="1" si="28"/>
        <v/>
      </c>
      <c r="CL35" t="str">
        <f t="shared" ca="1" si="29"/>
        <v/>
      </c>
      <c r="CM35" t="str">
        <f ca="1">IF($CA35="","",IF(OR(CH35='Datos fijos'!$AB$3,CH35='Datos fijos'!$AB$4),0,SUM(CI35:CL35)))</f>
        <v/>
      </c>
      <c r="CN35" t="str">
        <f t="shared" ca="1" si="65"/>
        <v/>
      </c>
      <c r="CQ35" s="4">
        <f ca="1">IF(OR(COUNTIF('Datos fijos'!$AJ:$AJ,$B35)=0,$B35=0,L35=0,D35=0,F35=0),0,IF(K35='Datos fijos'!$AB$5,VLOOKUP($B35,'Datos fijos'!$AJ:$AO,COLUMN('Datos fijos'!$AN$1)-COLUMN('Datos fijos'!$AJ$2)+1,0),0))</f>
        <v>0</v>
      </c>
      <c r="CR35">
        <f t="shared" ca="1" si="66"/>
        <v>0</v>
      </c>
      <c r="CS35" t="str">
        <f t="shared" ca="1" si="30"/>
        <v/>
      </c>
      <c r="CT35" t="str">
        <f t="shared" ca="1" si="31"/>
        <v/>
      </c>
      <c r="CV35" t="str">
        <f t="shared" ca="1" si="32"/>
        <v/>
      </c>
      <c r="CW35" t="str">
        <f t="shared" ca="1" si="33"/>
        <v/>
      </c>
      <c r="CX35" t="str">
        <f t="shared" ca="1" si="34"/>
        <v/>
      </c>
      <c r="CY35" t="str">
        <f t="shared" ca="1" si="35"/>
        <v/>
      </c>
      <c r="CZ35" t="str">
        <f t="shared" ca="1" si="36"/>
        <v/>
      </c>
      <c r="DA35" t="str">
        <f t="shared" ca="1" si="37"/>
        <v/>
      </c>
      <c r="DB35" s="4" t="str">
        <f t="shared" ca="1" si="38"/>
        <v/>
      </c>
      <c r="DC35" t="str">
        <f t="shared" ca="1" si="39"/>
        <v/>
      </c>
      <c r="DD35" t="str">
        <f t="shared" ca="1" si="40"/>
        <v/>
      </c>
      <c r="DE35" t="str">
        <f t="shared" ca="1" si="41"/>
        <v/>
      </c>
      <c r="DF35" t="str">
        <f t="shared" ca="1" si="42"/>
        <v/>
      </c>
      <c r="DI35">
        <f ca="1">IF(OR(COUNTIF('Datos fijos'!$AJ:$AJ,Cálculos!$B35)=0,Cálculos!$B35=0,D35=0,F35=0),0,VLOOKUP($B35,'Datos fijos'!$AJ:$AO,COLUMN('Datos fijos'!$AO$1)-COLUMN('Datos fijos'!$AJ$2)+1,0))</f>
        <v>0</v>
      </c>
      <c r="DJ35">
        <f t="shared" ca="1" si="67"/>
        <v>0</v>
      </c>
      <c r="DK35" t="str">
        <f t="shared" ca="1" si="43"/>
        <v/>
      </c>
      <c r="DL35" t="str">
        <f t="shared" ca="1" si="68"/>
        <v/>
      </c>
      <c r="DN35" t="str">
        <f t="shared" ca="1" si="44"/>
        <v/>
      </c>
      <c r="DO35" t="str">
        <f t="shared" ca="1" si="45"/>
        <v/>
      </c>
      <c r="DP35" t="str">
        <f t="shared" ca="1" si="46"/>
        <v/>
      </c>
      <c r="DQ35" t="str">
        <f t="shared" ca="1" si="47"/>
        <v/>
      </c>
      <c r="DR35" t="str">
        <f t="shared" ca="1" si="48"/>
        <v/>
      </c>
      <c r="DS35" s="4" t="str">
        <f ca="1">IF($DL35="","",IF(OR(OFFSET(K$3,$DL35,0)='Datos fijos'!$AB$5,OFFSET(K$3,$DL35,0)='Datos fijos'!$AB$6),"Importado",OFFSET(K$3,$DL35,0)))</f>
        <v/>
      </c>
      <c r="DT35" t="str">
        <f t="shared" ca="1" si="49"/>
        <v/>
      </c>
      <c r="DU35" t="str">
        <f t="shared" ca="1" si="50"/>
        <v/>
      </c>
      <c r="DV35" t="str">
        <f t="shared" ca="1" si="51"/>
        <v/>
      </c>
      <c r="DW35" t="str">
        <f t="shared" ca="1" si="52"/>
        <v/>
      </c>
      <c r="DX35" t="str">
        <f ca="1">IF(DL35="","",IF(OR(DS35='Datos fijos'!$AB$3,DS35='Datos fijos'!$AB$4),0,SUM(DT35:DW35)))</f>
        <v/>
      </c>
      <c r="DY35" t="str">
        <f t="shared" ca="1" si="53"/>
        <v/>
      </c>
      <c r="EC35" s="52" t="str">
        <f ca="1">IF(OR(COUNTIF('Datos fijos'!$AJ:$AJ,Cálculos!$B35)=0,F35=0,D35=0,B35=0),"",VLOOKUP($B35,'Datos fijos'!$AJ:$AP,COLUMN('Datos fijos'!$AP$1)-COLUMN('Datos fijos'!$AJ$2)+1,0))</f>
        <v/>
      </c>
      <c r="ED35" t="str">
        <f t="shared" ca="1" si="54"/>
        <v/>
      </c>
      <c r="EF35" s="32"/>
      <c r="EG35" s="32"/>
    </row>
    <row r="36" spans="2:137" ht="15.5">
      <c r="B36">
        <f ca="1">OFFSET('Equipos, Mater, Serv'!C$5,ROW($A36)-ROW($A$3),0)</f>
        <v>0</v>
      </c>
      <c r="C36">
        <f ca="1">OFFSET('Equipos, Mater, Serv'!D$5,ROW($A36)-ROW($A$3),0)</f>
        <v>0</v>
      </c>
      <c r="D36">
        <f ca="1">OFFSET('Equipos, Mater, Serv'!F$5,ROW($A36)-ROW($A$3),0)</f>
        <v>0</v>
      </c>
      <c r="E36">
        <f ca="1">OFFSET('Equipos, Mater, Serv'!G$5,ROW($A36)-ROW($A$3),0)</f>
        <v>0</v>
      </c>
      <c r="F36">
        <f ca="1">OFFSET('Equipos, Mater, Serv'!H$5,ROW($A36)-ROW($A$3),0)</f>
        <v>0</v>
      </c>
      <c r="G36">
        <f ca="1">OFFSET('Equipos, Mater, Serv'!L$5,ROW($A36)-ROW($A$3),0)</f>
        <v>0</v>
      </c>
      <c r="I36">
        <f ca="1">OFFSET('Equipos, Mater, Serv'!O$5,ROW($A36)-ROW($A$3),0)</f>
        <v>0</v>
      </c>
      <c r="J36">
        <f ca="1">OFFSET('Equipos, Mater, Serv'!P$5,ROW($A36)-ROW($A$3),0)</f>
        <v>0</v>
      </c>
      <c r="K36">
        <f ca="1">OFFSET('Equipos, Mater, Serv'!T$5,ROW($A36)-ROW($A$3),0)</f>
        <v>0</v>
      </c>
      <c r="L36">
        <f ca="1">OFFSET('Equipos, Mater, Serv'!U$5,ROW($A36)-ROW($A$3),0)</f>
        <v>0</v>
      </c>
      <c r="N36">
        <f ca="1">OFFSET('Equipos, Mater, Serv'!Z$5,ROW($A36)-ROW($A$3),0)</f>
        <v>0</v>
      </c>
      <c r="O36">
        <f ca="1">OFFSET('Equipos, Mater, Serv'!AA$5,ROW($A36)-ROW($A$3),0)</f>
        <v>0</v>
      </c>
      <c r="P36">
        <f ca="1">OFFSET('Equipos, Mater, Serv'!AB$5,ROW($A36)-ROW($A$3),0)</f>
        <v>0</v>
      </c>
      <c r="Q36">
        <f ca="1">OFFSET('Equipos, Mater, Serv'!AC$5,ROW($A36)-ROW($A$3),0)</f>
        <v>0</v>
      </c>
      <c r="R36">
        <f ca="1">OFFSET('Equipos, Mater, Serv'!AD$5,ROW($A36)-ROW($A$3),0)</f>
        <v>0</v>
      </c>
      <c r="S36">
        <f ca="1">OFFSET('Equipos, Mater, Serv'!AE$5,ROW($A36)-ROW($A$3),0)</f>
        <v>0</v>
      </c>
      <c r="T36">
        <f ca="1">OFFSET('Equipos, Mater, Serv'!AF$5,ROW($A36)-ROW($A$3),0)</f>
        <v>0</v>
      </c>
      <c r="V36" s="227">
        <f ca="1">IF(OR($B36=0,D36=0,F36=0,J36&lt;&gt;'Datos fijos'!$H$3),0,1)</f>
        <v>0</v>
      </c>
      <c r="W36">
        <f t="shared" ca="1" si="55"/>
        <v>0</v>
      </c>
      <c r="X36" t="str">
        <f t="shared" ca="1" si="56"/>
        <v/>
      </c>
      <c r="Y36" t="str">
        <f t="shared" ca="1" si="57"/>
        <v/>
      </c>
      <c r="AA36" t="str">
        <f t="shared" ca="1" si="0"/>
        <v/>
      </c>
      <c r="AB36" t="str">
        <f t="shared" ca="1" si="1"/>
        <v/>
      </c>
      <c r="AC36" t="str">
        <f t="shared" ca="1" si="2"/>
        <v/>
      </c>
      <c r="AD36" t="str">
        <f t="shared" ca="1" si="3"/>
        <v/>
      </c>
      <c r="AE36" t="str">
        <f t="shared" ca="1" si="4"/>
        <v/>
      </c>
      <c r="AF36" t="str">
        <f t="shared" ca="1" si="5"/>
        <v/>
      </c>
      <c r="AG36" t="str">
        <f t="shared" ca="1" si="58"/>
        <v/>
      </c>
      <c r="AH36" t="str">
        <f t="shared" ca="1" si="59"/>
        <v/>
      </c>
      <c r="AI36" t="str">
        <f t="shared" ca="1" si="60"/>
        <v/>
      </c>
      <c r="AL36" t="str">
        <f ca="1">IF(Y36="","",IF(OR(AG36='Datos fijos'!$AB$3,AG36='Datos fijos'!$AB$4),0,SUM(AH36:AK36)))</f>
        <v/>
      </c>
      <c r="AO36" s="30">
        <v>34</v>
      </c>
      <c r="AP36" s="4">
        <f ca="1">OFFSET(Cron.Inversiones!$C$49,0,Cálculos!AO36-24)</f>
        <v>0</v>
      </c>
      <c r="AQ36">
        <f t="shared" ca="1" si="61"/>
        <v>0</v>
      </c>
      <c r="BE36" s="4">
        <f ca="1">IF(OR(COUNTIF('Datos fijos'!$AJ:$AJ,$B36)=0,$B36=0,D36=0,F36=0,$H$4&lt;&gt;'Datos fijos'!$H$3),0,VLOOKUP($B36,'Datos fijos'!$AJ:$AO,COLUMN('Datos fijos'!$AK$2)-COLUMN('Datos fijos'!$AJ$2)+1,0))</f>
        <v>0</v>
      </c>
      <c r="BF36">
        <f t="shared" ca="1" si="62"/>
        <v>0</v>
      </c>
      <c r="BG36" t="str">
        <f t="shared" ca="1" si="6"/>
        <v/>
      </c>
      <c r="BH36" t="str">
        <f t="shared" ca="1" si="7"/>
        <v/>
      </c>
      <c r="BJ36" t="str">
        <f t="shared" ca="1" si="8"/>
        <v/>
      </c>
      <c r="BK36" t="str">
        <f t="shared" ca="1" si="9"/>
        <v/>
      </c>
      <c r="BL36" t="str">
        <f t="shared" ca="1" si="10"/>
        <v/>
      </c>
      <c r="BM36" t="str">
        <f t="shared" ca="1" si="11"/>
        <v/>
      </c>
      <c r="BN36" s="4" t="str">
        <f t="shared" ca="1" si="12"/>
        <v/>
      </c>
      <c r="BO36" t="str">
        <f t="shared" ca="1" si="13"/>
        <v/>
      </c>
      <c r="BP36" t="str">
        <f t="shared" ca="1" si="14"/>
        <v/>
      </c>
      <c r="BQ36" t="str">
        <f t="shared" ca="1" si="15"/>
        <v/>
      </c>
      <c r="BR36" t="str">
        <f t="shared" ca="1" si="16"/>
        <v/>
      </c>
      <c r="BS36" t="str">
        <f t="shared" ca="1" si="17"/>
        <v/>
      </c>
      <c r="BT36" t="str">
        <f ca="1">IF($BH36="","",IF(OR(BO36='Datos fijos'!$AB$3,BO36='Datos fijos'!$AB$4),0,SUM(BP36:BS36)))</f>
        <v/>
      </c>
      <c r="BU36" t="str">
        <f t="shared" ca="1" si="63"/>
        <v/>
      </c>
      <c r="BX36">
        <f ca="1">IF(OR(COUNTIF('Datos fijos'!$AJ:$AJ,$B36)=0,$B36=0,D36=0,F36=0,G36=0,$H$4&lt;&gt;'Datos fijos'!$H$3),0,VLOOKUP($B36,'Datos fijos'!$AJ:$AO,COLUMN('Datos fijos'!$AL$1)-COLUMN('Datos fijos'!$AJ$2)+1,0))</f>
        <v>0</v>
      </c>
      <c r="BY36">
        <f t="shared" ca="1" si="64"/>
        <v>0</v>
      </c>
      <c r="BZ36" t="str">
        <f t="shared" ca="1" si="18"/>
        <v/>
      </c>
      <c r="CA36" t="str">
        <f t="shared" ca="1" si="19"/>
        <v/>
      </c>
      <c r="CC36" t="str">
        <f t="shared" ca="1" si="20"/>
        <v/>
      </c>
      <c r="CD36" t="str">
        <f t="shared" ca="1" si="21"/>
        <v/>
      </c>
      <c r="CE36" t="str">
        <f t="shared" ca="1" si="22"/>
        <v/>
      </c>
      <c r="CF36" t="str">
        <f t="shared" ca="1" si="23"/>
        <v/>
      </c>
      <c r="CG36" t="str">
        <f t="shared" ca="1" si="24"/>
        <v/>
      </c>
      <c r="CH36" t="str">
        <f t="shared" ca="1" si="25"/>
        <v/>
      </c>
      <c r="CI36" t="str">
        <f t="shared" ca="1" si="26"/>
        <v/>
      </c>
      <c r="CJ36" t="str">
        <f t="shared" ca="1" si="27"/>
        <v/>
      </c>
      <c r="CK36" t="str">
        <f t="shared" ca="1" si="28"/>
        <v/>
      </c>
      <c r="CL36" t="str">
        <f t="shared" ca="1" si="29"/>
        <v/>
      </c>
      <c r="CM36" t="str">
        <f ca="1">IF($CA36="","",IF(OR(CH36='Datos fijos'!$AB$3,CH36='Datos fijos'!$AB$4),0,SUM(CI36:CL36)))</f>
        <v/>
      </c>
      <c r="CN36" t="str">
        <f t="shared" ca="1" si="65"/>
        <v/>
      </c>
      <c r="CQ36" s="4">
        <f ca="1">IF(OR(COUNTIF('Datos fijos'!$AJ:$AJ,$B36)=0,$B36=0,L36=0,D36=0,F36=0),0,IF(K36='Datos fijos'!$AB$5,VLOOKUP($B36,'Datos fijos'!$AJ:$AO,COLUMN('Datos fijos'!$AN$1)-COLUMN('Datos fijos'!$AJ$2)+1,0),0))</f>
        <v>0</v>
      </c>
      <c r="CR36">
        <f t="shared" ca="1" si="66"/>
        <v>0</v>
      </c>
      <c r="CS36" t="str">
        <f t="shared" ca="1" si="30"/>
        <v/>
      </c>
      <c r="CT36" t="str">
        <f t="shared" ca="1" si="31"/>
        <v/>
      </c>
      <c r="CV36" t="str">
        <f t="shared" ca="1" si="32"/>
        <v/>
      </c>
      <c r="CW36" t="str">
        <f t="shared" ca="1" si="33"/>
        <v/>
      </c>
      <c r="CX36" t="str">
        <f t="shared" ca="1" si="34"/>
        <v/>
      </c>
      <c r="CY36" t="str">
        <f t="shared" ca="1" si="35"/>
        <v/>
      </c>
      <c r="CZ36" t="str">
        <f t="shared" ca="1" si="36"/>
        <v/>
      </c>
      <c r="DA36" t="str">
        <f t="shared" ca="1" si="37"/>
        <v/>
      </c>
      <c r="DB36" s="4" t="str">
        <f t="shared" ca="1" si="38"/>
        <v/>
      </c>
      <c r="DC36" t="str">
        <f t="shared" ca="1" si="39"/>
        <v/>
      </c>
      <c r="DD36" t="str">
        <f t="shared" ca="1" si="40"/>
        <v/>
      </c>
      <c r="DE36" t="str">
        <f t="shared" ca="1" si="41"/>
        <v/>
      </c>
      <c r="DF36" t="str">
        <f t="shared" ca="1" si="42"/>
        <v/>
      </c>
      <c r="DI36">
        <f ca="1">IF(OR(COUNTIF('Datos fijos'!$AJ:$AJ,Cálculos!$B36)=0,Cálculos!$B36=0,D36=0,F36=0),0,VLOOKUP($B36,'Datos fijos'!$AJ:$AO,COLUMN('Datos fijos'!$AO$1)-COLUMN('Datos fijos'!$AJ$2)+1,0))</f>
        <v>0</v>
      </c>
      <c r="DJ36">
        <f t="shared" ca="1" si="67"/>
        <v>0</v>
      </c>
      <c r="DK36" t="str">
        <f t="shared" ca="1" si="43"/>
        <v/>
      </c>
      <c r="DL36" t="str">
        <f t="shared" ca="1" si="68"/>
        <v/>
      </c>
      <c r="DN36" t="str">
        <f t="shared" ca="1" si="44"/>
        <v/>
      </c>
      <c r="DO36" t="str">
        <f t="shared" ca="1" si="45"/>
        <v/>
      </c>
      <c r="DP36" t="str">
        <f t="shared" ca="1" si="46"/>
        <v/>
      </c>
      <c r="DQ36" t="str">
        <f t="shared" ca="1" si="47"/>
        <v/>
      </c>
      <c r="DR36" t="str">
        <f t="shared" ca="1" si="48"/>
        <v/>
      </c>
      <c r="DS36" s="4" t="str">
        <f ca="1">IF($DL36="","",IF(OR(OFFSET(K$3,$DL36,0)='Datos fijos'!$AB$5,OFFSET(K$3,$DL36,0)='Datos fijos'!$AB$6),"Importado",OFFSET(K$3,$DL36,0)))</f>
        <v/>
      </c>
      <c r="DT36" t="str">
        <f t="shared" ca="1" si="49"/>
        <v/>
      </c>
      <c r="DU36" t="str">
        <f t="shared" ca="1" si="50"/>
        <v/>
      </c>
      <c r="DV36" t="str">
        <f t="shared" ca="1" si="51"/>
        <v/>
      </c>
      <c r="DW36" t="str">
        <f t="shared" ca="1" si="52"/>
        <v/>
      </c>
      <c r="DX36" t="str">
        <f ca="1">IF(DL36="","",IF(OR(DS36='Datos fijos'!$AB$3,DS36='Datos fijos'!$AB$4),0,SUM(DT36:DW36)))</f>
        <v/>
      </c>
      <c r="DY36" t="str">
        <f t="shared" ca="1" si="53"/>
        <v/>
      </c>
      <c r="EC36" s="52" t="str">
        <f ca="1">IF(OR(COUNTIF('Datos fijos'!$AJ:$AJ,Cálculos!$B36)=0,F36=0,D36=0,B36=0),"",VLOOKUP($B36,'Datos fijos'!$AJ:$AP,COLUMN('Datos fijos'!$AP$1)-COLUMN('Datos fijos'!$AJ$2)+1,0))</f>
        <v/>
      </c>
      <c r="ED36" t="str">
        <f t="shared" ca="1" si="54"/>
        <v/>
      </c>
      <c r="EF36" s="32"/>
      <c r="EG36" s="32"/>
    </row>
    <row r="37" spans="2:137" ht="15.5">
      <c r="B37">
        <f ca="1">OFFSET('Equipos, Mater, Serv'!C$5,ROW($A37)-ROW($A$3),0)</f>
        <v>0</v>
      </c>
      <c r="C37">
        <f ca="1">OFFSET('Equipos, Mater, Serv'!D$5,ROW($A37)-ROW($A$3),0)</f>
        <v>0</v>
      </c>
      <c r="D37">
        <f ca="1">OFFSET('Equipos, Mater, Serv'!F$5,ROW($A37)-ROW($A$3),0)</f>
        <v>0</v>
      </c>
      <c r="E37">
        <f ca="1">OFFSET('Equipos, Mater, Serv'!G$5,ROW($A37)-ROW($A$3),0)</f>
        <v>0</v>
      </c>
      <c r="F37">
        <f ca="1">OFFSET('Equipos, Mater, Serv'!H$5,ROW($A37)-ROW($A$3),0)</f>
        <v>0</v>
      </c>
      <c r="G37">
        <f ca="1">OFFSET('Equipos, Mater, Serv'!L$5,ROW($A37)-ROW($A$3),0)</f>
        <v>0</v>
      </c>
      <c r="I37">
        <f ca="1">OFFSET('Equipos, Mater, Serv'!O$5,ROW($A37)-ROW($A$3),0)</f>
        <v>0</v>
      </c>
      <c r="J37">
        <f ca="1">OFFSET('Equipos, Mater, Serv'!P$5,ROW($A37)-ROW($A$3),0)</f>
        <v>0</v>
      </c>
      <c r="K37">
        <f ca="1">OFFSET('Equipos, Mater, Serv'!T$5,ROW($A37)-ROW($A$3),0)</f>
        <v>0</v>
      </c>
      <c r="L37">
        <f ca="1">OFFSET('Equipos, Mater, Serv'!U$5,ROW($A37)-ROW($A$3),0)</f>
        <v>0</v>
      </c>
      <c r="N37">
        <f ca="1">OFFSET('Equipos, Mater, Serv'!Z$5,ROW($A37)-ROW($A$3),0)</f>
        <v>0</v>
      </c>
      <c r="O37">
        <f ca="1">OFFSET('Equipos, Mater, Serv'!AA$5,ROW($A37)-ROW($A$3),0)</f>
        <v>0</v>
      </c>
      <c r="P37">
        <f ca="1">OFFSET('Equipos, Mater, Serv'!AB$5,ROW($A37)-ROW($A$3),0)</f>
        <v>0</v>
      </c>
      <c r="Q37">
        <f ca="1">OFFSET('Equipos, Mater, Serv'!AC$5,ROW($A37)-ROW($A$3),0)</f>
        <v>0</v>
      </c>
      <c r="R37">
        <f ca="1">OFFSET('Equipos, Mater, Serv'!AD$5,ROW($A37)-ROW($A$3),0)</f>
        <v>0</v>
      </c>
      <c r="S37">
        <f ca="1">OFFSET('Equipos, Mater, Serv'!AE$5,ROW($A37)-ROW($A$3),0)</f>
        <v>0</v>
      </c>
      <c r="T37">
        <f ca="1">OFFSET('Equipos, Mater, Serv'!AF$5,ROW($A37)-ROW($A$3),0)</f>
        <v>0</v>
      </c>
      <c r="V37" s="227">
        <f ca="1">IF(OR($B37=0,D37=0,F37=0,J37&lt;&gt;'Datos fijos'!$H$3),0,1)</f>
        <v>0</v>
      </c>
      <c r="W37">
        <f t="shared" ca="1" si="55"/>
        <v>0</v>
      </c>
      <c r="X37" t="str">
        <f t="shared" ca="1" si="56"/>
        <v/>
      </c>
      <c r="Y37" t="str">
        <f t="shared" ca="1" si="57"/>
        <v/>
      </c>
      <c r="AA37" t="str">
        <f t="shared" ca="1" si="0"/>
        <v/>
      </c>
      <c r="AB37" t="str">
        <f t="shared" ca="1" si="1"/>
        <v/>
      </c>
      <c r="AC37" t="str">
        <f t="shared" ca="1" si="2"/>
        <v/>
      </c>
      <c r="AD37" t="str">
        <f t="shared" ca="1" si="3"/>
        <v/>
      </c>
      <c r="AE37" t="str">
        <f t="shared" ca="1" si="4"/>
        <v/>
      </c>
      <c r="AF37" t="str">
        <f t="shared" ca="1" si="5"/>
        <v/>
      </c>
      <c r="AG37" t="str">
        <f t="shared" ca="1" si="58"/>
        <v/>
      </c>
      <c r="AH37" t="str">
        <f t="shared" ca="1" si="59"/>
        <v/>
      </c>
      <c r="AI37" t="str">
        <f t="shared" ca="1" si="60"/>
        <v/>
      </c>
      <c r="AL37" t="str">
        <f ca="1">IF(Y37="","",IF(OR(AG37='Datos fijos'!$AB$3,AG37='Datos fijos'!$AB$4),0,SUM(AH37:AK37)))</f>
        <v/>
      </c>
      <c r="AO37" s="30">
        <v>35</v>
      </c>
      <c r="AP37" s="4">
        <f ca="1">OFFSET(Cron.Inversiones!$C$49,0,Cálculos!AO37-24)</f>
        <v>0</v>
      </c>
      <c r="AQ37">
        <f t="shared" ca="1" si="61"/>
        <v>0</v>
      </c>
      <c r="BE37" s="4">
        <f ca="1">IF(OR(COUNTIF('Datos fijos'!$AJ:$AJ,$B37)=0,$B37=0,D37=0,F37=0,$H$4&lt;&gt;'Datos fijos'!$H$3),0,VLOOKUP($B37,'Datos fijos'!$AJ:$AO,COLUMN('Datos fijos'!$AK$2)-COLUMN('Datos fijos'!$AJ$2)+1,0))</f>
        <v>0</v>
      </c>
      <c r="BF37">
        <f t="shared" ca="1" si="62"/>
        <v>0</v>
      </c>
      <c r="BG37" t="str">
        <f t="shared" ca="1" si="6"/>
        <v/>
      </c>
      <c r="BH37" t="str">
        <f t="shared" ca="1" si="7"/>
        <v/>
      </c>
      <c r="BJ37" t="str">
        <f t="shared" ca="1" si="8"/>
        <v/>
      </c>
      <c r="BK37" t="str">
        <f t="shared" ca="1" si="9"/>
        <v/>
      </c>
      <c r="BL37" t="str">
        <f t="shared" ca="1" si="10"/>
        <v/>
      </c>
      <c r="BM37" t="str">
        <f t="shared" ca="1" si="11"/>
        <v/>
      </c>
      <c r="BN37" s="4" t="str">
        <f t="shared" ca="1" si="12"/>
        <v/>
      </c>
      <c r="BO37" t="str">
        <f t="shared" ca="1" si="13"/>
        <v/>
      </c>
      <c r="BP37" t="str">
        <f t="shared" ca="1" si="14"/>
        <v/>
      </c>
      <c r="BQ37" t="str">
        <f t="shared" ca="1" si="15"/>
        <v/>
      </c>
      <c r="BR37" t="str">
        <f t="shared" ca="1" si="16"/>
        <v/>
      </c>
      <c r="BS37" t="str">
        <f t="shared" ca="1" si="17"/>
        <v/>
      </c>
      <c r="BT37" t="str">
        <f ca="1">IF($BH37="","",IF(OR(BO37='Datos fijos'!$AB$3,BO37='Datos fijos'!$AB$4),0,SUM(BP37:BS37)))</f>
        <v/>
      </c>
      <c r="BU37" t="str">
        <f t="shared" ca="1" si="63"/>
        <v/>
      </c>
      <c r="BX37">
        <f ca="1">IF(OR(COUNTIF('Datos fijos'!$AJ:$AJ,$B37)=0,$B37=0,D37=0,F37=0,G37=0,$H$4&lt;&gt;'Datos fijos'!$H$3),0,VLOOKUP($B37,'Datos fijos'!$AJ:$AO,COLUMN('Datos fijos'!$AL$1)-COLUMN('Datos fijos'!$AJ$2)+1,0))</f>
        <v>0</v>
      </c>
      <c r="BY37">
        <f t="shared" ca="1" si="64"/>
        <v>0</v>
      </c>
      <c r="BZ37" t="str">
        <f t="shared" ca="1" si="18"/>
        <v/>
      </c>
      <c r="CA37" t="str">
        <f t="shared" ca="1" si="19"/>
        <v/>
      </c>
      <c r="CC37" t="str">
        <f t="shared" ca="1" si="20"/>
        <v/>
      </c>
      <c r="CD37" t="str">
        <f t="shared" ca="1" si="21"/>
        <v/>
      </c>
      <c r="CE37" t="str">
        <f t="shared" ca="1" si="22"/>
        <v/>
      </c>
      <c r="CF37" t="str">
        <f t="shared" ca="1" si="23"/>
        <v/>
      </c>
      <c r="CG37" t="str">
        <f t="shared" ca="1" si="24"/>
        <v/>
      </c>
      <c r="CH37" t="str">
        <f t="shared" ca="1" si="25"/>
        <v/>
      </c>
      <c r="CI37" t="str">
        <f t="shared" ca="1" si="26"/>
        <v/>
      </c>
      <c r="CJ37" t="str">
        <f t="shared" ca="1" si="27"/>
        <v/>
      </c>
      <c r="CK37" t="str">
        <f t="shared" ca="1" si="28"/>
        <v/>
      </c>
      <c r="CL37" t="str">
        <f t="shared" ca="1" si="29"/>
        <v/>
      </c>
      <c r="CM37" t="str">
        <f ca="1">IF($CA37="","",IF(OR(CH37='Datos fijos'!$AB$3,CH37='Datos fijos'!$AB$4),0,SUM(CI37:CL37)))</f>
        <v/>
      </c>
      <c r="CN37" t="str">
        <f t="shared" ca="1" si="65"/>
        <v/>
      </c>
      <c r="CQ37" s="4">
        <f ca="1">IF(OR(COUNTIF('Datos fijos'!$AJ:$AJ,$B37)=0,$B37=0,L37=0,D37=0,F37=0),0,IF(K37='Datos fijos'!$AB$5,VLOOKUP($B37,'Datos fijos'!$AJ:$AO,COLUMN('Datos fijos'!$AN$1)-COLUMN('Datos fijos'!$AJ$2)+1,0),0))</f>
        <v>0</v>
      </c>
      <c r="CR37">
        <f t="shared" ca="1" si="66"/>
        <v>0</v>
      </c>
      <c r="CS37" t="str">
        <f t="shared" ca="1" si="30"/>
        <v/>
      </c>
      <c r="CT37" t="str">
        <f t="shared" ca="1" si="31"/>
        <v/>
      </c>
      <c r="CV37" t="str">
        <f t="shared" ca="1" si="32"/>
        <v/>
      </c>
      <c r="CW37" t="str">
        <f t="shared" ca="1" si="33"/>
        <v/>
      </c>
      <c r="CX37" t="str">
        <f t="shared" ca="1" si="34"/>
        <v/>
      </c>
      <c r="CY37" t="str">
        <f t="shared" ca="1" si="35"/>
        <v/>
      </c>
      <c r="CZ37" t="str">
        <f t="shared" ca="1" si="36"/>
        <v/>
      </c>
      <c r="DA37" t="str">
        <f t="shared" ca="1" si="37"/>
        <v/>
      </c>
      <c r="DB37" s="4" t="str">
        <f t="shared" ca="1" si="38"/>
        <v/>
      </c>
      <c r="DC37" t="str">
        <f t="shared" ca="1" si="39"/>
        <v/>
      </c>
      <c r="DD37" t="str">
        <f t="shared" ca="1" si="40"/>
        <v/>
      </c>
      <c r="DE37" t="str">
        <f t="shared" ca="1" si="41"/>
        <v/>
      </c>
      <c r="DF37" t="str">
        <f t="shared" ca="1" si="42"/>
        <v/>
      </c>
      <c r="DI37">
        <f ca="1">IF(OR(COUNTIF('Datos fijos'!$AJ:$AJ,Cálculos!$B37)=0,Cálculos!$B37=0,D37=0,F37=0),0,VLOOKUP($B37,'Datos fijos'!$AJ:$AO,COLUMN('Datos fijos'!$AO$1)-COLUMN('Datos fijos'!$AJ$2)+1,0))</f>
        <v>0</v>
      </c>
      <c r="DJ37">
        <f t="shared" ca="1" si="67"/>
        <v>0</v>
      </c>
      <c r="DK37" t="str">
        <f t="shared" ca="1" si="43"/>
        <v/>
      </c>
      <c r="DL37" t="str">
        <f t="shared" ca="1" si="68"/>
        <v/>
      </c>
      <c r="DN37" t="str">
        <f t="shared" ca="1" si="44"/>
        <v/>
      </c>
      <c r="DO37" t="str">
        <f t="shared" ca="1" si="45"/>
        <v/>
      </c>
      <c r="DP37" t="str">
        <f t="shared" ca="1" si="46"/>
        <v/>
      </c>
      <c r="DQ37" t="str">
        <f t="shared" ca="1" si="47"/>
        <v/>
      </c>
      <c r="DR37" t="str">
        <f t="shared" ca="1" si="48"/>
        <v/>
      </c>
      <c r="DS37" s="4" t="str">
        <f ca="1">IF($DL37="","",IF(OR(OFFSET(K$3,$DL37,0)='Datos fijos'!$AB$5,OFFSET(K$3,$DL37,0)='Datos fijos'!$AB$6),"Importado",OFFSET(K$3,$DL37,0)))</f>
        <v/>
      </c>
      <c r="DT37" t="str">
        <f t="shared" ca="1" si="49"/>
        <v/>
      </c>
      <c r="DU37" t="str">
        <f t="shared" ca="1" si="50"/>
        <v/>
      </c>
      <c r="DV37" t="str">
        <f t="shared" ca="1" si="51"/>
        <v/>
      </c>
      <c r="DW37" t="str">
        <f t="shared" ca="1" si="52"/>
        <v/>
      </c>
      <c r="DX37" t="str">
        <f ca="1">IF(DL37="","",IF(OR(DS37='Datos fijos'!$AB$3,DS37='Datos fijos'!$AB$4),0,SUM(DT37:DW37)))</f>
        <v/>
      </c>
      <c r="DY37" t="str">
        <f t="shared" ca="1" si="53"/>
        <v/>
      </c>
      <c r="EC37" s="52" t="str">
        <f ca="1">IF(OR(COUNTIF('Datos fijos'!$AJ:$AJ,Cálculos!$B37)=0,F37=0,D37=0,B37=0),"",VLOOKUP($B37,'Datos fijos'!$AJ:$AP,COLUMN('Datos fijos'!$AP$1)-COLUMN('Datos fijos'!$AJ$2)+1,0))</f>
        <v/>
      </c>
      <c r="ED37" t="str">
        <f t="shared" ca="1" si="54"/>
        <v/>
      </c>
      <c r="EF37" s="32"/>
      <c r="EG37" s="32"/>
    </row>
    <row r="38" spans="2:137" ht="15.5">
      <c r="B38">
        <f ca="1">OFFSET('Equipos, Mater, Serv'!C$5,ROW($A38)-ROW($A$3),0)</f>
        <v>0</v>
      </c>
      <c r="C38">
        <f ca="1">OFFSET('Equipos, Mater, Serv'!D$5,ROW($A38)-ROW($A$3),0)</f>
        <v>0</v>
      </c>
      <c r="D38">
        <f ca="1">OFFSET('Equipos, Mater, Serv'!F$5,ROW($A38)-ROW($A$3),0)</f>
        <v>0</v>
      </c>
      <c r="E38">
        <f ca="1">OFFSET('Equipos, Mater, Serv'!G$5,ROW($A38)-ROW($A$3),0)</f>
        <v>0</v>
      </c>
      <c r="F38">
        <f ca="1">OFFSET('Equipos, Mater, Serv'!H$5,ROW($A38)-ROW($A$3),0)</f>
        <v>0</v>
      </c>
      <c r="G38">
        <f ca="1">OFFSET('Equipos, Mater, Serv'!L$5,ROW($A38)-ROW($A$3),0)</f>
        <v>0</v>
      </c>
      <c r="I38">
        <f ca="1">OFFSET('Equipos, Mater, Serv'!O$5,ROW($A38)-ROW($A$3),0)</f>
        <v>0</v>
      </c>
      <c r="J38">
        <f ca="1">OFFSET('Equipos, Mater, Serv'!P$5,ROW($A38)-ROW($A$3),0)</f>
        <v>0</v>
      </c>
      <c r="K38">
        <f ca="1">OFFSET('Equipos, Mater, Serv'!T$5,ROW($A38)-ROW($A$3),0)</f>
        <v>0</v>
      </c>
      <c r="L38">
        <f ca="1">OFFSET('Equipos, Mater, Serv'!U$5,ROW($A38)-ROW($A$3),0)</f>
        <v>0</v>
      </c>
      <c r="N38">
        <f ca="1">OFFSET('Equipos, Mater, Serv'!Z$5,ROW($A38)-ROW($A$3),0)</f>
        <v>0</v>
      </c>
      <c r="O38">
        <f ca="1">OFFSET('Equipos, Mater, Serv'!AA$5,ROW($A38)-ROW($A$3),0)</f>
        <v>0</v>
      </c>
      <c r="P38">
        <f ca="1">OFFSET('Equipos, Mater, Serv'!AB$5,ROW($A38)-ROW($A$3),0)</f>
        <v>0</v>
      </c>
      <c r="Q38">
        <f ca="1">OFFSET('Equipos, Mater, Serv'!AC$5,ROW($A38)-ROW($A$3),0)</f>
        <v>0</v>
      </c>
      <c r="R38">
        <f ca="1">OFFSET('Equipos, Mater, Serv'!AD$5,ROW($A38)-ROW($A$3),0)</f>
        <v>0</v>
      </c>
      <c r="S38">
        <f ca="1">OFFSET('Equipos, Mater, Serv'!AE$5,ROW($A38)-ROW($A$3),0)</f>
        <v>0</v>
      </c>
      <c r="T38">
        <f ca="1">OFFSET('Equipos, Mater, Serv'!AF$5,ROW($A38)-ROW($A$3),0)</f>
        <v>0</v>
      </c>
      <c r="V38" s="227">
        <f ca="1">IF(OR($B38=0,D38=0,F38=0,J38&lt;&gt;'Datos fijos'!$H$3),0,1)</f>
        <v>0</v>
      </c>
      <c r="W38">
        <f t="shared" ca="1" si="55"/>
        <v>0</v>
      </c>
      <c r="X38" t="str">
        <f t="shared" ca="1" si="56"/>
        <v/>
      </c>
      <c r="Y38" t="str">
        <f t="shared" ca="1" si="57"/>
        <v/>
      </c>
      <c r="AA38" t="str">
        <f t="shared" ca="1" si="0"/>
        <v/>
      </c>
      <c r="AB38" t="str">
        <f t="shared" ca="1" si="1"/>
        <v/>
      </c>
      <c r="AC38" t="str">
        <f t="shared" ca="1" si="2"/>
        <v/>
      </c>
      <c r="AD38" t="str">
        <f t="shared" ca="1" si="3"/>
        <v/>
      </c>
      <c r="AE38" t="str">
        <f t="shared" ca="1" si="4"/>
        <v/>
      </c>
      <c r="AF38" t="str">
        <f t="shared" ca="1" si="5"/>
        <v/>
      </c>
      <c r="AG38" t="str">
        <f t="shared" ca="1" si="58"/>
        <v/>
      </c>
      <c r="AH38" t="str">
        <f t="shared" ca="1" si="59"/>
        <v/>
      </c>
      <c r="AI38" t="str">
        <f t="shared" ca="1" si="60"/>
        <v/>
      </c>
      <c r="AL38" t="str">
        <f ca="1">IF(Y38="","",IF(OR(AG38='Datos fijos'!$AB$3,AG38='Datos fijos'!$AB$4),0,SUM(AH38:AK38)))</f>
        <v/>
      </c>
      <c r="AO38" s="30">
        <v>36</v>
      </c>
      <c r="AP38" s="4">
        <f ca="1">OFFSET(Cron.Inversiones!$C$49,0,Cálculos!AO38-24)</f>
        <v>0</v>
      </c>
      <c r="AQ38">
        <f t="shared" ca="1" si="61"/>
        <v>0</v>
      </c>
      <c r="BE38" s="4">
        <f ca="1">IF(OR(COUNTIF('Datos fijos'!$AJ:$AJ,$B38)=0,$B38=0,D38=0,F38=0,$H$4&lt;&gt;'Datos fijos'!$H$3),0,VLOOKUP($B38,'Datos fijos'!$AJ:$AO,COLUMN('Datos fijos'!$AK$2)-COLUMN('Datos fijos'!$AJ$2)+1,0))</f>
        <v>0</v>
      </c>
      <c r="BF38">
        <f t="shared" ca="1" si="62"/>
        <v>0</v>
      </c>
      <c r="BG38" t="str">
        <f t="shared" ca="1" si="6"/>
        <v/>
      </c>
      <c r="BH38" t="str">
        <f t="shared" ca="1" si="7"/>
        <v/>
      </c>
      <c r="BJ38" t="str">
        <f t="shared" ca="1" si="8"/>
        <v/>
      </c>
      <c r="BK38" t="str">
        <f t="shared" ca="1" si="9"/>
        <v/>
      </c>
      <c r="BL38" t="str">
        <f t="shared" ca="1" si="10"/>
        <v/>
      </c>
      <c r="BM38" t="str">
        <f t="shared" ca="1" si="11"/>
        <v/>
      </c>
      <c r="BN38" s="4" t="str">
        <f t="shared" ca="1" si="12"/>
        <v/>
      </c>
      <c r="BO38" t="str">
        <f t="shared" ca="1" si="13"/>
        <v/>
      </c>
      <c r="BP38" t="str">
        <f t="shared" ca="1" si="14"/>
        <v/>
      </c>
      <c r="BQ38" t="str">
        <f t="shared" ca="1" si="15"/>
        <v/>
      </c>
      <c r="BR38" t="str">
        <f t="shared" ca="1" si="16"/>
        <v/>
      </c>
      <c r="BS38" t="str">
        <f t="shared" ca="1" si="17"/>
        <v/>
      </c>
      <c r="BT38" t="str">
        <f ca="1">IF($BH38="","",IF(OR(BO38='Datos fijos'!$AB$3,BO38='Datos fijos'!$AB$4),0,SUM(BP38:BS38)))</f>
        <v/>
      </c>
      <c r="BU38" t="str">
        <f t="shared" ca="1" si="63"/>
        <v/>
      </c>
      <c r="BX38">
        <f ca="1">IF(OR(COUNTIF('Datos fijos'!$AJ:$AJ,$B38)=0,$B38=0,D38=0,F38=0,G38=0,$H$4&lt;&gt;'Datos fijos'!$H$3),0,VLOOKUP($B38,'Datos fijos'!$AJ:$AO,COLUMN('Datos fijos'!$AL$1)-COLUMN('Datos fijos'!$AJ$2)+1,0))</f>
        <v>0</v>
      </c>
      <c r="BY38">
        <f t="shared" ca="1" si="64"/>
        <v>0</v>
      </c>
      <c r="BZ38" t="str">
        <f t="shared" ca="1" si="18"/>
        <v/>
      </c>
      <c r="CA38" t="str">
        <f t="shared" ca="1" si="19"/>
        <v/>
      </c>
      <c r="CC38" t="str">
        <f t="shared" ca="1" si="20"/>
        <v/>
      </c>
      <c r="CD38" t="str">
        <f t="shared" ca="1" si="21"/>
        <v/>
      </c>
      <c r="CE38" t="str">
        <f t="shared" ca="1" si="22"/>
        <v/>
      </c>
      <c r="CF38" t="str">
        <f t="shared" ca="1" si="23"/>
        <v/>
      </c>
      <c r="CG38" t="str">
        <f t="shared" ca="1" si="24"/>
        <v/>
      </c>
      <c r="CH38" t="str">
        <f t="shared" ca="1" si="25"/>
        <v/>
      </c>
      <c r="CI38" t="str">
        <f t="shared" ca="1" si="26"/>
        <v/>
      </c>
      <c r="CJ38" t="str">
        <f t="shared" ca="1" si="27"/>
        <v/>
      </c>
      <c r="CK38" t="str">
        <f t="shared" ca="1" si="28"/>
        <v/>
      </c>
      <c r="CL38" t="str">
        <f t="shared" ca="1" si="29"/>
        <v/>
      </c>
      <c r="CM38" t="str">
        <f ca="1">IF($CA38="","",IF(OR(CH38='Datos fijos'!$AB$3,CH38='Datos fijos'!$AB$4),0,SUM(CI38:CL38)))</f>
        <v/>
      </c>
      <c r="CN38" t="str">
        <f t="shared" ca="1" si="65"/>
        <v/>
      </c>
      <c r="CQ38" s="4">
        <f ca="1">IF(OR(COUNTIF('Datos fijos'!$AJ:$AJ,$B38)=0,$B38=0,L38=0,D38=0,F38=0),0,IF(K38='Datos fijos'!$AB$5,VLOOKUP($B38,'Datos fijos'!$AJ:$AO,COLUMN('Datos fijos'!$AN$1)-COLUMN('Datos fijos'!$AJ$2)+1,0),0))</f>
        <v>0</v>
      </c>
      <c r="CR38">
        <f t="shared" ca="1" si="66"/>
        <v>0</v>
      </c>
      <c r="CS38" t="str">
        <f t="shared" ca="1" si="30"/>
        <v/>
      </c>
      <c r="CT38" t="str">
        <f t="shared" ca="1" si="31"/>
        <v/>
      </c>
      <c r="CV38" t="str">
        <f t="shared" ca="1" si="32"/>
        <v/>
      </c>
      <c r="CW38" t="str">
        <f t="shared" ca="1" si="33"/>
        <v/>
      </c>
      <c r="CX38" t="str">
        <f t="shared" ca="1" si="34"/>
        <v/>
      </c>
      <c r="CY38" t="str">
        <f t="shared" ca="1" si="35"/>
        <v/>
      </c>
      <c r="CZ38" t="str">
        <f t="shared" ca="1" si="36"/>
        <v/>
      </c>
      <c r="DA38" t="str">
        <f t="shared" ca="1" si="37"/>
        <v/>
      </c>
      <c r="DB38" s="4" t="str">
        <f t="shared" ca="1" si="38"/>
        <v/>
      </c>
      <c r="DC38" t="str">
        <f t="shared" ca="1" si="39"/>
        <v/>
      </c>
      <c r="DD38" t="str">
        <f t="shared" ca="1" si="40"/>
        <v/>
      </c>
      <c r="DE38" t="str">
        <f t="shared" ca="1" si="41"/>
        <v/>
      </c>
      <c r="DF38" t="str">
        <f t="shared" ca="1" si="42"/>
        <v/>
      </c>
      <c r="DI38">
        <f ca="1">IF(OR(COUNTIF('Datos fijos'!$AJ:$AJ,Cálculos!$B38)=0,Cálculos!$B38=0,D38=0,F38=0),0,VLOOKUP($B38,'Datos fijos'!$AJ:$AO,COLUMN('Datos fijos'!$AO$1)-COLUMN('Datos fijos'!$AJ$2)+1,0))</f>
        <v>0</v>
      </c>
      <c r="DJ38">
        <f t="shared" ca="1" si="67"/>
        <v>0</v>
      </c>
      <c r="DK38" t="str">
        <f t="shared" ca="1" si="43"/>
        <v/>
      </c>
      <c r="DL38" t="str">
        <f t="shared" ca="1" si="68"/>
        <v/>
      </c>
      <c r="DN38" t="str">
        <f t="shared" ca="1" si="44"/>
        <v/>
      </c>
      <c r="DO38" t="str">
        <f t="shared" ca="1" si="45"/>
        <v/>
      </c>
      <c r="DP38" t="str">
        <f t="shared" ca="1" si="46"/>
        <v/>
      </c>
      <c r="DQ38" t="str">
        <f t="shared" ca="1" si="47"/>
        <v/>
      </c>
      <c r="DR38" t="str">
        <f t="shared" ca="1" si="48"/>
        <v/>
      </c>
      <c r="DS38" s="4" t="str">
        <f ca="1">IF($DL38="","",IF(OR(OFFSET(K$3,$DL38,0)='Datos fijos'!$AB$5,OFFSET(K$3,$DL38,0)='Datos fijos'!$AB$6),"Importado",OFFSET(K$3,$DL38,0)))</f>
        <v/>
      </c>
      <c r="DT38" t="str">
        <f t="shared" ca="1" si="49"/>
        <v/>
      </c>
      <c r="DU38" t="str">
        <f t="shared" ca="1" si="50"/>
        <v/>
      </c>
      <c r="DV38" t="str">
        <f t="shared" ca="1" si="51"/>
        <v/>
      </c>
      <c r="DW38" t="str">
        <f t="shared" ca="1" si="52"/>
        <v/>
      </c>
      <c r="DX38" t="str">
        <f ca="1">IF(DL38="","",IF(OR(DS38='Datos fijos'!$AB$3,DS38='Datos fijos'!$AB$4),0,SUM(DT38:DW38)))</f>
        <v/>
      </c>
      <c r="DY38" t="str">
        <f t="shared" ca="1" si="53"/>
        <v/>
      </c>
      <c r="EC38" s="52" t="str">
        <f ca="1">IF(OR(COUNTIF('Datos fijos'!$AJ:$AJ,Cálculos!$B38)=0,F38=0,D38=0,B38=0),"",VLOOKUP($B38,'Datos fijos'!$AJ:$AP,COLUMN('Datos fijos'!$AP$1)-COLUMN('Datos fijos'!$AJ$2)+1,0))</f>
        <v/>
      </c>
      <c r="ED38" t="str">
        <f t="shared" ca="1" si="54"/>
        <v/>
      </c>
      <c r="EF38" s="32"/>
      <c r="EG38" s="32"/>
    </row>
    <row r="39" spans="2:137">
      <c r="B39">
        <f ca="1">OFFSET('Equipos, Mater, Serv'!C$5,ROW($A39)-ROW($A$3),0)</f>
        <v>0</v>
      </c>
      <c r="C39">
        <f ca="1">OFFSET('Equipos, Mater, Serv'!D$5,ROW($A39)-ROW($A$3),0)</f>
        <v>0</v>
      </c>
      <c r="D39">
        <f ca="1">OFFSET('Equipos, Mater, Serv'!F$5,ROW($A39)-ROW($A$3),0)</f>
        <v>0</v>
      </c>
      <c r="E39">
        <f ca="1">OFFSET('Equipos, Mater, Serv'!G$5,ROW($A39)-ROW($A$3),0)</f>
        <v>0</v>
      </c>
      <c r="F39">
        <f ca="1">OFFSET('Equipos, Mater, Serv'!H$5,ROW($A39)-ROW($A$3),0)</f>
        <v>0</v>
      </c>
      <c r="G39">
        <f ca="1">OFFSET('Equipos, Mater, Serv'!L$5,ROW($A39)-ROW($A$3),0)</f>
        <v>0</v>
      </c>
      <c r="I39">
        <f ca="1">OFFSET('Equipos, Mater, Serv'!O$5,ROW($A39)-ROW($A$3),0)</f>
        <v>0</v>
      </c>
      <c r="J39">
        <f ca="1">OFFSET('Equipos, Mater, Serv'!P$5,ROW($A39)-ROW($A$3),0)</f>
        <v>0</v>
      </c>
      <c r="K39">
        <f ca="1">OFFSET('Equipos, Mater, Serv'!T$5,ROW($A39)-ROW($A$3),0)</f>
        <v>0</v>
      </c>
      <c r="L39">
        <f ca="1">OFFSET('Equipos, Mater, Serv'!U$5,ROW($A39)-ROW($A$3),0)</f>
        <v>0</v>
      </c>
      <c r="N39">
        <f ca="1">OFFSET('Equipos, Mater, Serv'!Z$5,ROW($A39)-ROW($A$3),0)</f>
        <v>0</v>
      </c>
      <c r="O39">
        <f ca="1">OFFSET('Equipos, Mater, Serv'!AA$5,ROW($A39)-ROW($A$3),0)</f>
        <v>0</v>
      </c>
      <c r="P39">
        <f ca="1">OFFSET('Equipos, Mater, Serv'!AB$5,ROW($A39)-ROW($A$3),0)</f>
        <v>0</v>
      </c>
      <c r="Q39">
        <f ca="1">OFFSET('Equipos, Mater, Serv'!AC$5,ROW($A39)-ROW($A$3),0)</f>
        <v>0</v>
      </c>
      <c r="R39">
        <f ca="1">OFFSET('Equipos, Mater, Serv'!AD$5,ROW($A39)-ROW($A$3),0)</f>
        <v>0</v>
      </c>
      <c r="S39">
        <f ca="1">OFFSET('Equipos, Mater, Serv'!AE$5,ROW($A39)-ROW($A$3),0)</f>
        <v>0</v>
      </c>
      <c r="T39">
        <f ca="1">OFFSET('Equipos, Mater, Serv'!AF$5,ROW($A39)-ROW($A$3),0)</f>
        <v>0</v>
      </c>
      <c r="V39" s="227">
        <f ca="1">IF(OR($B39=0,D39=0,F39=0,J39&lt;&gt;'Datos fijos'!$H$3),0,1)</f>
        <v>0</v>
      </c>
      <c r="W39">
        <f t="shared" ca="1" si="55"/>
        <v>0</v>
      </c>
      <c r="X39" t="str">
        <f t="shared" ca="1" si="56"/>
        <v/>
      </c>
      <c r="Y39" t="str">
        <f t="shared" ca="1" si="57"/>
        <v/>
      </c>
      <c r="AA39" t="str">
        <f t="shared" ca="1" si="0"/>
        <v/>
      </c>
      <c r="AB39" t="str">
        <f t="shared" ca="1" si="1"/>
        <v/>
      </c>
      <c r="AC39" t="str">
        <f t="shared" ca="1" si="2"/>
        <v/>
      </c>
      <c r="AD39" t="str">
        <f t="shared" ca="1" si="3"/>
        <v/>
      </c>
      <c r="AE39" t="str">
        <f t="shared" ca="1" si="4"/>
        <v/>
      </c>
      <c r="AF39" t="str">
        <f t="shared" ca="1" si="5"/>
        <v/>
      </c>
      <c r="AG39" t="str">
        <f t="shared" ca="1" si="58"/>
        <v/>
      </c>
      <c r="AH39" t="str">
        <f t="shared" ca="1" si="59"/>
        <v/>
      </c>
      <c r="AI39" t="str">
        <f t="shared" ca="1" si="60"/>
        <v/>
      </c>
      <c r="AL39" t="str">
        <f ca="1">IF(Y39="","",IF(OR(AG39='Datos fijos'!$AB$3,AG39='Datos fijos'!$AB$4),0,SUM(AH39:AK39)))</f>
        <v/>
      </c>
      <c r="BE39" s="4">
        <f ca="1">IF(OR(COUNTIF('Datos fijos'!$AJ:$AJ,$B39)=0,$B39=0,D39=0,F39=0,$H$4&lt;&gt;'Datos fijos'!$H$3),0,VLOOKUP($B39,'Datos fijos'!$AJ:$AO,COLUMN('Datos fijos'!$AK$2)-COLUMN('Datos fijos'!$AJ$2)+1,0))</f>
        <v>0</v>
      </c>
      <c r="BF39">
        <f t="shared" ca="1" si="62"/>
        <v>0</v>
      </c>
      <c r="BG39" t="str">
        <f t="shared" ca="1" si="6"/>
        <v/>
      </c>
      <c r="BH39" t="str">
        <f t="shared" ca="1" si="7"/>
        <v/>
      </c>
      <c r="BJ39" t="str">
        <f t="shared" ca="1" si="8"/>
        <v/>
      </c>
      <c r="BK39" t="str">
        <f t="shared" ca="1" si="9"/>
        <v/>
      </c>
      <c r="BL39" t="str">
        <f t="shared" ca="1" si="10"/>
        <v/>
      </c>
      <c r="BM39" t="str">
        <f t="shared" ca="1" si="11"/>
        <v/>
      </c>
      <c r="BN39" s="4" t="str">
        <f t="shared" ca="1" si="12"/>
        <v/>
      </c>
      <c r="BO39" t="str">
        <f t="shared" ca="1" si="13"/>
        <v/>
      </c>
      <c r="BP39" t="str">
        <f t="shared" ca="1" si="14"/>
        <v/>
      </c>
      <c r="BQ39" t="str">
        <f t="shared" ca="1" si="15"/>
        <v/>
      </c>
      <c r="BR39" t="str">
        <f t="shared" ca="1" si="16"/>
        <v/>
      </c>
      <c r="BS39" t="str">
        <f t="shared" ca="1" si="17"/>
        <v/>
      </c>
      <c r="BT39" t="str">
        <f ca="1">IF($BH39="","",IF(OR(BO39='Datos fijos'!$AB$3,BO39='Datos fijos'!$AB$4),0,SUM(BP39:BS39)))</f>
        <v/>
      </c>
      <c r="BU39" t="str">
        <f t="shared" ca="1" si="63"/>
        <v/>
      </c>
      <c r="BX39">
        <f ca="1">IF(OR(COUNTIF('Datos fijos'!$AJ:$AJ,$B39)=0,$B39=0,D39=0,F39=0,G39=0,$H$4&lt;&gt;'Datos fijos'!$H$3),0,VLOOKUP($B39,'Datos fijos'!$AJ:$AO,COLUMN('Datos fijos'!$AL$1)-COLUMN('Datos fijos'!$AJ$2)+1,0))</f>
        <v>0</v>
      </c>
      <c r="BY39">
        <f t="shared" ca="1" si="64"/>
        <v>0</v>
      </c>
      <c r="BZ39" t="str">
        <f t="shared" ca="1" si="18"/>
        <v/>
      </c>
      <c r="CA39" t="str">
        <f t="shared" ca="1" si="19"/>
        <v/>
      </c>
      <c r="CC39" t="str">
        <f t="shared" ca="1" si="20"/>
        <v/>
      </c>
      <c r="CD39" t="str">
        <f t="shared" ca="1" si="21"/>
        <v/>
      </c>
      <c r="CE39" t="str">
        <f t="shared" ca="1" si="22"/>
        <v/>
      </c>
      <c r="CF39" t="str">
        <f t="shared" ca="1" si="23"/>
        <v/>
      </c>
      <c r="CG39" t="str">
        <f t="shared" ca="1" si="24"/>
        <v/>
      </c>
      <c r="CH39" t="str">
        <f t="shared" ca="1" si="25"/>
        <v/>
      </c>
      <c r="CI39" t="str">
        <f t="shared" ca="1" si="26"/>
        <v/>
      </c>
      <c r="CJ39" t="str">
        <f t="shared" ca="1" si="27"/>
        <v/>
      </c>
      <c r="CK39" t="str">
        <f t="shared" ca="1" si="28"/>
        <v/>
      </c>
      <c r="CL39" t="str">
        <f t="shared" ca="1" si="29"/>
        <v/>
      </c>
      <c r="CM39" t="str">
        <f ca="1">IF($CA39="","",IF(OR(CH39='Datos fijos'!$AB$3,CH39='Datos fijos'!$AB$4),0,SUM(CI39:CL39)))</f>
        <v/>
      </c>
      <c r="CN39" t="str">
        <f t="shared" ca="1" si="65"/>
        <v/>
      </c>
      <c r="CQ39" s="4">
        <f ca="1">IF(OR(COUNTIF('Datos fijos'!$AJ:$AJ,$B39)=0,$B39=0,L39=0,D39=0,F39=0),0,IF(K39='Datos fijos'!$AB$5,VLOOKUP($B39,'Datos fijos'!$AJ:$AO,COLUMN('Datos fijos'!$AN$1)-COLUMN('Datos fijos'!$AJ$2)+1,0),0))</f>
        <v>0</v>
      </c>
      <c r="CR39">
        <f t="shared" ca="1" si="66"/>
        <v>0</v>
      </c>
      <c r="CS39" t="str">
        <f t="shared" ca="1" si="30"/>
        <v/>
      </c>
      <c r="CT39" t="str">
        <f t="shared" ca="1" si="31"/>
        <v/>
      </c>
      <c r="CV39" t="str">
        <f t="shared" ca="1" si="32"/>
        <v/>
      </c>
      <c r="CW39" t="str">
        <f t="shared" ca="1" si="33"/>
        <v/>
      </c>
      <c r="CX39" t="str">
        <f t="shared" ca="1" si="34"/>
        <v/>
      </c>
      <c r="CY39" t="str">
        <f t="shared" ca="1" si="35"/>
        <v/>
      </c>
      <c r="CZ39" t="str">
        <f t="shared" ca="1" si="36"/>
        <v/>
      </c>
      <c r="DA39" t="str">
        <f t="shared" ca="1" si="37"/>
        <v/>
      </c>
      <c r="DB39" s="4" t="str">
        <f t="shared" ca="1" si="38"/>
        <v/>
      </c>
      <c r="DC39" t="str">
        <f t="shared" ca="1" si="39"/>
        <v/>
      </c>
      <c r="DD39" t="str">
        <f t="shared" ca="1" si="40"/>
        <v/>
      </c>
      <c r="DE39" t="str">
        <f t="shared" ca="1" si="41"/>
        <v/>
      </c>
      <c r="DF39" t="str">
        <f t="shared" ca="1" si="42"/>
        <v/>
      </c>
      <c r="DI39">
        <f ca="1">IF(OR(COUNTIF('Datos fijos'!$AJ:$AJ,Cálculos!$B39)=0,Cálculos!$B39=0,D39=0,F39=0),0,VLOOKUP($B39,'Datos fijos'!$AJ:$AO,COLUMN('Datos fijos'!$AO$1)-COLUMN('Datos fijos'!$AJ$2)+1,0))</f>
        <v>0</v>
      </c>
      <c r="DJ39">
        <f t="shared" ca="1" si="67"/>
        <v>0</v>
      </c>
      <c r="DK39" t="str">
        <f t="shared" ca="1" si="43"/>
        <v/>
      </c>
      <c r="DL39" t="str">
        <f t="shared" ca="1" si="68"/>
        <v/>
      </c>
      <c r="DN39" t="str">
        <f t="shared" ca="1" si="44"/>
        <v/>
      </c>
      <c r="DO39" t="str">
        <f t="shared" ca="1" si="45"/>
        <v/>
      </c>
      <c r="DP39" t="str">
        <f t="shared" ca="1" si="46"/>
        <v/>
      </c>
      <c r="DQ39" t="str">
        <f t="shared" ca="1" si="47"/>
        <v/>
      </c>
      <c r="DR39" t="str">
        <f t="shared" ca="1" si="48"/>
        <v/>
      </c>
      <c r="DS39" s="4" t="str">
        <f ca="1">IF($DL39="","",IF(OR(OFFSET(K$3,$DL39,0)='Datos fijos'!$AB$5,OFFSET(K$3,$DL39,0)='Datos fijos'!$AB$6),"Importado",OFFSET(K$3,$DL39,0)))</f>
        <v/>
      </c>
      <c r="DT39" t="str">
        <f t="shared" ca="1" si="49"/>
        <v/>
      </c>
      <c r="DU39" t="str">
        <f t="shared" ca="1" si="50"/>
        <v/>
      </c>
      <c r="DV39" t="str">
        <f t="shared" ca="1" si="51"/>
        <v/>
      </c>
      <c r="DW39" t="str">
        <f t="shared" ca="1" si="52"/>
        <v/>
      </c>
      <c r="DX39" t="str">
        <f ca="1">IF(DL39="","",IF(OR(DS39='Datos fijos'!$AB$3,DS39='Datos fijos'!$AB$4),0,SUM(DT39:DW39)))</f>
        <v/>
      </c>
      <c r="DY39" t="str">
        <f t="shared" ca="1" si="53"/>
        <v/>
      </c>
      <c r="EC39" s="52" t="str">
        <f ca="1">IF(OR(COUNTIF('Datos fijos'!$AJ:$AJ,Cálculos!$B39)=0,F39=0,D39=0,B39=0),"",VLOOKUP($B39,'Datos fijos'!$AJ:$AP,COLUMN('Datos fijos'!$AP$1)-COLUMN('Datos fijos'!$AJ$2)+1,0))</f>
        <v/>
      </c>
      <c r="ED39" t="str">
        <f t="shared" ca="1" si="54"/>
        <v/>
      </c>
      <c r="EF39" s="32"/>
      <c r="EG39" s="32"/>
    </row>
    <row r="40" spans="2:137">
      <c r="B40">
        <f ca="1">OFFSET('Equipos, Mater, Serv'!C$5,ROW($A40)-ROW($A$3),0)</f>
        <v>0</v>
      </c>
      <c r="C40">
        <f ca="1">OFFSET('Equipos, Mater, Serv'!D$5,ROW($A40)-ROW($A$3),0)</f>
        <v>0</v>
      </c>
      <c r="D40">
        <f ca="1">OFFSET('Equipos, Mater, Serv'!F$5,ROW($A40)-ROW($A$3),0)</f>
        <v>0</v>
      </c>
      <c r="E40">
        <f ca="1">OFFSET('Equipos, Mater, Serv'!G$5,ROW($A40)-ROW($A$3),0)</f>
        <v>0</v>
      </c>
      <c r="F40">
        <f ca="1">OFFSET('Equipos, Mater, Serv'!H$5,ROW($A40)-ROW($A$3),0)</f>
        <v>0</v>
      </c>
      <c r="G40">
        <f ca="1">OFFSET('Equipos, Mater, Serv'!L$5,ROW($A40)-ROW($A$3),0)</f>
        <v>0</v>
      </c>
      <c r="I40">
        <f ca="1">OFFSET('Equipos, Mater, Serv'!O$5,ROW($A40)-ROW($A$3),0)</f>
        <v>0</v>
      </c>
      <c r="J40">
        <f ca="1">OFFSET('Equipos, Mater, Serv'!P$5,ROW($A40)-ROW($A$3),0)</f>
        <v>0</v>
      </c>
      <c r="K40">
        <f ca="1">OFFSET('Equipos, Mater, Serv'!T$5,ROW($A40)-ROW($A$3),0)</f>
        <v>0</v>
      </c>
      <c r="L40">
        <f ca="1">OFFSET('Equipos, Mater, Serv'!U$5,ROW($A40)-ROW($A$3),0)</f>
        <v>0</v>
      </c>
      <c r="N40">
        <f ca="1">OFFSET('Equipos, Mater, Serv'!Z$5,ROW($A40)-ROW($A$3),0)</f>
        <v>0</v>
      </c>
      <c r="O40">
        <f ca="1">OFFSET('Equipos, Mater, Serv'!AA$5,ROW($A40)-ROW($A$3),0)</f>
        <v>0</v>
      </c>
      <c r="P40">
        <f ca="1">OFFSET('Equipos, Mater, Serv'!AB$5,ROW($A40)-ROW($A$3),0)</f>
        <v>0</v>
      </c>
      <c r="Q40">
        <f ca="1">OFFSET('Equipos, Mater, Serv'!AC$5,ROW($A40)-ROW($A$3),0)</f>
        <v>0</v>
      </c>
      <c r="R40">
        <f ca="1">OFFSET('Equipos, Mater, Serv'!AD$5,ROW($A40)-ROW($A$3),0)</f>
        <v>0</v>
      </c>
      <c r="S40">
        <f ca="1">OFFSET('Equipos, Mater, Serv'!AE$5,ROW($A40)-ROW($A$3),0)</f>
        <v>0</v>
      </c>
      <c r="T40">
        <f ca="1">OFFSET('Equipos, Mater, Serv'!AF$5,ROW($A40)-ROW($A$3),0)</f>
        <v>0</v>
      </c>
      <c r="V40" s="227">
        <f ca="1">IF(OR($B40=0,D40=0,F40=0,J40&lt;&gt;'Datos fijos'!$H$3),0,1)</f>
        <v>0</v>
      </c>
      <c r="W40">
        <f t="shared" ca="1" si="55"/>
        <v>0</v>
      </c>
      <c r="X40" t="str">
        <f t="shared" ca="1" si="56"/>
        <v/>
      </c>
      <c r="Y40" t="str">
        <f t="shared" ca="1" si="57"/>
        <v/>
      </c>
      <c r="AA40" t="str">
        <f t="shared" ca="1" si="0"/>
        <v/>
      </c>
      <c r="AB40" t="str">
        <f t="shared" ca="1" si="1"/>
        <v/>
      </c>
      <c r="AC40" t="str">
        <f t="shared" ca="1" si="2"/>
        <v/>
      </c>
      <c r="AD40" t="str">
        <f t="shared" ca="1" si="3"/>
        <v/>
      </c>
      <c r="AE40" t="str">
        <f t="shared" ca="1" si="4"/>
        <v/>
      </c>
      <c r="AF40" t="str">
        <f t="shared" ca="1" si="5"/>
        <v/>
      </c>
      <c r="AG40" t="str">
        <f t="shared" ca="1" si="58"/>
        <v/>
      </c>
      <c r="AH40" t="str">
        <f t="shared" ca="1" si="59"/>
        <v/>
      </c>
      <c r="AI40" t="str">
        <f t="shared" ca="1" si="60"/>
        <v/>
      </c>
      <c r="AL40" t="str">
        <f ca="1">IF(Y40="","",IF(OR(AG40='Datos fijos'!$AB$3,AG40='Datos fijos'!$AB$4),0,SUM(AH40:AK40)))</f>
        <v/>
      </c>
      <c r="BE40" s="4">
        <f ca="1">IF(OR(COUNTIF('Datos fijos'!$AJ:$AJ,$B40)=0,$B40=0,D40=0,F40=0,$H$4&lt;&gt;'Datos fijos'!$H$3),0,VLOOKUP($B40,'Datos fijos'!$AJ:$AO,COLUMN('Datos fijos'!$AK$2)-COLUMN('Datos fijos'!$AJ$2)+1,0))</f>
        <v>0</v>
      </c>
      <c r="BF40">
        <f t="shared" ca="1" si="62"/>
        <v>0</v>
      </c>
      <c r="BG40" t="str">
        <f t="shared" ca="1" si="6"/>
        <v/>
      </c>
      <c r="BH40" t="str">
        <f t="shared" ca="1" si="7"/>
        <v/>
      </c>
      <c r="BJ40" t="str">
        <f t="shared" ca="1" si="8"/>
        <v/>
      </c>
      <c r="BK40" t="str">
        <f t="shared" ca="1" si="9"/>
        <v/>
      </c>
      <c r="BL40" t="str">
        <f t="shared" ca="1" si="10"/>
        <v/>
      </c>
      <c r="BM40" t="str">
        <f t="shared" ca="1" si="11"/>
        <v/>
      </c>
      <c r="BN40" s="4" t="str">
        <f t="shared" ca="1" si="12"/>
        <v/>
      </c>
      <c r="BO40" t="str">
        <f t="shared" ca="1" si="13"/>
        <v/>
      </c>
      <c r="BP40" t="str">
        <f t="shared" ca="1" si="14"/>
        <v/>
      </c>
      <c r="BQ40" t="str">
        <f t="shared" ca="1" si="15"/>
        <v/>
      </c>
      <c r="BR40" t="str">
        <f t="shared" ca="1" si="16"/>
        <v/>
      </c>
      <c r="BS40" t="str">
        <f t="shared" ca="1" si="17"/>
        <v/>
      </c>
      <c r="BT40" t="str">
        <f ca="1">IF($BH40="","",IF(OR(BO40='Datos fijos'!$AB$3,BO40='Datos fijos'!$AB$4),0,SUM(BP40:BS40)))</f>
        <v/>
      </c>
      <c r="BU40" t="str">
        <f t="shared" ca="1" si="63"/>
        <v/>
      </c>
      <c r="BX40">
        <f ca="1">IF(OR(COUNTIF('Datos fijos'!$AJ:$AJ,$B40)=0,$B40=0,D40=0,F40=0,G40=0,$H$4&lt;&gt;'Datos fijos'!$H$3),0,VLOOKUP($B40,'Datos fijos'!$AJ:$AO,COLUMN('Datos fijos'!$AL$1)-COLUMN('Datos fijos'!$AJ$2)+1,0))</f>
        <v>0</v>
      </c>
      <c r="BY40">
        <f t="shared" ca="1" si="64"/>
        <v>0</v>
      </c>
      <c r="BZ40" t="str">
        <f t="shared" ca="1" si="18"/>
        <v/>
      </c>
      <c r="CA40" t="str">
        <f t="shared" ca="1" si="19"/>
        <v/>
      </c>
      <c r="CC40" t="str">
        <f t="shared" ca="1" si="20"/>
        <v/>
      </c>
      <c r="CD40" t="str">
        <f t="shared" ca="1" si="21"/>
        <v/>
      </c>
      <c r="CE40" t="str">
        <f t="shared" ca="1" si="22"/>
        <v/>
      </c>
      <c r="CF40" t="str">
        <f t="shared" ca="1" si="23"/>
        <v/>
      </c>
      <c r="CG40" t="str">
        <f t="shared" ca="1" si="24"/>
        <v/>
      </c>
      <c r="CH40" t="str">
        <f t="shared" ca="1" si="25"/>
        <v/>
      </c>
      <c r="CI40" t="str">
        <f t="shared" ca="1" si="26"/>
        <v/>
      </c>
      <c r="CJ40" t="str">
        <f t="shared" ca="1" si="27"/>
        <v/>
      </c>
      <c r="CK40" t="str">
        <f t="shared" ca="1" si="28"/>
        <v/>
      </c>
      <c r="CL40" t="str">
        <f t="shared" ca="1" si="29"/>
        <v/>
      </c>
      <c r="CM40" t="str">
        <f ca="1">IF($CA40="","",IF(OR(CH40='Datos fijos'!$AB$3,CH40='Datos fijos'!$AB$4),0,SUM(CI40:CL40)))</f>
        <v/>
      </c>
      <c r="CN40" t="str">
        <f t="shared" ca="1" si="65"/>
        <v/>
      </c>
      <c r="CQ40" s="4">
        <f ca="1">IF(OR(COUNTIF('Datos fijos'!$AJ:$AJ,$B40)=0,$B40=0,L40=0,D40=0,F40=0),0,IF(K40='Datos fijos'!$AB$5,VLOOKUP($B40,'Datos fijos'!$AJ:$AO,COLUMN('Datos fijos'!$AN$1)-COLUMN('Datos fijos'!$AJ$2)+1,0),0))</f>
        <v>0</v>
      </c>
      <c r="CR40">
        <f t="shared" ca="1" si="66"/>
        <v>0</v>
      </c>
      <c r="CS40" t="str">
        <f t="shared" ca="1" si="30"/>
        <v/>
      </c>
      <c r="CT40" t="str">
        <f t="shared" ca="1" si="31"/>
        <v/>
      </c>
      <c r="CV40" t="str">
        <f t="shared" ca="1" si="32"/>
        <v/>
      </c>
      <c r="CW40" t="str">
        <f t="shared" ca="1" si="33"/>
        <v/>
      </c>
      <c r="CX40" t="str">
        <f t="shared" ca="1" si="34"/>
        <v/>
      </c>
      <c r="CY40" t="str">
        <f t="shared" ca="1" si="35"/>
        <v/>
      </c>
      <c r="CZ40" t="str">
        <f t="shared" ca="1" si="36"/>
        <v/>
      </c>
      <c r="DA40" t="str">
        <f t="shared" ca="1" si="37"/>
        <v/>
      </c>
      <c r="DB40" s="4" t="str">
        <f t="shared" ca="1" si="38"/>
        <v/>
      </c>
      <c r="DC40" t="str">
        <f t="shared" ca="1" si="39"/>
        <v/>
      </c>
      <c r="DD40" t="str">
        <f t="shared" ca="1" si="40"/>
        <v/>
      </c>
      <c r="DE40" t="str">
        <f t="shared" ca="1" si="41"/>
        <v/>
      </c>
      <c r="DF40" t="str">
        <f t="shared" ca="1" si="42"/>
        <v/>
      </c>
      <c r="DI40">
        <f ca="1">IF(OR(COUNTIF('Datos fijos'!$AJ:$AJ,Cálculos!$B40)=0,Cálculos!$B40=0,D40=0,F40=0),0,VLOOKUP($B40,'Datos fijos'!$AJ:$AO,COLUMN('Datos fijos'!$AO$1)-COLUMN('Datos fijos'!$AJ$2)+1,0))</f>
        <v>0</v>
      </c>
      <c r="DJ40">
        <f t="shared" ca="1" si="67"/>
        <v>0</v>
      </c>
      <c r="DK40" t="str">
        <f t="shared" ca="1" si="43"/>
        <v/>
      </c>
      <c r="DL40" t="str">
        <f t="shared" ca="1" si="68"/>
        <v/>
      </c>
      <c r="DN40" t="str">
        <f t="shared" ca="1" si="44"/>
        <v/>
      </c>
      <c r="DO40" t="str">
        <f t="shared" ca="1" si="45"/>
        <v/>
      </c>
      <c r="DP40" t="str">
        <f t="shared" ca="1" si="46"/>
        <v/>
      </c>
      <c r="DQ40" t="str">
        <f t="shared" ca="1" si="47"/>
        <v/>
      </c>
      <c r="DR40" t="str">
        <f t="shared" ca="1" si="48"/>
        <v/>
      </c>
      <c r="DS40" s="4" t="str">
        <f ca="1">IF($DL40="","",IF(OR(OFFSET(K$3,$DL40,0)='Datos fijos'!$AB$5,OFFSET(K$3,$DL40,0)='Datos fijos'!$AB$6),"Importado",OFFSET(K$3,$DL40,0)))</f>
        <v/>
      </c>
      <c r="DT40" t="str">
        <f t="shared" ca="1" si="49"/>
        <v/>
      </c>
      <c r="DU40" t="str">
        <f t="shared" ca="1" si="50"/>
        <v/>
      </c>
      <c r="DV40" t="str">
        <f t="shared" ca="1" si="51"/>
        <v/>
      </c>
      <c r="DW40" t="str">
        <f t="shared" ca="1" si="52"/>
        <v/>
      </c>
      <c r="DX40" t="str">
        <f ca="1">IF(DL40="","",IF(OR(DS40='Datos fijos'!$AB$3,DS40='Datos fijos'!$AB$4),0,SUM(DT40:DW40)))</f>
        <v/>
      </c>
      <c r="DY40" t="str">
        <f t="shared" ca="1" si="53"/>
        <v/>
      </c>
      <c r="EC40" s="52" t="str">
        <f ca="1">IF(OR(COUNTIF('Datos fijos'!$AJ:$AJ,Cálculos!$B40)=0,F40=0,D40=0,B40=0),"",VLOOKUP($B40,'Datos fijos'!$AJ:$AP,COLUMN('Datos fijos'!$AP$1)-COLUMN('Datos fijos'!$AJ$2)+1,0))</f>
        <v/>
      </c>
      <c r="ED40" t="str">
        <f t="shared" ca="1" si="54"/>
        <v/>
      </c>
      <c r="EF40" s="32"/>
      <c r="EG40" s="32"/>
    </row>
    <row r="41" spans="2:137">
      <c r="B41">
        <f ca="1">OFFSET('Equipos, Mater, Serv'!C$5,ROW($A41)-ROW($A$3),0)</f>
        <v>0</v>
      </c>
      <c r="C41">
        <f ca="1">OFFSET('Equipos, Mater, Serv'!D$5,ROW($A41)-ROW($A$3),0)</f>
        <v>0</v>
      </c>
      <c r="D41">
        <f ca="1">OFFSET('Equipos, Mater, Serv'!F$5,ROW($A41)-ROW($A$3),0)</f>
        <v>0</v>
      </c>
      <c r="E41">
        <f ca="1">OFFSET('Equipos, Mater, Serv'!G$5,ROW($A41)-ROW($A$3),0)</f>
        <v>0</v>
      </c>
      <c r="F41">
        <f ca="1">OFFSET('Equipos, Mater, Serv'!H$5,ROW($A41)-ROW($A$3),0)</f>
        <v>0</v>
      </c>
      <c r="G41">
        <f ca="1">OFFSET('Equipos, Mater, Serv'!L$5,ROW($A41)-ROW($A$3),0)</f>
        <v>0</v>
      </c>
      <c r="I41">
        <f ca="1">OFFSET('Equipos, Mater, Serv'!O$5,ROW($A41)-ROW($A$3),0)</f>
        <v>0</v>
      </c>
      <c r="J41">
        <f ca="1">OFFSET('Equipos, Mater, Serv'!P$5,ROW($A41)-ROW($A$3),0)</f>
        <v>0</v>
      </c>
      <c r="K41">
        <f ca="1">OFFSET('Equipos, Mater, Serv'!T$5,ROW($A41)-ROW($A$3),0)</f>
        <v>0</v>
      </c>
      <c r="L41">
        <f ca="1">OFFSET('Equipos, Mater, Serv'!U$5,ROW($A41)-ROW($A$3),0)</f>
        <v>0</v>
      </c>
      <c r="N41">
        <f ca="1">OFFSET('Equipos, Mater, Serv'!Z$5,ROW($A41)-ROW($A$3),0)</f>
        <v>0</v>
      </c>
      <c r="O41">
        <f ca="1">OFFSET('Equipos, Mater, Serv'!AA$5,ROW($A41)-ROW($A$3),0)</f>
        <v>0</v>
      </c>
      <c r="P41">
        <f ca="1">OFFSET('Equipos, Mater, Serv'!AB$5,ROW($A41)-ROW($A$3),0)</f>
        <v>0</v>
      </c>
      <c r="Q41">
        <f ca="1">OFFSET('Equipos, Mater, Serv'!AC$5,ROW($A41)-ROW($A$3),0)</f>
        <v>0</v>
      </c>
      <c r="R41">
        <f ca="1">OFFSET('Equipos, Mater, Serv'!AD$5,ROW($A41)-ROW($A$3),0)</f>
        <v>0</v>
      </c>
      <c r="S41">
        <f ca="1">OFFSET('Equipos, Mater, Serv'!AE$5,ROW($A41)-ROW($A$3),0)</f>
        <v>0</v>
      </c>
      <c r="T41">
        <f ca="1">OFFSET('Equipos, Mater, Serv'!AF$5,ROW($A41)-ROW($A$3),0)</f>
        <v>0</v>
      </c>
      <c r="V41" s="227">
        <f ca="1">IF(OR($B41=0,D41=0,F41=0,J41&lt;&gt;'Datos fijos'!$H$3),0,1)</f>
        <v>0</v>
      </c>
      <c r="W41">
        <f t="shared" ca="1" si="55"/>
        <v>0</v>
      </c>
      <c r="X41" t="str">
        <f t="shared" ca="1" si="56"/>
        <v/>
      </c>
      <c r="Y41" t="str">
        <f t="shared" ca="1" si="57"/>
        <v/>
      </c>
      <c r="AA41" t="str">
        <f t="shared" ca="1" si="0"/>
        <v/>
      </c>
      <c r="AB41" t="str">
        <f t="shared" ca="1" si="1"/>
        <v/>
      </c>
      <c r="AC41" t="str">
        <f t="shared" ca="1" si="2"/>
        <v/>
      </c>
      <c r="AD41" t="str">
        <f t="shared" ca="1" si="3"/>
        <v/>
      </c>
      <c r="AE41" t="str">
        <f t="shared" ca="1" si="4"/>
        <v/>
      </c>
      <c r="AF41" t="str">
        <f t="shared" ca="1" si="5"/>
        <v/>
      </c>
      <c r="AG41" t="str">
        <f t="shared" ca="1" si="58"/>
        <v/>
      </c>
      <c r="AH41" t="str">
        <f t="shared" ca="1" si="59"/>
        <v/>
      </c>
      <c r="AI41" t="str">
        <f t="shared" ca="1" si="60"/>
        <v/>
      </c>
      <c r="AL41" t="str">
        <f ca="1">IF(Y41="","",IF(OR(AG41='Datos fijos'!$AB$3,AG41='Datos fijos'!$AB$4),0,SUM(AH41:AK41)))</f>
        <v/>
      </c>
      <c r="BE41" s="4">
        <f ca="1">IF(OR(COUNTIF('Datos fijos'!$AJ:$AJ,$B41)=0,$B41=0,D41=0,F41=0,$H$4&lt;&gt;'Datos fijos'!$H$3),0,VLOOKUP($B41,'Datos fijos'!$AJ:$AO,COLUMN('Datos fijos'!$AK$2)-COLUMN('Datos fijos'!$AJ$2)+1,0))</f>
        <v>0</v>
      </c>
      <c r="BF41">
        <f t="shared" ca="1" si="62"/>
        <v>0</v>
      </c>
      <c r="BG41" t="str">
        <f t="shared" ca="1" si="6"/>
        <v/>
      </c>
      <c r="BH41" t="str">
        <f t="shared" ca="1" si="7"/>
        <v/>
      </c>
      <c r="BJ41" t="str">
        <f t="shared" ca="1" si="8"/>
        <v/>
      </c>
      <c r="BK41" t="str">
        <f t="shared" ca="1" si="9"/>
        <v/>
      </c>
      <c r="BL41" t="str">
        <f t="shared" ca="1" si="10"/>
        <v/>
      </c>
      <c r="BM41" t="str">
        <f t="shared" ca="1" si="11"/>
        <v/>
      </c>
      <c r="BN41" s="4" t="str">
        <f t="shared" ca="1" si="12"/>
        <v/>
      </c>
      <c r="BO41" t="str">
        <f t="shared" ca="1" si="13"/>
        <v/>
      </c>
      <c r="BP41" t="str">
        <f t="shared" ca="1" si="14"/>
        <v/>
      </c>
      <c r="BQ41" t="str">
        <f t="shared" ca="1" si="15"/>
        <v/>
      </c>
      <c r="BR41" t="str">
        <f t="shared" ca="1" si="16"/>
        <v/>
      </c>
      <c r="BS41" t="str">
        <f t="shared" ca="1" si="17"/>
        <v/>
      </c>
      <c r="BT41" t="str">
        <f ca="1">IF($BH41="","",IF(OR(BO41='Datos fijos'!$AB$3,BO41='Datos fijos'!$AB$4),0,SUM(BP41:BS41)))</f>
        <v/>
      </c>
      <c r="BU41" t="str">
        <f t="shared" ca="1" si="63"/>
        <v/>
      </c>
      <c r="BX41">
        <f ca="1">IF(OR(COUNTIF('Datos fijos'!$AJ:$AJ,$B41)=0,$B41=0,D41=0,F41=0,G41=0,$H$4&lt;&gt;'Datos fijos'!$H$3),0,VLOOKUP($B41,'Datos fijos'!$AJ:$AO,COLUMN('Datos fijos'!$AL$1)-COLUMN('Datos fijos'!$AJ$2)+1,0))</f>
        <v>0</v>
      </c>
      <c r="BY41">
        <f t="shared" ca="1" si="64"/>
        <v>0</v>
      </c>
      <c r="BZ41" t="str">
        <f t="shared" ca="1" si="18"/>
        <v/>
      </c>
      <c r="CA41" t="str">
        <f t="shared" ca="1" si="19"/>
        <v/>
      </c>
      <c r="CC41" t="str">
        <f t="shared" ca="1" si="20"/>
        <v/>
      </c>
      <c r="CD41" t="str">
        <f t="shared" ca="1" si="21"/>
        <v/>
      </c>
      <c r="CE41" t="str">
        <f t="shared" ca="1" si="22"/>
        <v/>
      </c>
      <c r="CF41" t="str">
        <f t="shared" ca="1" si="23"/>
        <v/>
      </c>
      <c r="CG41" t="str">
        <f t="shared" ca="1" si="24"/>
        <v/>
      </c>
      <c r="CH41" t="str">
        <f t="shared" ca="1" si="25"/>
        <v/>
      </c>
      <c r="CI41" t="str">
        <f t="shared" ca="1" si="26"/>
        <v/>
      </c>
      <c r="CJ41" t="str">
        <f t="shared" ca="1" si="27"/>
        <v/>
      </c>
      <c r="CK41" t="str">
        <f t="shared" ca="1" si="28"/>
        <v/>
      </c>
      <c r="CL41" t="str">
        <f t="shared" ca="1" si="29"/>
        <v/>
      </c>
      <c r="CM41" t="str">
        <f ca="1">IF($CA41="","",IF(OR(CH41='Datos fijos'!$AB$3,CH41='Datos fijos'!$AB$4),0,SUM(CI41:CL41)))</f>
        <v/>
      </c>
      <c r="CN41" t="str">
        <f t="shared" ca="1" si="65"/>
        <v/>
      </c>
      <c r="CQ41" s="4">
        <f ca="1">IF(OR(COUNTIF('Datos fijos'!$AJ:$AJ,$B41)=0,$B41=0,L41=0,D41=0,F41=0),0,IF(K41='Datos fijos'!$AB$5,VLOOKUP($B41,'Datos fijos'!$AJ:$AO,COLUMN('Datos fijos'!$AN$1)-COLUMN('Datos fijos'!$AJ$2)+1,0),0))</f>
        <v>0</v>
      </c>
      <c r="CR41">
        <f t="shared" ca="1" si="66"/>
        <v>0</v>
      </c>
      <c r="CS41" t="str">
        <f t="shared" ca="1" si="30"/>
        <v/>
      </c>
      <c r="CT41" t="str">
        <f t="shared" ca="1" si="31"/>
        <v/>
      </c>
      <c r="CV41" t="str">
        <f t="shared" ca="1" si="32"/>
        <v/>
      </c>
      <c r="CW41" t="str">
        <f t="shared" ca="1" si="33"/>
        <v/>
      </c>
      <c r="CX41" t="str">
        <f t="shared" ca="1" si="34"/>
        <v/>
      </c>
      <c r="CY41" t="str">
        <f t="shared" ca="1" si="35"/>
        <v/>
      </c>
      <c r="CZ41" t="str">
        <f t="shared" ca="1" si="36"/>
        <v/>
      </c>
      <c r="DA41" t="str">
        <f t="shared" ca="1" si="37"/>
        <v/>
      </c>
      <c r="DB41" s="4" t="str">
        <f t="shared" ca="1" si="38"/>
        <v/>
      </c>
      <c r="DC41" t="str">
        <f t="shared" ca="1" si="39"/>
        <v/>
      </c>
      <c r="DD41" t="str">
        <f t="shared" ca="1" si="40"/>
        <v/>
      </c>
      <c r="DE41" t="str">
        <f t="shared" ca="1" si="41"/>
        <v/>
      </c>
      <c r="DF41" t="str">
        <f t="shared" ca="1" si="42"/>
        <v/>
      </c>
      <c r="DI41">
        <f ca="1">IF(OR(COUNTIF('Datos fijos'!$AJ:$AJ,Cálculos!$B41)=0,Cálculos!$B41=0,D41=0,F41=0),0,VLOOKUP($B41,'Datos fijos'!$AJ:$AO,COLUMN('Datos fijos'!$AO$1)-COLUMN('Datos fijos'!$AJ$2)+1,0))</f>
        <v>0</v>
      </c>
      <c r="DJ41">
        <f t="shared" ca="1" si="67"/>
        <v>0</v>
      </c>
      <c r="DK41" t="str">
        <f t="shared" ca="1" si="43"/>
        <v/>
      </c>
      <c r="DL41" t="str">
        <f t="shared" ca="1" si="68"/>
        <v/>
      </c>
      <c r="DN41" t="str">
        <f t="shared" ca="1" si="44"/>
        <v/>
      </c>
      <c r="DO41" t="str">
        <f t="shared" ca="1" si="45"/>
        <v/>
      </c>
      <c r="DP41" t="str">
        <f t="shared" ca="1" si="46"/>
        <v/>
      </c>
      <c r="DQ41" t="str">
        <f t="shared" ca="1" si="47"/>
        <v/>
      </c>
      <c r="DR41" t="str">
        <f t="shared" ca="1" si="48"/>
        <v/>
      </c>
      <c r="DS41" s="4" t="str">
        <f ca="1">IF($DL41="","",IF(OR(OFFSET(K$3,$DL41,0)='Datos fijos'!$AB$5,OFFSET(K$3,$DL41,0)='Datos fijos'!$AB$6),"Importado",OFFSET(K$3,$DL41,0)))</f>
        <v/>
      </c>
      <c r="DT41" t="str">
        <f t="shared" ca="1" si="49"/>
        <v/>
      </c>
      <c r="DU41" t="str">
        <f t="shared" ca="1" si="50"/>
        <v/>
      </c>
      <c r="DV41" t="str">
        <f t="shared" ca="1" si="51"/>
        <v/>
      </c>
      <c r="DW41" t="str">
        <f t="shared" ca="1" si="52"/>
        <v/>
      </c>
      <c r="DX41" t="str">
        <f ca="1">IF(DL41="","",IF(OR(DS41='Datos fijos'!$AB$3,DS41='Datos fijos'!$AB$4),0,SUM(DT41:DW41)))</f>
        <v/>
      </c>
      <c r="DY41" t="str">
        <f t="shared" ca="1" si="53"/>
        <v/>
      </c>
      <c r="EC41" s="52" t="str">
        <f ca="1">IF(OR(COUNTIF('Datos fijos'!$AJ:$AJ,Cálculos!$B41)=0,F41=0,D41=0,B41=0),"",VLOOKUP($B41,'Datos fijos'!$AJ:$AP,COLUMN('Datos fijos'!$AP$1)-COLUMN('Datos fijos'!$AJ$2)+1,0))</f>
        <v/>
      </c>
      <c r="ED41" t="str">
        <f t="shared" ca="1" si="54"/>
        <v/>
      </c>
    </row>
    <row r="42" spans="2:137">
      <c r="B42">
        <f ca="1">OFFSET('Equipos, Mater, Serv'!C$5,ROW($A42)-ROW($A$3),0)</f>
        <v>0</v>
      </c>
      <c r="C42">
        <f ca="1">OFFSET('Equipos, Mater, Serv'!D$5,ROW($A42)-ROW($A$3),0)</f>
        <v>0</v>
      </c>
      <c r="D42">
        <f ca="1">OFFSET('Equipos, Mater, Serv'!F$5,ROW($A42)-ROW($A$3),0)</f>
        <v>0</v>
      </c>
      <c r="E42">
        <f ca="1">OFFSET('Equipos, Mater, Serv'!G$5,ROW($A42)-ROW($A$3),0)</f>
        <v>0</v>
      </c>
      <c r="F42">
        <f ca="1">OFFSET('Equipos, Mater, Serv'!H$5,ROW($A42)-ROW($A$3),0)</f>
        <v>0</v>
      </c>
      <c r="G42">
        <f ca="1">OFFSET('Equipos, Mater, Serv'!L$5,ROW($A42)-ROW($A$3),0)</f>
        <v>0</v>
      </c>
      <c r="I42">
        <f ca="1">OFFSET('Equipos, Mater, Serv'!O$5,ROW($A42)-ROW($A$3),0)</f>
        <v>0</v>
      </c>
      <c r="J42">
        <f ca="1">OFFSET('Equipos, Mater, Serv'!P$5,ROW($A42)-ROW($A$3),0)</f>
        <v>0</v>
      </c>
      <c r="K42">
        <f ca="1">OFFSET('Equipos, Mater, Serv'!T$5,ROW($A42)-ROW($A$3),0)</f>
        <v>0</v>
      </c>
      <c r="L42">
        <f ca="1">OFFSET('Equipos, Mater, Serv'!U$5,ROW($A42)-ROW($A$3),0)</f>
        <v>0</v>
      </c>
      <c r="N42">
        <f ca="1">OFFSET('Equipos, Mater, Serv'!Z$5,ROW($A42)-ROW($A$3),0)</f>
        <v>0</v>
      </c>
      <c r="O42">
        <f ca="1">OFFSET('Equipos, Mater, Serv'!AA$5,ROW($A42)-ROW($A$3),0)</f>
        <v>0</v>
      </c>
      <c r="P42">
        <f ca="1">OFFSET('Equipos, Mater, Serv'!AB$5,ROW($A42)-ROW($A$3),0)</f>
        <v>0</v>
      </c>
      <c r="Q42">
        <f ca="1">OFFSET('Equipos, Mater, Serv'!AC$5,ROW($A42)-ROW($A$3),0)</f>
        <v>0</v>
      </c>
      <c r="R42">
        <f ca="1">OFFSET('Equipos, Mater, Serv'!AD$5,ROW($A42)-ROW($A$3),0)</f>
        <v>0</v>
      </c>
      <c r="S42">
        <f ca="1">OFFSET('Equipos, Mater, Serv'!AE$5,ROW($A42)-ROW($A$3),0)</f>
        <v>0</v>
      </c>
      <c r="T42">
        <f ca="1">OFFSET('Equipos, Mater, Serv'!AF$5,ROW($A42)-ROW($A$3),0)</f>
        <v>0</v>
      </c>
      <c r="V42" s="227">
        <f ca="1">IF(OR($B42=0,D42=0,F42=0,J42&lt;&gt;'Datos fijos'!$H$3),0,1)</f>
        <v>0</v>
      </c>
      <c r="W42">
        <f t="shared" ca="1" si="55"/>
        <v>0</v>
      </c>
      <c r="X42" t="str">
        <f t="shared" ca="1" si="56"/>
        <v/>
      </c>
      <c r="Y42" t="str">
        <f t="shared" ca="1" si="57"/>
        <v/>
      </c>
      <c r="AA42" t="str">
        <f t="shared" ca="1" si="0"/>
        <v/>
      </c>
      <c r="AB42" t="str">
        <f t="shared" ca="1" si="1"/>
        <v/>
      </c>
      <c r="AC42" t="str">
        <f t="shared" ca="1" si="2"/>
        <v/>
      </c>
      <c r="AD42" t="str">
        <f t="shared" ca="1" si="3"/>
        <v/>
      </c>
      <c r="AE42" t="str">
        <f t="shared" ca="1" si="4"/>
        <v/>
      </c>
      <c r="AF42" t="str">
        <f t="shared" ca="1" si="5"/>
        <v/>
      </c>
      <c r="AG42" t="str">
        <f t="shared" ca="1" si="58"/>
        <v/>
      </c>
      <c r="AH42" t="str">
        <f t="shared" ca="1" si="59"/>
        <v/>
      </c>
      <c r="AI42" t="str">
        <f t="shared" ca="1" si="60"/>
        <v/>
      </c>
      <c r="AL42" t="str">
        <f ca="1">IF(Y42="","",IF(OR(AG42='Datos fijos'!$AB$3,AG42='Datos fijos'!$AB$4),0,SUM(AH42:AK42)))</f>
        <v/>
      </c>
      <c r="BE42" s="4">
        <f ca="1">IF(OR(COUNTIF('Datos fijos'!$AJ:$AJ,$B42)=0,$B42=0,D42=0,F42=0,$H$4&lt;&gt;'Datos fijos'!$H$3),0,VLOOKUP($B42,'Datos fijos'!$AJ:$AO,COLUMN('Datos fijos'!$AK$2)-COLUMN('Datos fijos'!$AJ$2)+1,0))</f>
        <v>0</v>
      </c>
      <c r="BF42">
        <f t="shared" ca="1" si="62"/>
        <v>0</v>
      </c>
      <c r="BG42" t="str">
        <f t="shared" ca="1" si="6"/>
        <v/>
      </c>
      <c r="BH42" t="str">
        <f t="shared" ca="1" si="7"/>
        <v/>
      </c>
      <c r="BJ42" t="str">
        <f t="shared" ca="1" si="8"/>
        <v/>
      </c>
      <c r="BK42" t="str">
        <f t="shared" ca="1" si="9"/>
        <v/>
      </c>
      <c r="BL42" t="str">
        <f t="shared" ca="1" si="10"/>
        <v/>
      </c>
      <c r="BM42" t="str">
        <f t="shared" ca="1" si="11"/>
        <v/>
      </c>
      <c r="BN42" s="4" t="str">
        <f t="shared" ca="1" si="12"/>
        <v/>
      </c>
      <c r="BO42" t="str">
        <f t="shared" ca="1" si="13"/>
        <v/>
      </c>
      <c r="BP42" t="str">
        <f t="shared" ca="1" si="14"/>
        <v/>
      </c>
      <c r="BQ42" t="str">
        <f t="shared" ca="1" si="15"/>
        <v/>
      </c>
      <c r="BR42" t="str">
        <f t="shared" ca="1" si="16"/>
        <v/>
      </c>
      <c r="BS42" t="str">
        <f t="shared" ca="1" si="17"/>
        <v/>
      </c>
      <c r="BT42" t="str">
        <f ca="1">IF($BH42="","",IF(OR(BO42='Datos fijos'!$AB$3,BO42='Datos fijos'!$AB$4),0,SUM(BP42:BS42)))</f>
        <v/>
      </c>
      <c r="BU42" t="str">
        <f t="shared" ca="1" si="63"/>
        <v/>
      </c>
      <c r="BX42">
        <f ca="1">IF(OR(COUNTIF('Datos fijos'!$AJ:$AJ,$B42)=0,$B42=0,D42=0,F42=0,G42=0,$H$4&lt;&gt;'Datos fijos'!$H$3),0,VLOOKUP($B42,'Datos fijos'!$AJ:$AO,COLUMN('Datos fijos'!$AL$1)-COLUMN('Datos fijos'!$AJ$2)+1,0))</f>
        <v>0</v>
      </c>
      <c r="BY42">
        <f t="shared" ca="1" si="64"/>
        <v>0</v>
      </c>
      <c r="BZ42" t="str">
        <f t="shared" ca="1" si="18"/>
        <v/>
      </c>
      <c r="CA42" t="str">
        <f t="shared" ca="1" si="19"/>
        <v/>
      </c>
      <c r="CC42" t="str">
        <f t="shared" ca="1" si="20"/>
        <v/>
      </c>
      <c r="CD42" t="str">
        <f t="shared" ca="1" si="21"/>
        <v/>
      </c>
      <c r="CE42" t="str">
        <f t="shared" ca="1" si="22"/>
        <v/>
      </c>
      <c r="CF42" t="str">
        <f t="shared" ca="1" si="23"/>
        <v/>
      </c>
      <c r="CG42" t="str">
        <f t="shared" ca="1" si="24"/>
        <v/>
      </c>
      <c r="CH42" t="str">
        <f t="shared" ca="1" si="25"/>
        <v/>
      </c>
      <c r="CI42" t="str">
        <f t="shared" ca="1" si="26"/>
        <v/>
      </c>
      <c r="CJ42" t="str">
        <f t="shared" ca="1" si="27"/>
        <v/>
      </c>
      <c r="CK42" t="str">
        <f t="shared" ca="1" si="28"/>
        <v/>
      </c>
      <c r="CL42" t="str">
        <f t="shared" ca="1" si="29"/>
        <v/>
      </c>
      <c r="CM42" t="str">
        <f ca="1">IF($CA42="","",IF(OR(CH42='Datos fijos'!$AB$3,CH42='Datos fijos'!$AB$4),0,SUM(CI42:CL42)))</f>
        <v/>
      </c>
      <c r="CN42" t="str">
        <f t="shared" ca="1" si="65"/>
        <v/>
      </c>
      <c r="CQ42" s="4">
        <f ca="1">IF(OR(COUNTIF('Datos fijos'!$AJ:$AJ,$B42)=0,$B42=0,L42=0,D42=0,F42=0),0,IF(K42='Datos fijos'!$AB$5,VLOOKUP($B42,'Datos fijos'!$AJ:$AO,COLUMN('Datos fijos'!$AN$1)-COLUMN('Datos fijos'!$AJ$2)+1,0),0))</f>
        <v>0</v>
      </c>
      <c r="CR42">
        <f t="shared" ca="1" si="66"/>
        <v>0</v>
      </c>
      <c r="CS42" t="str">
        <f t="shared" ca="1" si="30"/>
        <v/>
      </c>
      <c r="CT42" t="str">
        <f t="shared" ca="1" si="31"/>
        <v/>
      </c>
      <c r="CV42" t="str">
        <f t="shared" ca="1" si="32"/>
        <v/>
      </c>
      <c r="CW42" t="str">
        <f t="shared" ca="1" si="33"/>
        <v/>
      </c>
      <c r="CX42" t="str">
        <f t="shared" ca="1" si="34"/>
        <v/>
      </c>
      <c r="CY42" t="str">
        <f t="shared" ca="1" si="35"/>
        <v/>
      </c>
      <c r="CZ42" t="str">
        <f t="shared" ca="1" si="36"/>
        <v/>
      </c>
      <c r="DA42" t="str">
        <f t="shared" ca="1" si="37"/>
        <v/>
      </c>
      <c r="DB42" s="4" t="str">
        <f t="shared" ca="1" si="38"/>
        <v/>
      </c>
      <c r="DC42" t="str">
        <f t="shared" ca="1" si="39"/>
        <v/>
      </c>
      <c r="DD42" t="str">
        <f t="shared" ca="1" si="40"/>
        <v/>
      </c>
      <c r="DE42" t="str">
        <f t="shared" ca="1" si="41"/>
        <v/>
      </c>
      <c r="DF42" t="str">
        <f t="shared" ca="1" si="42"/>
        <v/>
      </c>
      <c r="DI42">
        <f ca="1">IF(OR(COUNTIF('Datos fijos'!$AJ:$AJ,Cálculos!$B42)=0,Cálculos!$B42=0,D42=0,F42=0),0,VLOOKUP($B42,'Datos fijos'!$AJ:$AO,COLUMN('Datos fijos'!$AO$1)-COLUMN('Datos fijos'!$AJ$2)+1,0))</f>
        <v>0</v>
      </c>
      <c r="DJ42">
        <f t="shared" ca="1" si="67"/>
        <v>0</v>
      </c>
      <c r="DK42" t="str">
        <f t="shared" ca="1" si="43"/>
        <v/>
      </c>
      <c r="DL42" t="str">
        <f t="shared" ca="1" si="68"/>
        <v/>
      </c>
      <c r="DN42" t="str">
        <f t="shared" ca="1" si="44"/>
        <v/>
      </c>
      <c r="DO42" t="str">
        <f t="shared" ca="1" si="45"/>
        <v/>
      </c>
      <c r="DP42" t="str">
        <f t="shared" ca="1" si="46"/>
        <v/>
      </c>
      <c r="DQ42" t="str">
        <f t="shared" ca="1" si="47"/>
        <v/>
      </c>
      <c r="DR42" t="str">
        <f t="shared" ca="1" si="48"/>
        <v/>
      </c>
      <c r="DS42" s="4" t="str">
        <f ca="1">IF($DL42="","",IF(OR(OFFSET(K$3,$DL42,0)='Datos fijos'!$AB$5,OFFSET(K$3,$DL42,0)='Datos fijos'!$AB$6),"Importado",OFFSET(K$3,$DL42,0)))</f>
        <v/>
      </c>
      <c r="DT42" t="str">
        <f t="shared" ca="1" si="49"/>
        <v/>
      </c>
      <c r="DU42" t="str">
        <f t="shared" ca="1" si="50"/>
        <v/>
      </c>
      <c r="DV42" t="str">
        <f t="shared" ca="1" si="51"/>
        <v/>
      </c>
      <c r="DW42" t="str">
        <f t="shared" ca="1" si="52"/>
        <v/>
      </c>
      <c r="DX42" t="str">
        <f ca="1">IF(DL42="","",IF(OR(DS42='Datos fijos'!$AB$3,DS42='Datos fijos'!$AB$4),0,SUM(DT42:DW42)))</f>
        <v/>
      </c>
      <c r="DY42" t="str">
        <f t="shared" ca="1" si="53"/>
        <v/>
      </c>
      <c r="EC42" s="52" t="str">
        <f ca="1">IF(OR(COUNTIF('Datos fijos'!$AJ:$AJ,Cálculos!$B42)=0,F42=0,D42=0,B42=0),"",VLOOKUP($B42,'Datos fijos'!$AJ:$AP,COLUMN('Datos fijos'!$AP$1)-COLUMN('Datos fijos'!$AJ$2)+1,0))</f>
        <v/>
      </c>
      <c r="ED42" t="str">
        <f t="shared" ca="1" si="54"/>
        <v/>
      </c>
    </row>
    <row r="43" spans="2:137">
      <c r="B43">
        <f ca="1">OFFSET('Equipos, Mater, Serv'!C$5,ROW($A43)-ROW($A$3),0)</f>
        <v>0</v>
      </c>
      <c r="C43">
        <f ca="1">OFFSET('Equipos, Mater, Serv'!D$5,ROW($A43)-ROW($A$3),0)</f>
        <v>0</v>
      </c>
      <c r="D43">
        <f ca="1">OFFSET('Equipos, Mater, Serv'!F$5,ROW($A43)-ROW($A$3),0)</f>
        <v>0</v>
      </c>
      <c r="E43">
        <f ca="1">OFFSET('Equipos, Mater, Serv'!G$5,ROW($A43)-ROW($A$3),0)</f>
        <v>0</v>
      </c>
      <c r="F43">
        <f ca="1">OFFSET('Equipos, Mater, Serv'!H$5,ROW($A43)-ROW($A$3),0)</f>
        <v>0</v>
      </c>
      <c r="G43">
        <f ca="1">OFFSET('Equipos, Mater, Serv'!L$5,ROW($A43)-ROW($A$3),0)</f>
        <v>0</v>
      </c>
      <c r="I43">
        <f ca="1">OFFSET('Equipos, Mater, Serv'!O$5,ROW($A43)-ROW($A$3),0)</f>
        <v>0</v>
      </c>
      <c r="J43">
        <f ca="1">OFFSET('Equipos, Mater, Serv'!P$5,ROW($A43)-ROW($A$3),0)</f>
        <v>0</v>
      </c>
      <c r="K43">
        <f ca="1">OFFSET('Equipos, Mater, Serv'!T$5,ROW($A43)-ROW($A$3),0)</f>
        <v>0</v>
      </c>
      <c r="L43">
        <f ca="1">OFFSET('Equipos, Mater, Serv'!U$5,ROW($A43)-ROW($A$3),0)</f>
        <v>0</v>
      </c>
      <c r="N43">
        <f ca="1">OFFSET('Equipos, Mater, Serv'!Z$5,ROW($A43)-ROW($A$3),0)</f>
        <v>0</v>
      </c>
      <c r="O43">
        <f ca="1">OFFSET('Equipos, Mater, Serv'!AA$5,ROW($A43)-ROW($A$3),0)</f>
        <v>0</v>
      </c>
      <c r="P43">
        <f ca="1">OFFSET('Equipos, Mater, Serv'!AB$5,ROW($A43)-ROW($A$3),0)</f>
        <v>0</v>
      </c>
      <c r="Q43">
        <f ca="1">OFFSET('Equipos, Mater, Serv'!AC$5,ROW($A43)-ROW($A$3),0)</f>
        <v>0</v>
      </c>
      <c r="R43">
        <f ca="1">OFFSET('Equipos, Mater, Serv'!AD$5,ROW($A43)-ROW($A$3),0)</f>
        <v>0</v>
      </c>
      <c r="S43">
        <f ca="1">OFFSET('Equipos, Mater, Serv'!AE$5,ROW($A43)-ROW($A$3),0)</f>
        <v>0</v>
      </c>
      <c r="T43">
        <f ca="1">OFFSET('Equipos, Mater, Serv'!AF$5,ROW($A43)-ROW($A$3),0)</f>
        <v>0</v>
      </c>
      <c r="V43" s="227">
        <f ca="1">IF(OR($B43=0,D43=0,F43=0,J43&lt;&gt;'Datos fijos'!$H$3),0,1)</f>
        <v>0</v>
      </c>
      <c r="W43">
        <f t="shared" ca="1" si="55"/>
        <v>0</v>
      </c>
      <c r="X43" t="str">
        <f t="shared" ca="1" si="56"/>
        <v/>
      </c>
      <c r="Y43" t="str">
        <f t="shared" ca="1" si="57"/>
        <v/>
      </c>
      <c r="AA43" t="str">
        <f t="shared" ca="1" si="0"/>
        <v/>
      </c>
      <c r="AB43" t="str">
        <f t="shared" ca="1" si="1"/>
        <v/>
      </c>
      <c r="AC43" t="str">
        <f t="shared" ca="1" si="2"/>
        <v/>
      </c>
      <c r="AD43" t="str">
        <f t="shared" ca="1" si="3"/>
        <v/>
      </c>
      <c r="AE43" t="str">
        <f t="shared" ca="1" si="4"/>
        <v/>
      </c>
      <c r="AF43" t="str">
        <f t="shared" ca="1" si="5"/>
        <v/>
      </c>
      <c r="AG43" t="str">
        <f t="shared" ca="1" si="58"/>
        <v/>
      </c>
      <c r="AH43" t="str">
        <f t="shared" ca="1" si="59"/>
        <v/>
      </c>
      <c r="AI43" t="str">
        <f t="shared" ca="1" si="60"/>
        <v/>
      </c>
      <c r="AL43" t="str">
        <f ca="1">IF(Y43="","",IF(OR(AG43='Datos fijos'!$AB$3,AG43='Datos fijos'!$AB$4),0,SUM(AH43:AK43)))</f>
        <v/>
      </c>
      <c r="BE43" s="4">
        <f ca="1">IF(OR(COUNTIF('Datos fijos'!$AJ:$AJ,$B43)=0,$B43=0,D43=0,F43=0,$H$4&lt;&gt;'Datos fijos'!$H$3),0,VLOOKUP($B43,'Datos fijos'!$AJ:$AO,COLUMN('Datos fijos'!$AK$2)-COLUMN('Datos fijos'!$AJ$2)+1,0))</f>
        <v>0</v>
      </c>
      <c r="BF43">
        <f t="shared" ca="1" si="62"/>
        <v>0</v>
      </c>
      <c r="BG43" t="str">
        <f t="shared" ca="1" si="6"/>
        <v/>
      </c>
      <c r="BH43" t="str">
        <f t="shared" ca="1" si="7"/>
        <v/>
      </c>
      <c r="BJ43" t="str">
        <f t="shared" ca="1" si="8"/>
        <v/>
      </c>
      <c r="BK43" t="str">
        <f t="shared" ca="1" si="9"/>
        <v/>
      </c>
      <c r="BL43" t="str">
        <f t="shared" ca="1" si="10"/>
        <v/>
      </c>
      <c r="BM43" t="str">
        <f t="shared" ca="1" si="11"/>
        <v/>
      </c>
      <c r="BN43" s="4" t="str">
        <f t="shared" ca="1" si="12"/>
        <v/>
      </c>
      <c r="BO43" t="str">
        <f t="shared" ca="1" si="13"/>
        <v/>
      </c>
      <c r="BP43" t="str">
        <f t="shared" ca="1" si="14"/>
        <v/>
      </c>
      <c r="BQ43" t="str">
        <f t="shared" ca="1" si="15"/>
        <v/>
      </c>
      <c r="BR43" t="str">
        <f t="shared" ca="1" si="16"/>
        <v/>
      </c>
      <c r="BS43" t="str">
        <f t="shared" ca="1" si="17"/>
        <v/>
      </c>
      <c r="BT43" t="str">
        <f ca="1">IF($BH43="","",IF(OR(BO43='Datos fijos'!$AB$3,BO43='Datos fijos'!$AB$4),0,SUM(BP43:BS43)))</f>
        <v/>
      </c>
      <c r="BU43" t="str">
        <f t="shared" ca="1" si="63"/>
        <v/>
      </c>
      <c r="BX43">
        <f ca="1">IF(OR(COUNTIF('Datos fijos'!$AJ:$AJ,$B43)=0,$B43=0,D43=0,F43=0,G43=0,$H$4&lt;&gt;'Datos fijos'!$H$3),0,VLOOKUP($B43,'Datos fijos'!$AJ:$AO,COLUMN('Datos fijos'!$AL$1)-COLUMN('Datos fijos'!$AJ$2)+1,0))</f>
        <v>0</v>
      </c>
      <c r="BY43">
        <f t="shared" ca="1" si="64"/>
        <v>0</v>
      </c>
      <c r="BZ43" t="str">
        <f t="shared" ca="1" si="18"/>
        <v/>
      </c>
      <c r="CA43" t="str">
        <f t="shared" ca="1" si="19"/>
        <v/>
      </c>
      <c r="CC43" t="str">
        <f t="shared" ca="1" si="20"/>
        <v/>
      </c>
      <c r="CD43" t="str">
        <f t="shared" ca="1" si="21"/>
        <v/>
      </c>
      <c r="CE43" t="str">
        <f t="shared" ca="1" si="22"/>
        <v/>
      </c>
      <c r="CF43" t="str">
        <f t="shared" ca="1" si="23"/>
        <v/>
      </c>
      <c r="CG43" t="str">
        <f t="shared" ca="1" si="24"/>
        <v/>
      </c>
      <c r="CH43" t="str">
        <f t="shared" ca="1" si="25"/>
        <v/>
      </c>
      <c r="CI43" t="str">
        <f t="shared" ca="1" si="26"/>
        <v/>
      </c>
      <c r="CJ43" t="str">
        <f t="shared" ca="1" si="27"/>
        <v/>
      </c>
      <c r="CK43" t="str">
        <f t="shared" ca="1" si="28"/>
        <v/>
      </c>
      <c r="CL43" t="str">
        <f t="shared" ca="1" si="29"/>
        <v/>
      </c>
      <c r="CM43" t="str">
        <f ca="1">IF($CA43="","",IF(OR(CH43='Datos fijos'!$AB$3,CH43='Datos fijos'!$AB$4),0,SUM(CI43:CL43)))</f>
        <v/>
      </c>
      <c r="CN43" t="str">
        <f t="shared" ca="1" si="65"/>
        <v/>
      </c>
      <c r="CQ43" s="4">
        <f ca="1">IF(OR(COUNTIF('Datos fijos'!$AJ:$AJ,$B43)=0,$B43=0,L43=0,D43=0,F43=0),0,IF(K43='Datos fijos'!$AB$5,VLOOKUP($B43,'Datos fijos'!$AJ:$AO,COLUMN('Datos fijos'!$AN$1)-COLUMN('Datos fijos'!$AJ$2)+1,0),0))</f>
        <v>0</v>
      </c>
      <c r="CR43">
        <f t="shared" ca="1" si="66"/>
        <v>0</v>
      </c>
      <c r="CS43" t="str">
        <f t="shared" ca="1" si="30"/>
        <v/>
      </c>
      <c r="CT43" t="str">
        <f t="shared" ca="1" si="31"/>
        <v/>
      </c>
      <c r="CV43" t="str">
        <f t="shared" ca="1" si="32"/>
        <v/>
      </c>
      <c r="CW43" t="str">
        <f t="shared" ca="1" si="33"/>
        <v/>
      </c>
      <c r="CX43" t="str">
        <f t="shared" ca="1" si="34"/>
        <v/>
      </c>
      <c r="CY43" t="str">
        <f t="shared" ca="1" si="35"/>
        <v/>
      </c>
      <c r="CZ43" t="str">
        <f t="shared" ca="1" si="36"/>
        <v/>
      </c>
      <c r="DA43" t="str">
        <f t="shared" ca="1" si="37"/>
        <v/>
      </c>
      <c r="DB43" s="4" t="str">
        <f t="shared" ca="1" si="38"/>
        <v/>
      </c>
      <c r="DC43" t="str">
        <f t="shared" ca="1" si="39"/>
        <v/>
      </c>
      <c r="DD43" t="str">
        <f t="shared" ca="1" si="40"/>
        <v/>
      </c>
      <c r="DE43" t="str">
        <f t="shared" ca="1" si="41"/>
        <v/>
      </c>
      <c r="DF43" t="str">
        <f t="shared" ca="1" si="42"/>
        <v/>
      </c>
      <c r="DI43">
        <f ca="1">IF(OR(COUNTIF('Datos fijos'!$AJ:$AJ,Cálculos!$B43)=0,Cálculos!$B43=0,D43=0,F43=0),0,VLOOKUP($B43,'Datos fijos'!$AJ:$AO,COLUMN('Datos fijos'!$AO$1)-COLUMN('Datos fijos'!$AJ$2)+1,0))</f>
        <v>0</v>
      </c>
      <c r="DJ43">
        <f t="shared" ca="1" si="67"/>
        <v>0</v>
      </c>
      <c r="DK43" t="str">
        <f t="shared" ca="1" si="43"/>
        <v/>
      </c>
      <c r="DL43" t="str">
        <f t="shared" ca="1" si="68"/>
        <v/>
      </c>
      <c r="DN43" t="str">
        <f t="shared" ca="1" si="44"/>
        <v/>
      </c>
      <c r="DO43" t="str">
        <f t="shared" ca="1" si="45"/>
        <v/>
      </c>
      <c r="DP43" t="str">
        <f t="shared" ca="1" si="46"/>
        <v/>
      </c>
      <c r="DQ43" t="str">
        <f t="shared" ca="1" si="47"/>
        <v/>
      </c>
      <c r="DR43" t="str">
        <f t="shared" ca="1" si="48"/>
        <v/>
      </c>
      <c r="DS43" s="4" t="str">
        <f ca="1">IF($DL43="","",IF(OR(OFFSET(K$3,$DL43,0)='Datos fijos'!$AB$5,OFFSET(K$3,$DL43,0)='Datos fijos'!$AB$6),"Importado",OFFSET(K$3,$DL43,0)))</f>
        <v/>
      </c>
      <c r="DT43" t="str">
        <f t="shared" ca="1" si="49"/>
        <v/>
      </c>
      <c r="DU43" t="str">
        <f t="shared" ca="1" si="50"/>
        <v/>
      </c>
      <c r="DV43" t="str">
        <f t="shared" ca="1" si="51"/>
        <v/>
      </c>
      <c r="DW43" t="str">
        <f t="shared" ca="1" si="52"/>
        <v/>
      </c>
      <c r="DX43" t="str">
        <f ca="1">IF(DL43="","",IF(OR(DS43='Datos fijos'!$AB$3,DS43='Datos fijos'!$AB$4),0,SUM(DT43:DW43)))</f>
        <v/>
      </c>
      <c r="DY43" t="str">
        <f t="shared" ca="1" si="53"/>
        <v/>
      </c>
      <c r="EC43" s="52" t="str">
        <f ca="1">IF(OR(COUNTIF('Datos fijos'!$AJ:$AJ,Cálculos!$B43)=0,F43=0,D43=0,B43=0),"",VLOOKUP($B43,'Datos fijos'!$AJ:$AP,COLUMN('Datos fijos'!$AP$1)-COLUMN('Datos fijos'!$AJ$2)+1,0))</f>
        <v/>
      </c>
      <c r="ED43" t="str">
        <f t="shared" ca="1" si="54"/>
        <v/>
      </c>
    </row>
    <row r="44" spans="2:137">
      <c r="B44">
        <f ca="1">OFFSET('Equipos, Mater, Serv'!C$5,ROW($A44)-ROW($A$3),0)</f>
        <v>0</v>
      </c>
      <c r="C44">
        <f ca="1">OFFSET('Equipos, Mater, Serv'!D$5,ROW($A44)-ROW($A$3),0)</f>
        <v>0</v>
      </c>
      <c r="D44">
        <f ca="1">OFFSET('Equipos, Mater, Serv'!F$5,ROW($A44)-ROW($A$3),0)</f>
        <v>0</v>
      </c>
      <c r="E44">
        <f ca="1">OFFSET('Equipos, Mater, Serv'!G$5,ROW($A44)-ROW($A$3),0)</f>
        <v>0</v>
      </c>
      <c r="F44">
        <f ca="1">OFFSET('Equipos, Mater, Serv'!H$5,ROW($A44)-ROW($A$3),0)</f>
        <v>0</v>
      </c>
      <c r="G44">
        <f ca="1">OFFSET('Equipos, Mater, Serv'!L$5,ROW($A44)-ROW($A$3),0)</f>
        <v>0</v>
      </c>
      <c r="I44">
        <f ca="1">OFFSET('Equipos, Mater, Serv'!O$5,ROW($A44)-ROW($A$3),0)</f>
        <v>0</v>
      </c>
      <c r="J44">
        <f ca="1">OFFSET('Equipos, Mater, Serv'!P$5,ROW($A44)-ROW($A$3),0)</f>
        <v>0</v>
      </c>
      <c r="K44">
        <f ca="1">OFFSET('Equipos, Mater, Serv'!T$5,ROW($A44)-ROW($A$3),0)</f>
        <v>0</v>
      </c>
      <c r="L44">
        <f ca="1">OFFSET('Equipos, Mater, Serv'!U$5,ROW($A44)-ROW($A$3),0)</f>
        <v>0</v>
      </c>
      <c r="N44">
        <f ca="1">OFFSET('Equipos, Mater, Serv'!Z$5,ROW($A44)-ROW($A$3),0)</f>
        <v>0</v>
      </c>
      <c r="O44">
        <f ca="1">OFFSET('Equipos, Mater, Serv'!AA$5,ROW($A44)-ROW($A$3),0)</f>
        <v>0</v>
      </c>
      <c r="P44">
        <f ca="1">OFFSET('Equipos, Mater, Serv'!AB$5,ROW($A44)-ROW($A$3),0)</f>
        <v>0</v>
      </c>
      <c r="Q44">
        <f ca="1">OFFSET('Equipos, Mater, Serv'!AC$5,ROW($A44)-ROW($A$3),0)</f>
        <v>0</v>
      </c>
      <c r="R44">
        <f ca="1">OFFSET('Equipos, Mater, Serv'!AD$5,ROW($A44)-ROW($A$3),0)</f>
        <v>0</v>
      </c>
      <c r="S44">
        <f ca="1">OFFSET('Equipos, Mater, Serv'!AE$5,ROW($A44)-ROW($A$3),0)</f>
        <v>0</v>
      </c>
      <c r="T44">
        <f ca="1">OFFSET('Equipos, Mater, Serv'!AF$5,ROW($A44)-ROW($A$3),0)</f>
        <v>0</v>
      </c>
      <c r="V44" s="227">
        <f ca="1">IF(OR($B44=0,D44=0,F44=0,J44&lt;&gt;'Datos fijos'!$H$3),0,1)</f>
        <v>0</v>
      </c>
      <c r="W44">
        <f t="shared" ca="1" si="55"/>
        <v>0</v>
      </c>
      <c r="X44" t="str">
        <f t="shared" ca="1" si="56"/>
        <v/>
      </c>
      <c r="Y44" t="str">
        <f t="shared" ca="1" si="57"/>
        <v/>
      </c>
      <c r="AA44" t="str">
        <f t="shared" ca="1" si="0"/>
        <v/>
      </c>
      <c r="AB44" t="str">
        <f t="shared" ca="1" si="1"/>
        <v/>
      </c>
      <c r="AC44" t="str">
        <f t="shared" ca="1" si="2"/>
        <v/>
      </c>
      <c r="AD44" t="str">
        <f t="shared" ca="1" si="3"/>
        <v/>
      </c>
      <c r="AE44" t="str">
        <f t="shared" ca="1" si="4"/>
        <v/>
      </c>
      <c r="AF44" t="str">
        <f t="shared" ca="1" si="5"/>
        <v/>
      </c>
      <c r="AG44" t="str">
        <f t="shared" ca="1" si="58"/>
        <v/>
      </c>
      <c r="AH44" t="str">
        <f t="shared" ca="1" si="59"/>
        <v/>
      </c>
      <c r="AI44" t="str">
        <f t="shared" ca="1" si="60"/>
        <v/>
      </c>
      <c r="AL44" t="str">
        <f ca="1">IF(Y44="","",IF(OR(AG44='Datos fijos'!$AB$3,AG44='Datos fijos'!$AB$4),0,SUM(AH44:AK44)))</f>
        <v/>
      </c>
      <c r="BE44" s="4">
        <f ca="1">IF(OR(COUNTIF('Datos fijos'!$AJ:$AJ,$B44)=0,$B44=0,D44=0,F44=0,$H$4&lt;&gt;'Datos fijos'!$H$3),0,VLOOKUP($B44,'Datos fijos'!$AJ:$AO,COLUMN('Datos fijos'!$AK$2)-COLUMN('Datos fijos'!$AJ$2)+1,0))</f>
        <v>0</v>
      </c>
      <c r="BF44">
        <f t="shared" ca="1" si="62"/>
        <v>0</v>
      </c>
      <c r="BG44" t="str">
        <f t="shared" ca="1" si="6"/>
        <v/>
      </c>
      <c r="BH44" t="str">
        <f t="shared" ca="1" si="7"/>
        <v/>
      </c>
      <c r="BJ44" t="str">
        <f t="shared" ca="1" si="8"/>
        <v/>
      </c>
      <c r="BK44" t="str">
        <f t="shared" ca="1" si="9"/>
        <v/>
      </c>
      <c r="BL44" t="str">
        <f t="shared" ca="1" si="10"/>
        <v/>
      </c>
      <c r="BM44" t="str">
        <f t="shared" ca="1" si="11"/>
        <v/>
      </c>
      <c r="BN44" s="4" t="str">
        <f t="shared" ca="1" si="12"/>
        <v/>
      </c>
      <c r="BO44" t="str">
        <f t="shared" ca="1" si="13"/>
        <v/>
      </c>
      <c r="BP44" t="str">
        <f t="shared" ca="1" si="14"/>
        <v/>
      </c>
      <c r="BQ44" t="str">
        <f t="shared" ca="1" si="15"/>
        <v/>
      </c>
      <c r="BR44" t="str">
        <f t="shared" ca="1" si="16"/>
        <v/>
      </c>
      <c r="BS44" t="str">
        <f t="shared" ca="1" si="17"/>
        <v/>
      </c>
      <c r="BT44" t="str">
        <f ca="1">IF($BH44="","",IF(OR(BO44='Datos fijos'!$AB$3,BO44='Datos fijos'!$AB$4),0,SUM(BP44:BS44)))</f>
        <v/>
      </c>
      <c r="BU44" t="str">
        <f t="shared" ca="1" si="63"/>
        <v/>
      </c>
      <c r="BX44">
        <f ca="1">IF(OR(COUNTIF('Datos fijos'!$AJ:$AJ,$B44)=0,$B44=0,D44=0,F44=0,G44=0,$H$4&lt;&gt;'Datos fijos'!$H$3),0,VLOOKUP($B44,'Datos fijos'!$AJ:$AO,COLUMN('Datos fijos'!$AL$1)-COLUMN('Datos fijos'!$AJ$2)+1,0))</f>
        <v>0</v>
      </c>
      <c r="BY44">
        <f t="shared" ca="1" si="64"/>
        <v>0</v>
      </c>
      <c r="BZ44" t="str">
        <f t="shared" ca="1" si="18"/>
        <v/>
      </c>
      <c r="CA44" t="str">
        <f t="shared" ca="1" si="19"/>
        <v/>
      </c>
      <c r="CC44" t="str">
        <f t="shared" ca="1" si="20"/>
        <v/>
      </c>
      <c r="CD44" t="str">
        <f t="shared" ca="1" si="21"/>
        <v/>
      </c>
      <c r="CE44" t="str">
        <f t="shared" ca="1" si="22"/>
        <v/>
      </c>
      <c r="CF44" t="str">
        <f t="shared" ca="1" si="23"/>
        <v/>
      </c>
      <c r="CG44" t="str">
        <f t="shared" ca="1" si="24"/>
        <v/>
      </c>
      <c r="CH44" t="str">
        <f t="shared" ca="1" si="25"/>
        <v/>
      </c>
      <c r="CI44" t="str">
        <f t="shared" ca="1" si="26"/>
        <v/>
      </c>
      <c r="CJ44" t="str">
        <f t="shared" ca="1" si="27"/>
        <v/>
      </c>
      <c r="CK44" t="str">
        <f t="shared" ca="1" si="28"/>
        <v/>
      </c>
      <c r="CL44" t="str">
        <f t="shared" ca="1" si="29"/>
        <v/>
      </c>
      <c r="CM44" t="str">
        <f ca="1">IF($CA44="","",IF(OR(CH44='Datos fijos'!$AB$3,CH44='Datos fijos'!$AB$4),0,SUM(CI44:CL44)))</f>
        <v/>
      </c>
      <c r="CN44" t="str">
        <f t="shared" ca="1" si="65"/>
        <v/>
      </c>
      <c r="CQ44" s="4">
        <f ca="1">IF(OR(COUNTIF('Datos fijos'!$AJ:$AJ,$B44)=0,$B44=0,L44=0,D44=0,F44=0),0,IF(K44='Datos fijos'!$AB$5,VLOOKUP($B44,'Datos fijos'!$AJ:$AO,COLUMN('Datos fijos'!$AN$1)-COLUMN('Datos fijos'!$AJ$2)+1,0),0))</f>
        <v>0</v>
      </c>
      <c r="CR44">
        <f t="shared" ca="1" si="66"/>
        <v>0</v>
      </c>
      <c r="CS44" t="str">
        <f t="shared" ca="1" si="30"/>
        <v/>
      </c>
      <c r="CT44" t="str">
        <f t="shared" ca="1" si="31"/>
        <v/>
      </c>
      <c r="CV44" t="str">
        <f t="shared" ca="1" si="32"/>
        <v/>
      </c>
      <c r="CW44" t="str">
        <f t="shared" ca="1" si="33"/>
        <v/>
      </c>
      <c r="CX44" t="str">
        <f t="shared" ca="1" si="34"/>
        <v/>
      </c>
      <c r="CY44" t="str">
        <f t="shared" ca="1" si="35"/>
        <v/>
      </c>
      <c r="CZ44" t="str">
        <f t="shared" ca="1" si="36"/>
        <v/>
      </c>
      <c r="DA44" t="str">
        <f t="shared" ca="1" si="37"/>
        <v/>
      </c>
      <c r="DB44" s="4" t="str">
        <f t="shared" ca="1" si="38"/>
        <v/>
      </c>
      <c r="DC44" t="str">
        <f t="shared" ca="1" si="39"/>
        <v/>
      </c>
      <c r="DD44" t="str">
        <f t="shared" ca="1" si="40"/>
        <v/>
      </c>
      <c r="DE44" t="str">
        <f t="shared" ca="1" si="41"/>
        <v/>
      </c>
      <c r="DF44" t="str">
        <f t="shared" ca="1" si="42"/>
        <v/>
      </c>
      <c r="DI44">
        <f ca="1">IF(OR(COUNTIF('Datos fijos'!$AJ:$AJ,Cálculos!$B44)=0,Cálculos!$B44=0,D44=0,F44=0),0,VLOOKUP($B44,'Datos fijos'!$AJ:$AO,COLUMN('Datos fijos'!$AO$1)-COLUMN('Datos fijos'!$AJ$2)+1,0))</f>
        <v>0</v>
      </c>
      <c r="DJ44">
        <f t="shared" ca="1" si="67"/>
        <v>0</v>
      </c>
      <c r="DK44" t="str">
        <f t="shared" ca="1" si="43"/>
        <v/>
      </c>
      <c r="DL44" t="str">
        <f t="shared" ca="1" si="68"/>
        <v/>
      </c>
      <c r="DN44" t="str">
        <f t="shared" ca="1" si="44"/>
        <v/>
      </c>
      <c r="DO44" t="str">
        <f t="shared" ca="1" si="45"/>
        <v/>
      </c>
      <c r="DP44" t="str">
        <f t="shared" ca="1" si="46"/>
        <v/>
      </c>
      <c r="DQ44" t="str">
        <f t="shared" ca="1" si="47"/>
        <v/>
      </c>
      <c r="DR44" t="str">
        <f t="shared" ca="1" si="48"/>
        <v/>
      </c>
      <c r="DS44" s="4" t="str">
        <f ca="1">IF($DL44="","",IF(OR(OFFSET(K$3,$DL44,0)='Datos fijos'!$AB$5,OFFSET(K$3,$DL44,0)='Datos fijos'!$AB$6),"Importado",OFFSET(K$3,$DL44,0)))</f>
        <v/>
      </c>
      <c r="DT44" t="str">
        <f t="shared" ca="1" si="49"/>
        <v/>
      </c>
      <c r="DU44" t="str">
        <f t="shared" ca="1" si="50"/>
        <v/>
      </c>
      <c r="DV44" t="str">
        <f t="shared" ca="1" si="51"/>
        <v/>
      </c>
      <c r="DW44" t="str">
        <f t="shared" ca="1" si="52"/>
        <v/>
      </c>
      <c r="DX44" t="str">
        <f ca="1">IF(DL44="","",IF(OR(DS44='Datos fijos'!$AB$3,DS44='Datos fijos'!$AB$4),0,SUM(DT44:DW44)))</f>
        <v/>
      </c>
      <c r="DY44" t="str">
        <f t="shared" ca="1" si="53"/>
        <v/>
      </c>
      <c r="EC44" s="52" t="str">
        <f ca="1">IF(OR(COUNTIF('Datos fijos'!$AJ:$AJ,Cálculos!$B44)=0,F44=0,D44=0,B44=0),"",VLOOKUP($B44,'Datos fijos'!$AJ:$AP,COLUMN('Datos fijos'!$AP$1)-COLUMN('Datos fijos'!$AJ$2)+1,0))</f>
        <v/>
      </c>
      <c r="ED44" t="str">
        <f t="shared" ca="1" si="54"/>
        <v/>
      </c>
    </row>
    <row r="45" spans="2:137">
      <c r="B45">
        <f ca="1">OFFSET('Equipos, Mater, Serv'!C$5,ROW($A45)-ROW($A$3),0)</f>
        <v>0</v>
      </c>
      <c r="C45">
        <f ca="1">OFFSET('Equipos, Mater, Serv'!D$5,ROW($A45)-ROW($A$3),0)</f>
        <v>0</v>
      </c>
      <c r="D45">
        <f ca="1">OFFSET('Equipos, Mater, Serv'!F$5,ROW($A45)-ROW($A$3),0)</f>
        <v>0</v>
      </c>
      <c r="E45">
        <f ca="1">OFFSET('Equipos, Mater, Serv'!G$5,ROW($A45)-ROW($A$3),0)</f>
        <v>0</v>
      </c>
      <c r="F45">
        <f ca="1">OFFSET('Equipos, Mater, Serv'!H$5,ROW($A45)-ROW($A$3),0)</f>
        <v>0</v>
      </c>
      <c r="G45">
        <f ca="1">OFFSET('Equipos, Mater, Serv'!L$5,ROW($A45)-ROW($A$3),0)</f>
        <v>0</v>
      </c>
      <c r="I45">
        <f ca="1">OFFSET('Equipos, Mater, Serv'!O$5,ROW($A45)-ROW($A$3),0)</f>
        <v>0</v>
      </c>
      <c r="J45">
        <f ca="1">OFFSET('Equipos, Mater, Serv'!P$5,ROW($A45)-ROW($A$3),0)</f>
        <v>0</v>
      </c>
      <c r="K45">
        <f ca="1">OFFSET('Equipos, Mater, Serv'!T$5,ROW($A45)-ROW($A$3),0)</f>
        <v>0</v>
      </c>
      <c r="L45">
        <f ca="1">OFFSET('Equipos, Mater, Serv'!U$5,ROW($A45)-ROW($A$3),0)</f>
        <v>0</v>
      </c>
      <c r="N45">
        <f ca="1">OFFSET('Equipos, Mater, Serv'!Z$5,ROW($A45)-ROW($A$3),0)</f>
        <v>0</v>
      </c>
      <c r="O45">
        <f ca="1">OFFSET('Equipos, Mater, Serv'!AA$5,ROW($A45)-ROW($A$3),0)</f>
        <v>0</v>
      </c>
      <c r="P45">
        <f ca="1">OFFSET('Equipos, Mater, Serv'!AB$5,ROW($A45)-ROW($A$3),0)</f>
        <v>0</v>
      </c>
      <c r="Q45">
        <f ca="1">OFFSET('Equipos, Mater, Serv'!AC$5,ROW($A45)-ROW($A$3),0)</f>
        <v>0</v>
      </c>
      <c r="R45">
        <f ca="1">OFFSET('Equipos, Mater, Serv'!AD$5,ROW($A45)-ROW($A$3),0)</f>
        <v>0</v>
      </c>
      <c r="S45">
        <f ca="1">OFFSET('Equipos, Mater, Serv'!AE$5,ROW($A45)-ROW($A$3),0)</f>
        <v>0</v>
      </c>
      <c r="T45">
        <f ca="1">OFFSET('Equipos, Mater, Serv'!AF$5,ROW($A45)-ROW($A$3),0)</f>
        <v>0</v>
      </c>
      <c r="V45" s="227">
        <f ca="1">IF(OR($B45=0,D45=0,F45=0,J45&lt;&gt;'Datos fijos'!$H$3),0,1)</f>
        <v>0</v>
      </c>
      <c r="W45">
        <f t="shared" ca="1" si="55"/>
        <v>0</v>
      </c>
      <c r="X45" t="str">
        <f t="shared" ca="1" si="56"/>
        <v/>
      </c>
      <c r="Y45" t="str">
        <f t="shared" ca="1" si="57"/>
        <v/>
      </c>
      <c r="AA45" t="str">
        <f t="shared" ca="1" si="0"/>
        <v/>
      </c>
      <c r="AB45" t="str">
        <f t="shared" ca="1" si="1"/>
        <v/>
      </c>
      <c r="AC45" t="str">
        <f t="shared" ca="1" si="2"/>
        <v/>
      </c>
      <c r="AD45" t="str">
        <f t="shared" ca="1" si="3"/>
        <v/>
      </c>
      <c r="AE45" t="str">
        <f t="shared" ca="1" si="4"/>
        <v/>
      </c>
      <c r="AF45" t="str">
        <f t="shared" ca="1" si="5"/>
        <v/>
      </c>
      <c r="AG45" t="str">
        <f t="shared" ca="1" si="58"/>
        <v/>
      </c>
      <c r="AH45" t="str">
        <f t="shared" ca="1" si="59"/>
        <v/>
      </c>
      <c r="AI45" t="str">
        <f t="shared" ca="1" si="60"/>
        <v/>
      </c>
      <c r="AL45" t="str">
        <f ca="1">IF(Y45="","",IF(OR(AG45='Datos fijos'!$AB$3,AG45='Datos fijos'!$AB$4),0,SUM(AH45:AK45)))</f>
        <v/>
      </c>
      <c r="BE45" s="4">
        <f ca="1">IF(OR(COUNTIF('Datos fijos'!$AJ:$AJ,$B45)=0,$B45=0,D45=0,F45=0,$H$4&lt;&gt;'Datos fijos'!$H$3),0,VLOOKUP($B45,'Datos fijos'!$AJ:$AO,COLUMN('Datos fijos'!$AK$2)-COLUMN('Datos fijos'!$AJ$2)+1,0))</f>
        <v>0</v>
      </c>
      <c r="BF45">
        <f t="shared" ca="1" si="62"/>
        <v>0</v>
      </c>
      <c r="BG45" t="str">
        <f t="shared" ca="1" si="6"/>
        <v/>
      </c>
      <c r="BH45" t="str">
        <f t="shared" ca="1" si="7"/>
        <v/>
      </c>
      <c r="BJ45" t="str">
        <f t="shared" ca="1" si="8"/>
        <v/>
      </c>
      <c r="BK45" t="str">
        <f t="shared" ca="1" si="9"/>
        <v/>
      </c>
      <c r="BL45" t="str">
        <f t="shared" ca="1" si="10"/>
        <v/>
      </c>
      <c r="BM45" t="str">
        <f t="shared" ca="1" si="11"/>
        <v/>
      </c>
      <c r="BN45" s="4" t="str">
        <f t="shared" ca="1" si="12"/>
        <v/>
      </c>
      <c r="BO45" t="str">
        <f t="shared" ca="1" si="13"/>
        <v/>
      </c>
      <c r="BP45" t="str">
        <f t="shared" ca="1" si="14"/>
        <v/>
      </c>
      <c r="BQ45" t="str">
        <f t="shared" ca="1" si="15"/>
        <v/>
      </c>
      <c r="BR45" t="str">
        <f t="shared" ca="1" si="16"/>
        <v/>
      </c>
      <c r="BS45" t="str">
        <f t="shared" ca="1" si="17"/>
        <v/>
      </c>
      <c r="BT45" t="str">
        <f ca="1">IF($BH45="","",IF(OR(BO45='Datos fijos'!$AB$3,BO45='Datos fijos'!$AB$4),0,SUM(BP45:BS45)))</f>
        <v/>
      </c>
      <c r="BU45" t="str">
        <f t="shared" ca="1" si="63"/>
        <v/>
      </c>
      <c r="BX45">
        <f ca="1">IF(OR(COUNTIF('Datos fijos'!$AJ:$AJ,$B45)=0,$B45=0,D45=0,F45=0,G45=0,$H$4&lt;&gt;'Datos fijos'!$H$3),0,VLOOKUP($B45,'Datos fijos'!$AJ:$AO,COLUMN('Datos fijos'!$AL$1)-COLUMN('Datos fijos'!$AJ$2)+1,0))</f>
        <v>0</v>
      </c>
      <c r="BY45">
        <f t="shared" ca="1" si="64"/>
        <v>0</v>
      </c>
      <c r="BZ45" t="str">
        <f t="shared" ca="1" si="18"/>
        <v/>
      </c>
      <c r="CA45" t="str">
        <f t="shared" ca="1" si="19"/>
        <v/>
      </c>
      <c r="CC45" t="str">
        <f t="shared" ca="1" si="20"/>
        <v/>
      </c>
      <c r="CD45" t="str">
        <f t="shared" ca="1" si="21"/>
        <v/>
      </c>
      <c r="CE45" t="str">
        <f t="shared" ca="1" si="22"/>
        <v/>
      </c>
      <c r="CF45" t="str">
        <f t="shared" ca="1" si="23"/>
        <v/>
      </c>
      <c r="CG45" t="str">
        <f t="shared" ca="1" si="24"/>
        <v/>
      </c>
      <c r="CH45" t="str">
        <f t="shared" ca="1" si="25"/>
        <v/>
      </c>
      <c r="CI45" t="str">
        <f t="shared" ca="1" si="26"/>
        <v/>
      </c>
      <c r="CJ45" t="str">
        <f t="shared" ca="1" si="27"/>
        <v/>
      </c>
      <c r="CK45" t="str">
        <f t="shared" ca="1" si="28"/>
        <v/>
      </c>
      <c r="CL45" t="str">
        <f t="shared" ca="1" si="29"/>
        <v/>
      </c>
      <c r="CM45" t="str">
        <f ca="1">IF($CA45="","",IF(OR(CH45='Datos fijos'!$AB$3,CH45='Datos fijos'!$AB$4),0,SUM(CI45:CL45)))</f>
        <v/>
      </c>
      <c r="CN45" t="str">
        <f t="shared" ca="1" si="65"/>
        <v/>
      </c>
      <c r="CQ45" s="4">
        <f ca="1">IF(OR(COUNTIF('Datos fijos'!$AJ:$AJ,$B45)=0,$B45=0,L45=0,D45=0,F45=0),0,IF(K45='Datos fijos'!$AB$5,VLOOKUP($B45,'Datos fijos'!$AJ:$AO,COLUMN('Datos fijos'!$AN$1)-COLUMN('Datos fijos'!$AJ$2)+1,0),0))</f>
        <v>0</v>
      </c>
      <c r="CR45">
        <f t="shared" ca="1" si="66"/>
        <v>0</v>
      </c>
      <c r="CS45" t="str">
        <f t="shared" ca="1" si="30"/>
        <v/>
      </c>
      <c r="CT45" t="str">
        <f t="shared" ca="1" si="31"/>
        <v/>
      </c>
      <c r="CV45" t="str">
        <f t="shared" ca="1" si="32"/>
        <v/>
      </c>
      <c r="CW45" t="str">
        <f t="shared" ca="1" si="33"/>
        <v/>
      </c>
      <c r="CX45" t="str">
        <f t="shared" ca="1" si="34"/>
        <v/>
      </c>
      <c r="CY45" t="str">
        <f t="shared" ca="1" si="35"/>
        <v/>
      </c>
      <c r="CZ45" t="str">
        <f t="shared" ca="1" si="36"/>
        <v/>
      </c>
      <c r="DA45" t="str">
        <f t="shared" ca="1" si="37"/>
        <v/>
      </c>
      <c r="DB45" s="4" t="str">
        <f t="shared" ca="1" si="38"/>
        <v/>
      </c>
      <c r="DC45" t="str">
        <f t="shared" ca="1" si="39"/>
        <v/>
      </c>
      <c r="DD45" t="str">
        <f t="shared" ca="1" si="40"/>
        <v/>
      </c>
      <c r="DE45" t="str">
        <f t="shared" ca="1" si="41"/>
        <v/>
      </c>
      <c r="DF45" t="str">
        <f t="shared" ca="1" si="42"/>
        <v/>
      </c>
      <c r="DI45">
        <f ca="1">IF(OR(COUNTIF('Datos fijos'!$AJ:$AJ,Cálculos!$B45)=0,Cálculos!$B45=0,D45=0,F45=0),0,VLOOKUP($B45,'Datos fijos'!$AJ:$AO,COLUMN('Datos fijos'!$AO$1)-COLUMN('Datos fijos'!$AJ$2)+1,0))</f>
        <v>0</v>
      </c>
      <c r="DJ45">
        <f t="shared" ca="1" si="67"/>
        <v>0</v>
      </c>
      <c r="DK45" t="str">
        <f t="shared" ca="1" si="43"/>
        <v/>
      </c>
      <c r="DL45" t="str">
        <f t="shared" ca="1" si="68"/>
        <v/>
      </c>
      <c r="DN45" t="str">
        <f t="shared" ca="1" si="44"/>
        <v/>
      </c>
      <c r="DO45" t="str">
        <f t="shared" ca="1" si="45"/>
        <v/>
      </c>
      <c r="DP45" t="str">
        <f t="shared" ca="1" si="46"/>
        <v/>
      </c>
      <c r="DQ45" t="str">
        <f t="shared" ca="1" si="47"/>
        <v/>
      </c>
      <c r="DR45" t="str">
        <f t="shared" ca="1" si="48"/>
        <v/>
      </c>
      <c r="DS45" s="4" t="str">
        <f ca="1">IF($DL45="","",IF(OR(OFFSET(K$3,$DL45,0)='Datos fijos'!$AB$5,OFFSET(K$3,$DL45,0)='Datos fijos'!$AB$6),"Importado",OFFSET(K$3,$DL45,0)))</f>
        <v/>
      </c>
      <c r="DT45" t="str">
        <f t="shared" ca="1" si="49"/>
        <v/>
      </c>
      <c r="DU45" t="str">
        <f t="shared" ca="1" si="50"/>
        <v/>
      </c>
      <c r="DV45" t="str">
        <f t="shared" ca="1" si="51"/>
        <v/>
      </c>
      <c r="DW45" t="str">
        <f t="shared" ca="1" si="52"/>
        <v/>
      </c>
      <c r="DX45" t="str">
        <f ca="1">IF(DL45="","",IF(OR(DS45='Datos fijos'!$AB$3,DS45='Datos fijos'!$AB$4),0,SUM(DT45:DW45)))</f>
        <v/>
      </c>
      <c r="DY45" t="str">
        <f t="shared" ca="1" si="53"/>
        <v/>
      </c>
      <c r="EC45" s="52" t="str">
        <f ca="1">IF(OR(COUNTIF('Datos fijos'!$AJ:$AJ,Cálculos!$B45)=0,F45=0,D45=0,B45=0),"",VLOOKUP($B45,'Datos fijos'!$AJ:$AP,COLUMN('Datos fijos'!$AP$1)-COLUMN('Datos fijos'!$AJ$2)+1,0))</f>
        <v/>
      </c>
      <c r="ED45" t="str">
        <f t="shared" ca="1" si="54"/>
        <v/>
      </c>
    </row>
    <row r="46" spans="2:137">
      <c r="B46">
        <f ca="1">OFFSET('Equipos, Mater, Serv'!C$5,ROW($A46)-ROW($A$3),0)</f>
        <v>0</v>
      </c>
      <c r="C46">
        <f ca="1">OFFSET('Equipos, Mater, Serv'!D$5,ROW($A46)-ROW($A$3),0)</f>
        <v>0</v>
      </c>
      <c r="D46">
        <f ca="1">OFFSET('Equipos, Mater, Serv'!F$5,ROW($A46)-ROW($A$3),0)</f>
        <v>0</v>
      </c>
      <c r="E46">
        <f ca="1">OFFSET('Equipos, Mater, Serv'!G$5,ROW($A46)-ROW($A$3),0)</f>
        <v>0</v>
      </c>
      <c r="F46">
        <f ca="1">OFFSET('Equipos, Mater, Serv'!H$5,ROW($A46)-ROW($A$3),0)</f>
        <v>0</v>
      </c>
      <c r="G46">
        <f ca="1">OFFSET('Equipos, Mater, Serv'!L$5,ROW($A46)-ROW($A$3),0)</f>
        <v>0</v>
      </c>
      <c r="I46">
        <f ca="1">OFFSET('Equipos, Mater, Serv'!O$5,ROW($A46)-ROW($A$3),0)</f>
        <v>0</v>
      </c>
      <c r="J46">
        <f ca="1">OFFSET('Equipos, Mater, Serv'!P$5,ROW($A46)-ROW($A$3),0)</f>
        <v>0</v>
      </c>
      <c r="K46">
        <f ca="1">OFFSET('Equipos, Mater, Serv'!T$5,ROW($A46)-ROW($A$3),0)</f>
        <v>0</v>
      </c>
      <c r="L46">
        <f ca="1">OFFSET('Equipos, Mater, Serv'!U$5,ROW($A46)-ROW($A$3),0)</f>
        <v>0</v>
      </c>
      <c r="N46">
        <f ca="1">OFFSET('Equipos, Mater, Serv'!Z$5,ROW($A46)-ROW($A$3),0)</f>
        <v>0</v>
      </c>
      <c r="O46">
        <f ca="1">OFFSET('Equipos, Mater, Serv'!AA$5,ROW($A46)-ROW($A$3),0)</f>
        <v>0</v>
      </c>
      <c r="P46">
        <f ca="1">OFFSET('Equipos, Mater, Serv'!AB$5,ROW($A46)-ROW($A$3),0)</f>
        <v>0</v>
      </c>
      <c r="Q46">
        <f ca="1">OFFSET('Equipos, Mater, Serv'!AC$5,ROW($A46)-ROW($A$3),0)</f>
        <v>0</v>
      </c>
      <c r="R46">
        <f ca="1">OFFSET('Equipos, Mater, Serv'!AD$5,ROW($A46)-ROW($A$3),0)</f>
        <v>0</v>
      </c>
      <c r="S46">
        <f ca="1">OFFSET('Equipos, Mater, Serv'!AE$5,ROW($A46)-ROW($A$3),0)</f>
        <v>0</v>
      </c>
      <c r="T46">
        <f ca="1">OFFSET('Equipos, Mater, Serv'!AF$5,ROW($A46)-ROW($A$3),0)</f>
        <v>0</v>
      </c>
      <c r="V46" s="227">
        <f ca="1">IF(OR($B46=0,D46=0,F46=0,J46&lt;&gt;'Datos fijos'!$H$3),0,1)</f>
        <v>0</v>
      </c>
      <c r="W46">
        <f t="shared" ca="1" si="55"/>
        <v>0</v>
      </c>
      <c r="X46" t="str">
        <f t="shared" ca="1" si="56"/>
        <v/>
      </c>
      <c r="Y46" t="str">
        <f t="shared" ca="1" si="57"/>
        <v/>
      </c>
      <c r="AA46" t="str">
        <f t="shared" ca="1" si="0"/>
        <v/>
      </c>
      <c r="AB46" t="str">
        <f t="shared" ca="1" si="1"/>
        <v/>
      </c>
      <c r="AC46" t="str">
        <f t="shared" ca="1" si="2"/>
        <v/>
      </c>
      <c r="AD46" t="str">
        <f t="shared" ca="1" si="3"/>
        <v/>
      </c>
      <c r="AE46" t="str">
        <f t="shared" ca="1" si="4"/>
        <v/>
      </c>
      <c r="AF46" t="str">
        <f t="shared" ca="1" si="5"/>
        <v/>
      </c>
      <c r="AG46" t="str">
        <f t="shared" ca="1" si="58"/>
        <v/>
      </c>
      <c r="AH46" t="str">
        <f t="shared" ca="1" si="59"/>
        <v/>
      </c>
      <c r="AI46" t="str">
        <f t="shared" ca="1" si="60"/>
        <v/>
      </c>
      <c r="AL46" t="str">
        <f ca="1">IF(Y46="","",IF(OR(AG46='Datos fijos'!$AB$3,AG46='Datos fijos'!$AB$4),0,SUM(AH46:AK46)))</f>
        <v/>
      </c>
      <c r="BE46" s="4">
        <f ca="1">IF(OR(COUNTIF('Datos fijos'!$AJ:$AJ,$B46)=0,$B46=0,D46=0,F46=0,$H$4&lt;&gt;'Datos fijos'!$H$3),0,VLOOKUP($B46,'Datos fijos'!$AJ:$AO,COLUMN('Datos fijos'!$AK$2)-COLUMN('Datos fijos'!$AJ$2)+1,0))</f>
        <v>0</v>
      </c>
      <c r="BF46">
        <f t="shared" ca="1" si="62"/>
        <v>0</v>
      </c>
      <c r="BG46" t="str">
        <f t="shared" ca="1" si="6"/>
        <v/>
      </c>
      <c r="BH46" t="str">
        <f t="shared" ca="1" si="7"/>
        <v/>
      </c>
      <c r="BJ46" t="str">
        <f t="shared" ca="1" si="8"/>
        <v/>
      </c>
      <c r="BK46" t="str">
        <f t="shared" ca="1" si="9"/>
        <v/>
      </c>
      <c r="BL46" t="str">
        <f t="shared" ca="1" si="10"/>
        <v/>
      </c>
      <c r="BM46" t="str">
        <f t="shared" ca="1" si="11"/>
        <v/>
      </c>
      <c r="BN46" s="4" t="str">
        <f t="shared" ca="1" si="12"/>
        <v/>
      </c>
      <c r="BO46" t="str">
        <f t="shared" ca="1" si="13"/>
        <v/>
      </c>
      <c r="BP46" t="str">
        <f t="shared" ca="1" si="14"/>
        <v/>
      </c>
      <c r="BQ46" t="str">
        <f t="shared" ca="1" si="15"/>
        <v/>
      </c>
      <c r="BR46" t="str">
        <f t="shared" ca="1" si="16"/>
        <v/>
      </c>
      <c r="BS46" t="str">
        <f t="shared" ca="1" si="17"/>
        <v/>
      </c>
      <c r="BT46" t="str">
        <f ca="1">IF($BH46="","",IF(OR(BO46='Datos fijos'!$AB$3,BO46='Datos fijos'!$AB$4),0,SUM(BP46:BS46)))</f>
        <v/>
      </c>
      <c r="BU46" t="str">
        <f t="shared" ca="1" si="63"/>
        <v/>
      </c>
      <c r="BX46">
        <f ca="1">IF(OR(COUNTIF('Datos fijos'!$AJ:$AJ,$B46)=0,$B46=0,D46=0,F46=0,G46=0,$H$4&lt;&gt;'Datos fijos'!$H$3),0,VLOOKUP($B46,'Datos fijos'!$AJ:$AO,COLUMN('Datos fijos'!$AL$1)-COLUMN('Datos fijos'!$AJ$2)+1,0))</f>
        <v>0</v>
      </c>
      <c r="BY46">
        <f t="shared" ca="1" si="64"/>
        <v>0</v>
      </c>
      <c r="BZ46" t="str">
        <f t="shared" ca="1" si="18"/>
        <v/>
      </c>
      <c r="CA46" t="str">
        <f t="shared" ca="1" si="19"/>
        <v/>
      </c>
      <c r="CC46" t="str">
        <f t="shared" ca="1" si="20"/>
        <v/>
      </c>
      <c r="CD46" t="str">
        <f t="shared" ca="1" si="21"/>
        <v/>
      </c>
      <c r="CE46" t="str">
        <f t="shared" ca="1" si="22"/>
        <v/>
      </c>
      <c r="CF46" t="str">
        <f t="shared" ca="1" si="23"/>
        <v/>
      </c>
      <c r="CG46" t="str">
        <f t="shared" ca="1" si="24"/>
        <v/>
      </c>
      <c r="CH46" t="str">
        <f t="shared" ca="1" si="25"/>
        <v/>
      </c>
      <c r="CI46" t="str">
        <f t="shared" ca="1" si="26"/>
        <v/>
      </c>
      <c r="CJ46" t="str">
        <f t="shared" ca="1" si="27"/>
        <v/>
      </c>
      <c r="CK46" t="str">
        <f t="shared" ca="1" si="28"/>
        <v/>
      </c>
      <c r="CL46" t="str">
        <f t="shared" ca="1" si="29"/>
        <v/>
      </c>
      <c r="CM46" t="str">
        <f ca="1">IF($CA46="","",IF(OR(CH46='Datos fijos'!$AB$3,CH46='Datos fijos'!$AB$4),0,SUM(CI46:CL46)))</f>
        <v/>
      </c>
      <c r="CN46" t="str">
        <f t="shared" ca="1" si="65"/>
        <v/>
      </c>
      <c r="CQ46" s="4">
        <f ca="1">IF(OR(COUNTIF('Datos fijos'!$AJ:$AJ,$B46)=0,$B46=0,L46=0,D46=0,F46=0),0,IF(K46='Datos fijos'!$AB$5,VLOOKUP($B46,'Datos fijos'!$AJ:$AO,COLUMN('Datos fijos'!$AN$1)-COLUMN('Datos fijos'!$AJ$2)+1,0),0))</f>
        <v>0</v>
      </c>
      <c r="CR46">
        <f t="shared" ca="1" si="66"/>
        <v>0</v>
      </c>
      <c r="CS46" t="str">
        <f t="shared" ca="1" si="30"/>
        <v/>
      </c>
      <c r="CT46" t="str">
        <f t="shared" ca="1" si="31"/>
        <v/>
      </c>
      <c r="CV46" t="str">
        <f t="shared" ca="1" si="32"/>
        <v/>
      </c>
      <c r="CW46" t="str">
        <f t="shared" ca="1" si="33"/>
        <v/>
      </c>
      <c r="CX46" t="str">
        <f t="shared" ca="1" si="34"/>
        <v/>
      </c>
      <c r="CY46" t="str">
        <f t="shared" ca="1" si="35"/>
        <v/>
      </c>
      <c r="CZ46" t="str">
        <f t="shared" ca="1" si="36"/>
        <v/>
      </c>
      <c r="DA46" t="str">
        <f t="shared" ca="1" si="37"/>
        <v/>
      </c>
      <c r="DB46" s="4" t="str">
        <f t="shared" ca="1" si="38"/>
        <v/>
      </c>
      <c r="DC46" t="str">
        <f t="shared" ca="1" si="39"/>
        <v/>
      </c>
      <c r="DD46" t="str">
        <f t="shared" ca="1" si="40"/>
        <v/>
      </c>
      <c r="DE46" t="str">
        <f t="shared" ca="1" si="41"/>
        <v/>
      </c>
      <c r="DF46" t="str">
        <f t="shared" ca="1" si="42"/>
        <v/>
      </c>
      <c r="DI46">
        <f ca="1">IF(OR(COUNTIF('Datos fijos'!$AJ:$AJ,Cálculos!$B46)=0,Cálculos!$B46=0,D46=0,F46=0),0,VLOOKUP($B46,'Datos fijos'!$AJ:$AO,COLUMN('Datos fijos'!$AO$1)-COLUMN('Datos fijos'!$AJ$2)+1,0))</f>
        <v>0</v>
      </c>
      <c r="DJ46">
        <f t="shared" ca="1" si="67"/>
        <v>0</v>
      </c>
      <c r="DK46" t="str">
        <f t="shared" ca="1" si="43"/>
        <v/>
      </c>
      <c r="DL46" t="str">
        <f t="shared" ca="1" si="68"/>
        <v/>
      </c>
      <c r="DN46" t="str">
        <f t="shared" ca="1" si="44"/>
        <v/>
      </c>
      <c r="DO46" t="str">
        <f t="shared" ca="1" si="45"/>
        <v/>
      </c>
      <c r="DP46" t="str">
        <f t="shared" ca="1" si="46"/>
        <v/>
      </c>
      <c r="DQ46" t="str">
        <f t="shared" ca="1" si="47"/>
        <v/>
      </c>
      <c r="DR46" t="str">
        <f t="shared" ca="1" si="48"/>
        <v/>
      </c>
      <c r="DS46" s="4" t="str">
        <f ca="1">IF($DL46="","",IF(OR(OFFSET(K$3,$DL46,0)='Datos fijos'!$AB$5,OFFSET(K$3,$DL46,0)='Datos fijos'!$AB$6),"Importado",OFFSET(K$3,$DL46,0)))</f>
        <v/>
      </c>
      <c r="DT46" t="str">
        <f t="shared" ca="1" si="49"/>
        <v/>
      </c>
      <c r="DU46" t="str">
        <f t="shared" ca="1" si="50"/>
        <v/>
      </c>
      <c r="DV46" t="str">
        <f t="shared" ca="1" si="51"/>
        <v/>
      </c>
      <c r="DW46" t="str">
        <f t="shared" ca="1" si="52"/>
        <v/>
      </c>
      <c r="DX46" t="str">
        <f ca="1">IF(DL46="","",IF(OR(DS46='Datos fijos'!$AB$3,DS46='Datos fijos'!$AB$4),0,SUM(DT46:DW46)))</f>
        <v/>
      </c>
      <c r="DY46" t="str">
        <f t="shared" ca="1" si="53"/>
        <v/>
      </c>
      <c r="EC46" s="52" t="str">
        <f ca="1">IF(OR(COUNTIF('Datos fijos'!$AJ:$AJ,Cálculos!$B46)=0,F46=0,D46=0,B46=0),"",VLOOKUP($B46,'Datos fijos'!$AJ:$AP,COLUMN('Datos fijos'!$AP$1)-COLUMN('Datos fijos'!$AJ$2)+1,0))</f>
        <v/>
      </c>
      <c r="ED46" t="str">
        <f t="shared" ca="1" si="54"/>
        <v/>
      </c>
    </row>
    <row r="47" spans="2:137">
      <c r="B47">
        <f ca="1">OFFSET('Equipos, Mater, Serv'!C$5,ROW($A47)-ROW($A$3),0)</f>
        <v>0</v>
      </c>
      <c r="C47">
        <f ca="1">OFFSET('Equipos, Mater, Serv'!D$5,ROW($A47)-ROW($A$3),0)</f>
        <v>0</v>
      </c>
      <c r="D47">
        <f ca="1">OFFSET('Equipos, Mater, Serv'!F$5,ROW($A47)-ROW($A$3),0)</f>
        <v>0</v>
      </c>
      <c r="E47">
        <f ca="1">OFFSET('Equipos, Mater, Serv'!G$5,ROW($A47)-ROW($A$3),0)</f>
        <v>0</v>
      </c>
      <c r="F47">
        <f ca="1">OFFSET('Equipos, Mater, Serv'!H$5,ROW($A47)-ROW($A$3),0)</f>
        <v>0</v>
      </c>
      <c r="G47">
        <f ca="1">OFFSET('Equipos, Mater, Serv'!L$5,ROW($A47)-ROW($A$3),0)</f>
        <v>0</v>
      </c>
      <c r="I47">
        <f ca="1">OFFSET('Equipos, Mater, Serv'!O$5,ROW($A47)-ROW($A$3),0)</f>
        <v>0</v>
      </c>
      <c r="J47">
        <f ca="1">OFFSET('Equipos, Mater, Serv'!P$5,ROW($A47)-ROW($A$3),0)</f>
        <v>0</v>
      </c>
      <c r="K47">
        <f ca="1">OFFSET('Equipos, Mater, Serv'!T$5,ROW($A47)-ROW($A$3),0)</f>
        <v>0</v>
      </c>
      <c r="L47">
        <f ca="1">OFFSET('Equipos, Mater, Serv'!U$5,ROW($A47)-ROW($A$3),0)</f>
        <v>0</v>
      </c>
      <c r="N47">
        <f ca="1">OFFSET('Equipos, Mater, Serv'!Z$5,ROW($A47)-ROW($A$3),0)</f>
        <v>0</v>
      </c>
      <c r="O47">
        <f ca="1">OFFSET('Equipos, Mater, Serv'!AA$5,ROW($A47)-ROW($A$3),0)</f>
        <v>0</v>
      </c>
      <c r="P47">
        <f ca="1">OFFSET('Equipos, Mater, Serv'!AB$5,ROW($A47)-ROW($A$3),0)</f>
        <v>0</v>
      </c>
      <c r="Q47">
        <f ca="1">OFFSET('Equipos, Mater, Serv'!AC$5,ROW($A47)-ROW($A$3),0)</f>
        <v>0</v>
      </c>
      <c r="R47">
        <f ca="1">OFFSET('Equipos, Mater, Serv'!AD$5,ROW($A47)-ROW($A$3),0)</f>
        <v>0</v>
      </c>
      <c r="S47">
        <f ca="1">OFFSET('Equipos, Mater, Serv'!AE$5,ROW($A47)-ROW($A$3),0)</f>
        <v>0</v>
      </c>
      <c r="T47">
        <f ca="1">OFFSET('Equipos, Mater, Serv'!AF$5,ROW($A47)-ROW($A$3),0)</f>
        <v>0</v>
      </c>
      <c r="V47" s="227">
        <f ca="1">IF(OR($B47=0,D47=0,F47=0,J47&lt;&gt;'Datos fijos'!$H$3),0,1)</f>
        <v>0</v>
      </c>
      <c r="W47">
        <f t="shared" ca="1" si="55"/>
        <v>0</v>
      </c>
      <c r="X47" t="str">
        <f t="shared" ca="1" si="56"/>
        <v/>
      </c>
      <c r="Y47" t="str">
        <f t="shared" ca="1" si="57"/>
        <v/>
      </c>
      <c r="AA47" t="str">
        <f t="shared" ca="1" si="0"/>
        <v/>
      </c>
      <c r="AB47" t="str">
        <f t="shared" ca="1" si="1"/>
        <v/>
      </c>
      <c r="AC47" t="str">
        <f t="shared" ca="1" si="2"/>
        <v/>
      </c>
      <c r="AD47" t="str">
        <f t="shared" ca="1" si="3"/>
        <v/>
      </c>
      <c r="AE47" t="str">
        <f t="shared" ca="1" si="4"/>
        <v/>
      </c>
      <c r="AF47" t="str">
        <f t="shared" ca="1" si="5"/>
        <v/>
      </c>
      <c r="AG47" t="str">
        <f t="shared" ca="1" si="58"/>
        <v/>
      </c>
      <c r="AH47" t="str">
        <f t="shared" ca="1" si="59"/>
        <v/>
      </c>
      <c r="AI47" t="str">
        <f t="shared" ca="1" si="60"/>
        <v/>
      </c>
      <c r="AL47" t="str">
        <f ca="1">IF(Y47="","",IF(OR(AG47='Datos fijos'!$AB$3,AG47='Datos fijos'!$AB$4),0,SUM(AH47:AK47)))</f>
        <v/>
      </c>
      <c r="BE47" s="4">
        <f ca="1">IF(OR(COUNTIF('Datos fijos'!$AJ:$AJ,$B47)=0,$B47=0,D47=0,F47=0,$H$4&lt;&gt;'Datos fijos'!$H$3),0,VLOOKUP($B47,'Datos fijos'!$AJ:$AO,COLUMN('Datos fijos'!$AK$2)-COLUMN('Datos fijos'!$AJ$2)+1,0))</f>
        <v>0</v>
      </c>
      <c r="BF47">
        <f t="shared" ca="1" si="62"/>
        <v>0</v>
      </c>
      <c r="BG47" t="str">
        <f t="shared" ca="1" si="6"/>
        <v/>
      </c>
      <c r="BH47" t="str">
        <f t="shared" ca="1" si="7"/>
        <v/>
      </c>
      <c r="BJ47" t="str">
        <f t="shared" ca="1" si="8"/>
        <v/>
      </c>
      <c r="BK47" t="str">
        <f t="shared" ca="1" si="9"/>
        <v/>
      </c>
      <c r="BL47" t="str">
        <f t="shared" ca="1" si="10"/>
        <v/>
      </c>
      <c r="BM47" t="str">
        <f t="shared" ca="1" si="11"/>
        <v/>
      </c>
      <c r="BN47" s="4" t="str">
        <f t="shared" ca="1" si="12"/>
        <v/>
      </c>
      <c r="BO47" t="str">
        <f t="shared" ca="1" si="13"/>
        <v/>
      </c>
      <c r="BP47" t="str">
        <f t="shared" ca="1" si="14"/>
        <v/>
      </c>
      <c r="BQ47" t="str">
        <f t="shared" ca="1" si="15"/>
        <v/>
      </c>
      <c r="BR47" t="str">
        <f t="shared" ca="1" si="16"/>
        <v/>
      </c>
      <c r="BS47" t="str">
        <f t="shared" ca="1" si="17"/>
        <v/>
      </c>
      <c r="BT47" t="str">
        <f ca="1">IF($BH47="","",IF(OR(BO47='Datos fijos'!$AB$3,BO47='Datos fijos'!$AB$4),0,SUM(BP47:BS47)))</f>
        <v/>
      </c>
      <c r="BU47" t="str">
        <f t="shared" ca="1" si="63"/>
        <v/>
      </c>
      <c r="BX47">
        <f ca="1">IF(OR(COUNTIF('Datos fijos'!$AJ:$AJ,$B47)=0,$B47=0,D47=0,F47=0,G47=0,$H$4&lt;&gt;'Datos fijos'!$H$3),0,VLOOKUP($B47,'Datos fijos'!$AJ:$AO,COLUMN('Datos fijos'!$AL$1)-COLUMN('Datos fijos'!$AJ$2)+1,0))</f>
        <v>0</v>
      </c>
      <c r="BY47">
        <f t="shared" ca="1" si="64"/>
        <v>0</v>
      </c>
      <c r="BZ47" t="str">
        <f t="shared" ca="1" si="18"/>
        <v/>
      </c>
      <c r="CA47" t="str">
        <f t="shared" ca="1" si="19"/>
        <v/>
      </c>
      <c r="CC47" t="str">
        <f t="shared" ca="1" si="20"/>
        <v/>
      </c>
      <c r="CD47" t="str">
        <f t="shared" ca="1" si="21"/>
        <v/>
      </c>
      <c r="CE47" t="str">
        <f t="shared" ca="1" si="22"/>
        <v/>
      </c>
      <c r="CF47" t="str">
        <f t="shared" ca="1" si="23"/>
        <v/>
      </c>
      <c r="CG47" t="str">
        <f t="shared" ca="1" si="24"/>
        <v/>
      </c>
      <c r="CH47" t="str">
        <f t="shared" ca="1" si="25"/>
        <v/>
      </c>
      <c r="CI47" t="str">
        <f t="shared" ca="1" si="26"/>
        <v/>
      </c>
      <c r="CJ47" t="str">
        <f t="shared" ca="1" si="27"/>
        <v/>
      </c>
      <c r="CK47" t="str">
        <f t="shared" ca="1" si="28"/>
        <v/>
      </c>
      <c r="CL47" t="str">
        <f t="shared" ca="1" si="29"/>
        <v/>
      </c>
      <c r="CM47" t="str">
        <f ca="1">IF($CA47="","",IF(OR(CH47='Datos fijos'!$AB$3,CH47='Datos fijos'!$AB$4),0,SUM(CI47:CL47)))</f>
        <v/>
      </c>
      <c r="CN47" t="str">
        <f t="shared" ca="1" si="65"/>
        <v/>
      </c>
      <c r="CQ47" s="4">
        <f ca="1">IF(OR(COUNTIF('Datos fijos'!$AJ:$AJ,$B47)=0,$B47=0,L47=0,D47=0,F47=0),0,IF(K47='Datos fijos'!$AB$5,VLOOKUP($B47,'Datos fijos'!$AJ:$AO,COLUMN('Datos fijos'!$AN$1)-COLUMN('Datos fijos'!$AJ$2)+1,0),0))</f>
        <v>0</v>
      </c>
      <c r="CR47">
        <f t="shared" ca="1" si="66"/>
        <v>0</v>
      </c>
      <c r="CS47" t="str">
        <f t="shared" ca="1" si="30"/>
        <v/>
      </c>
      <c r="CT47" t="str">
        <f t="shared" ca="1" si="31"/>
        <v/>
      </c>
      <c r="CV47" t="str">
        <f t="shared" ca="1" si="32"/>
        <v/>
      </c>
      <c r="CW47" t="str">
        <f t="shared" ca="1" si="33"/>
        <v/>
      </c>
      <c r="CX47" t="str">
        <f t="shared" ca="1" si="34"/>
        <v/>
      </c>
      <c r="CY47" t="str">
        <f t="shared" ca="1" si="35"/>
        <v/>
      </c>
      <c r="CZ47" t="str">
        <f t="shared" ca="1" si="36"/>
        <v/>
      </c>
      <c r="DA47" t="str">
        <f t="shared" ca="1" si="37"/>
        <v/>
      </c>
      <c r="DB47" s="4" t="str">
        <f t="shared" ca="1" si="38"/>
        <v/>
      </c>
      <c r="DC47" t="str">
        <f t="shared" ca="1" si="39"/>
        <v/>
      </c>
      <c r="DD47" t="str">
        <f t="shared" ca="1" si="40"/>
        <v/>
      </c>
      <c r="DE47" t="str">
        <f t="shared" ca="1" si="41"/>
        <v/>
      </c>
      <c r="DF47" t="str">
        <f t="shared" ca="1" si="42"/>
        <v/>
      </c>
      <c r="DI47">
        <f ca="1">IF(OR(COUNTIF('Datos fijos'!$AJ:$AJ,Cálculos!$B47)=0,Cálculos!$B47=0,D47=0,F47=0),0,VLOOKUP($B47,'Datos fijos'!$AJ:$AO,COLUMN('Datos fijos'!$AO$1)-COLUMN('Datos fijos'!$AJ$2)+1,0))</f>
        <v>0</v>
      </c>
      <c r="DJ47">
        <f t="shared" ca="1" si="67"/>
        <v>0</v>
      </c>
      <c r="DK47" t="str">
        <f t="shared" ca="1" si="43"/>
        <v/>
      </c>
      <c r="DL47" t="str">
        <f t="shared" ca="1" si="68"/>
        <v/>
      </c>
      <c r="DN47" t="str">
        <f t="shared" ca="1" si="44"/>
        <v/>
      </c>
      <c r="DO47" t="str">
        <f t="shared" ca="1" si="45"/>
        <v/>
      </c>
      <c r="DP47" t="str">
        <f t="shared" ca="1" si="46"/>
        <v/>
      </c>
      <c r="DQ47" t="str">
        <f t="shared" ca="1" si="47"/>
        <v/>
      </c>
      <c r="DR47" t="str">
        <f t="shared" ca="1" si="48"/>
        <v/>
      </c>
      <c r="DS47" s="4" t="str">
        <f ca="1">IF($DL47="","",IF(OR(OFFSET(K$3,$DL47,0)='Datos fijos'!$AB$5,OFFSET(K$3,$DL47,0)='Datos fijos'!$AB$6),"Importado",OFFSET(K$3,$DL47,0)))</f>
        <v/>
      </c>
      <c r="DT47" t="str">
        <f t="shared" ca="1" si="49"/>
        <v/>
      </c>
      <c r="DU47" t="str">
        <f t="shared" ca="1" si="50"/>
        <v/>
      </c>
      <c r="DV47" t="str">
        <f t="shared" ca="1" si="51"/>
        <v/>
      </c>
      <c r="DW47" t="str">
        <f t="shared" ca="1" si="52"/>
        <v/>
      </c>
      <c r="DX47" t="str">
        <f ca="1">IF(DL47="","",IF(OR(DS47='Datos fijos'!$AB$3,DS47='Datos fijos'!$AB$4),0,SUM(DT47:DW47)))</f>
        <v/>
      </c>
      <c r="DY47" t="str">
        <f t="shared" ca="1" si="53"/>
        <v/>
      </c>
      <c r="EC47" s="52" t="str">
        <f ca="1">IF(OR(COUNTIF('Datos fijos'!$AJ:$AJ,Cálculos!$B47)=0,F47=0,D47=0,B47=0),"",VLOOKUP($B47,'Datos fijos'!$AJ:$AP,COLUMN('Datos fijos'!$AP$1)-COLUMN('Datos fijos'!$AJ$2)+1,0))</f>
        <v/>
      </c>
      <c r="ED47" t="str">
        <f t="shared" ca="1" si="54"/>
        <v/>
      </c>
    </row>
    <row r="48" spans="2:137">
      <c r="B48">
        <f ca="1">OFFSET('Equipos, Mater, Serv'!C$5,ROW($A48)-ROW($A$3),0)</f>
        <v>0</v>
      </c>
      <c r="C48">
        <f ca="1">OFFSET('Equipos, Mater, Serv'!D$5,ROW($A48)-ROW($A$3),0)</f>
        <v>0</v>
      </c>
      <c r="D48">
        <f ca="1">OFFSET('Equipos, Mater, Serv'!F$5,ROW($A48)-ROW($A$3),0)</f>
        <v>0</v>
      </c>
      <c r="E48">
        <f ca="1">OFFSET('Equipos, Mater, Serv'!G$5,ROW($A48)-ROW($A$3),0)</f>
        <v>0</v>
      </c>
      <c r="F48">
        <f ca="1">OFFSET('Equipos, Mater, Serv'!H$5,ROW($A48)-ROW($A$3),0)</f>
        <v>0</v>
      </c>
      <c r="G48">
        <f ca="1">OFFSET('Equipos, Mater, Serv'!L$5,ROW($A48)-ROW($A$3),0)</f>
        <v>0</v>
      </c>
      <c r="I48">
        <f ca="1">OFFSET('Equipos, Mater, Serv'!O$5,ROW($A48)-ROW($A$3),0)</f>
        <v>0</v>
      </c>
      <c r="J48">
        <f ca="1">OFFSET('Equipos, Mater, Serv'!P$5,ROW($A48)-ROW($A$3),0)</f>
        <v>0</v>
      </c>
      <c r="K48">
        <f ca="1">OFFSET('Equipos, Mater, Serv'!T$5,ROW($A48)-ROW($A$3),0)</f>
        <v>0</v>
      </c>
      <c r="L48">
        <f ca="1">OFFSET('Equipos, Mater, Serv'!U$5,ROW($A48)-ROW($A$3),0)</f>
        <v>0</v>
      </c>
      <c r="N48">
        <f ca="1">OFFSET('Equipos, Mater, Serv'!Z$5,ROW($A48)-ROW($A$3),0)</f>
        <v>0</v>
      </c>
      <c r="O48">
        <f ca="1">OFFSET('Equipos, Mater, Serv'!AA$5,ROW($A48)-ROW($A$3),0)</f>
        <v>0</v>
      </c>
      <c r="P48">
        <f ca="1">OFFSET('Equipos, Mater, Serv'!AB$5,ROW($A48)-ROW($A$3),0)</f>
        <v>0</v>
      </c>
      <c r="Q48">
        <f ca="1">OFFSET('Equipos, Mater, Serv'!AC$5,ROW($A48)-ROW($A$3),0)</f>
        <v>0</v>
      </c>
      <c r="R48">
        <f ca="1">OFFSET('Equipos, Mater, Serv'!AD$5,ROW($A48)-ROW($A$3),0)</f>
        <v>0</v>
      </c>
      <c r="S48">
        <f ca="1">OFFSET('Equipos, Mater, Serv'!AE$5,ROW($A48)-ROW($A$3),0)</f>
        <v>0</v>
      </c>
      <c r="T48">
        <f ca="1">OFFSET('Equipos, Mater, Serv'!AF$5,ROW($A48)-ROW($A$3),0)</f>
        <v>0</v>
      </c>
      <c r="V48" s="227">
        <f ca="1">IF(OR($B48=0,D48=0,F48=0,J48&lt;&gt;'Datos fijos'!$H$3),0,1)</f>
        <v>0</v>
      </c>
      <c r="W48">
        <f t="shared" ca="1" si="55"/>
        <v>0</v>
      </c>
      <c r="X48" t="str">
        <f t="shared" ca="1" si="56"/>
        <v/>
      </c>
      <c r="Y48" t="str">
        <f t="shared" ca="1" si="57"/>
        <v/>
      </c>
      <c r="AA48" t="str">
        <f t="shared" ca="1" si="0"/>
        <v/>
      </c>
      <c r="AB48" t="str">
        <f t="shared" ca="1" si="1"/>
        <v/>
      </c>
      <c r="AC48" t="str">
        <f t="shared" ca="1" si="2"/>
        <v/>
      </c>
      <c r="AD48" t="str">
        <f t="shared" ca="1" si="3"/>
        <v/>
      </c>
      <c r="AE48" t="str">
        <f t="shared" ca="1" si="4"/>
        <v/>
      </c>
      <c r="AF48" t="str">
        <f t="shared" ca="1" si="5"/>
        <v/>
      </c>
      <c r="AG48" t="str">
        <f t="shared" ca="1" si="58"/>
        <v/>
      </c>
      <c r="AH48" t="str">
        <f t="shared" ca="1" si="59"/>
        <v/>
      </c>
      <c r="AI48" t="str">
        <f t="shared" ca="1" si="60"/>
        <v/>
      </c>
      <c r="AL48" t="str">
        <f ca="1">IF(Y48="","",IF(OR(AG48='Datos fijos'!$AB$3,AG48='Datos fijos'!$AB$4),0,SUM(AH48:AK48)))</f>
        <v/>
      </c>
      <c r="BE48" s="4">
        <f ca="1">IF(OR(COUNTIF('Datos fijos'!$AJ:$AJ,$B48)=0,$B48=0,D48=0,F48=0,$H$4&lt;&gt;'Datos fijos'!$H$3),0,VLOOKUP($B48,'Datos fijos'!$AJ:$AO,COLUMN('Datos fijos'!$AK$2)-COLUMN('Datos fijos'!$AJ$2)+1,0))</f>
        <v>0</v>
      </c>
      <c r="BF48">
        <f t="shared" ca="1" si="62"/>
        <v>0</v>
      </c>
      <c r="BG48" t="str">
        <f t="shared" ca="1" si="6"/>
        <v/>
      </c>
      <c r="BH48" t="str">
        <f t="shared" ca="1" si="7"/>
        <v/>
      </c>
      <c r="BJ48" t="str">
        <f t="shared" ca="1" si="8"/>
        <v/>
      </c>
      <c r="BK48" t="str">
        <f t="shared" ca="1" si="9"/>
        <v/>
      </c>
      <c r="BL48" t="str">
        <f t="shared" ca="1" si="10"/>
        <v/>
      </c>
      <c r="BM48" t="str">
        <f t="shared" ca="1" si="11"/>
        <v/>
      </c>
      <c r="BN48" s="4" t="str">
        <f t="shared" ca="1" si="12"/>
        <v/>
      </c>
      <c r="BO48" t="str">
        <f t="shared" ca="1" si="13"/>
        <v/>
      </c>
      <c r="BP48" t="str">
        <f t="shared" ca="1" si="14"/>
        <v/>
      </c>
      <c r="BQ48" t="str">
        <f t="shared" ca="1" si="15"/>
        <v/>
      </c>
      <c r="BR48" t="str">
        <f t="shared" ca="1" si="16"/>
        <v/>
      </c>
      <c r="BS48" t="str">
        <f t="shared" ca="1" si="17"/>
        <v/>
      </c>
      <c r="BT48" t="str">
        <f ca="1">IF($BH48="","",IF(OR(BO48='Datos fijos'!$AB$3,BO48='Datos fijos'!$AB$4),0,SUM(BP48:BS48)))</f>
        <v/>
      </c>
      <c r="BU48" t="str">
        <f t="shared" ca="1" si="63"/>
        <v/>
      </c>
      <c r="BX48">
        <f ca="1">IF(OR(COUNTIF('Datos fijos'!$AJ:$AJ,$B48)=0,$B48=0,D48=0,F48=0,G48=0,$H$4&lt;&gt;'Datos fijos'!$H$3),0,VLOOKUP($B48,'Datos fijos'!$AJ:$AO,COLUMN('Datos fijos'!$AL$1)-COLUMN('Datos fijos'!$AJ$2)+1,0))</f>
        <v>0</v>
      </c>
      <c r="BY48">
        <f t="shared" ca="1" si="64"/>
        <v>0</v>
      </c>
      <c r="BZ48" t="str">
        <f t="shared" ca="1" si="18"/>
        <v/>
      </c>
      <c r="CA48" t="str">
        <f t="shared" ca="1" si="19"/>
        <v/>
      </c>
      <c r="CC48" t="str">
        <f t="shared" ca="1" si="20"/>
        <v/>
      </c>
      <c r="CD48" t="str">
        <f t="shared" ca="1" si="21"/>
        <v/>
      </c>
      <c r="CE48" t="str">
        <f t="shared" ca="1" si="22"/>
        <v/>
      </c>
      <c r="CF48" t="str">
        <f t="shared" ca="1" si="23"/>
        <v/>
      </c>
      <c r="CG48" t="str">
        <f t="shared" ca="1" si="24"/>
        <v/>
      </c>
      <c r="CH48" t="str">
        <f t="shared" ca="1" si="25"/>
        <v/>
      </c>
      <c r="CI48" t="str">
        <f t="shared" ca="1" si="26"/>
        <v/>
      </c>
      <c r="CJ48" t="str">
        <f t="shared" ca="1" si="27"/>
        <v/>
      </c>
      <c r="CK48" t="str">
        <f t="shared" ca="1" si="28"/>
        <v/>
      </c>
      <c r="CL48" t="str">
        <f t="shared" ca="1" si="29"/>
        <v/>
      </c>
      <c r="CM48" t="str">
        <f ca="1">IF($CA48="","",IF(OR(CH48='Datos fijos'!$AB$3,CH48='Datos fijos'!$AB$4),0,SUM(CI48:CL48)))</f>
        <v/>
      </c>
      <c r="CN48" t="str">
        <f t="shared" ca="1" si="65"/>
        <v/>
      </c>
      <c r="CQ48" s="4">
        <f ca="1">IF(OR(COUNTIF('Datos fijos'!$AJ:$AJ,$B48)=0,$B48=0,L48=0,D48=0,F48=0),0,IF(K48='Datos fijos'!$AB$5,VLOOKUP($B48,'Datos fijos'!$AJ:$AO,COLUMN('Datos fijos'!$AN$1)-COLUMN('Datos fijos'!$AJ$2)+1,0),0))</f>
        <v>0</v>
      </c>
      <c r="CR48">
        <f t="shared" ca="1" si="66"/>
        <v>0</v>
      </c>
      <c r="CS48" t="str">
        <f t="shared" ca="1" si="30"/>
        <v/>
      </c>
      <c r="CT48" t="str">
        <f t="shared" ca="1" si="31"/>
        <v/>
      </c>
      <c r="CV48" t="str">
        <f t="shared" ca="1" si="32"/>
        <v/>
      </c>
      <c r="CW48" t="str">
        <f t="shared" ca="1" si="33"/>
        <v/>
      </c>
      <c r="CX48" t="str">
        <f t="shared" ca="1" si="34"/>
        <v/>
      </c>
      <c r="CY48" t="str">
        <f t="shared" ca="1" si="35"/>
        <v/>
      </c>
      <c r="CZ48" t="str">
        <f t="shared" ca="1" si="36"/>
        <v/>
      </c>
      <c r="DA48" t="str">
        <f t="shared" ca="1" si="37"/>
        <v/>
      </c>
      <c r="DB48" s="4" t="str">
        <f t="shared" ca="1" si="38"/>
        <v/>
      </c>
      <c r="DC48" t="str">
        <f t="shared" ca="1" si="39"/>
        <v/>
      </c>
      <c r="DD48" t="str">
        <f t="shared" ca="1" si="40"/>
        <v/>
      </c>
      <c r="DE48" t="str">
        <f t="shared" ca="1" si="41"/>
        <v/>
      </c>
      <c r="DF48" t="str">
        <f t="shared" ca="1" si="42"/>
        <v/>
      </c>
      <c r="DI48">
        <f ca="1">IF(OR(COUNTIF('Datos fijos'!$AJ:$AJ,Cálculos!$B48)=0,Cálculos!$B48=0,D48=0,F48=0),0,VLOOKUP($B48,'Datos fijos'!$AJ:$AO,COLUMN('Datos fijos'!$AO$1)-COLUMN('Datos fijos'!$AJ$2)+1,0))</f>
        <v>0</v>
      </c>
      <c r="DJ48">
        <f t="shared" ca="1" si="67"/>
        <v>0</v>
      </c>
      <c r="DK48" t="str">
        <f t="shared" ca="1" si="43"/>
        <v/>
      </c>
      <c r="DL48" t="str">
        <f t="shared" ca="1" si="68"/>
        <v/>
      </c>
      <c r="DN48" t="str">
        <f t="shared" ca="1" si="44"/>
        <v/>
      </c>
      <c r="DO48" t="str">
        <f t="shared" ca="1" si="45"/>
        <v/>
      </c>
      <c r="DP48" t="str">
        <f t="shared" ca="1" si="46"/>
        <v/>
      </c>
      <c r="DQ48" t="str">
        <f t="shared" ca="1" si="47"/>
        <v/>
      </c>
      <c r="DR48" t="str">
        <f t="shared" ca="1" si="48"/>
        <v/>
      </c>
      <c r="DS48" s="4" t="str">
        <f ca="1">IF($DL48="","",IF(OR(OFFSET(K$3,$DL48,0)='Datos fijos'!$AB$5,OFFSET(K$3,$DL48,0)='Datos fijos'!$AB$6),"Importado",OFFSET(K$3,$DL48,0)))</f>
        <v/>
      </c>
      <c r="DT48" t="str">
        <f t="shared" ca="1" si="49"/>
        <v/>
      </c>
      <c r="DU48" t="str">
        <f t="shared" ca="1" si="50"/>
        <v/>
      </c>
      <c r="DV48" t="str">
        <f t="shared" ca="1" si="51"/>
        <v/>
      </c>
      <c r="DW48" t="str">
        <f t="shared" ca="1" si="52"/>
        <v/>
      </c>
      <c r="DX48" t="str">
        <f ca="1">IF(DL48="","",IF(OR(DS48='Datos fijos'!$AB$3,DS48='Datos fijos'!$AB$4),0,SUM(DT48:DW48)))</f>
        <v/>
      </c>
      <c r="DY48" t="str">
        <f t="shared" ca="1" si="53"/>
        <v/>
      </c>
      <c r="EC48" s="52" t="str">
        <f ca="1">IF(OR(COUNTIF('Datos fijos'!$AJ:$AJ,Cálculos!$B48)=0,F48=0,D48=0,B48=0),"",VLOOKUP($B48,'Datos fijos'!$AJ:$AP,COLUMN('Datos fijos'!$AP$1)-COLUMN('Datos fijos'!$AJ$2)+1,0))</f>
        <v/>
      </c>
      <c r="ED48" t="str">
        <f t="shared" ca="1" si="54"/>
        <v/>
      </c>
    </row>
    <row r="49" spans="2:134">
      <c r="B49">
        <f ca="1">OFFSET('Equipos, Mater, Serv'!C$5,ROW($A49)-ROW($A$3),0)</f>
        <v>0</v>
      </c>
      <c r="C49">
        <f ca="1">OFFSET('Equipos, Mater, Serv'!D$5,ROW($A49)-ROW($A$3),0)</f>
        <v>0</v>
      </c>
      <c r="D49">
        <f ca="1">OFFSET('Equipos, Mater, Serv'!F$5,ROW($A49)-ROW($A$3),0)</f>
        <v>0</v>
      </c>
      <c r="E49">
        <f ca="1">OFFSET('Equipos, Mater, Serv'!G$5,ROW($A49)-ROW($A$3),0)</f>
        <v>0</v>
      </c>
      <c r="F49">
        <f ca="1">OFFSET('Equipos, Mater, Serv'!H$5,ROW($A49)-ROW($A$3),0)</f>
        <v>0</v>
      </c>
      <c r="G49">
        <f ca="1">OFFSET('Equipos, Mater, Serv'!L$5,ROW($A49)-ROW($A$3),0)</f>
        <v>0</v>
      </c>
      <c r="I49">
        <f ca="1">OFFSET('Equipos, Mater, Serv'!O$5,ROW($A49)-ROW($A$3),0)</f>
        <v>0</v>
      </c>
      <c r="J49">
        <f ca="1">OFFSET('Equipos, Mater, Serv'!P$5,ROW($A49)-ROW($A$3),0)</f>
        <v>0</v>
      </c>
      <c r="K49">
        <f ca="1">OFFSET('Equipos, Mater, Serv'!T$5,ROW($A49)-ROW($A$3),0)</f>
        <v>0</v>
      </c>
      <c r="L49">
        <f ca="1">OFFSET('Equipos, Mater, Serv'!U$5,ROW($A49)-ROW($A$3),0)</f>
        <v>0</v>
      </c>
      <c r="N49">
        <f ca="1">OFFSET('Equipos, Mater, Serv'!Z$5,ROW($A49)-ROW($A$3),0)</f>
        <v>0</v>
      </c>
      <c r="O49">
        <f ca="1">OFFSET('Equipos, Mater, Serv'!AA$5,ROW($A49)-ROW($A$3),0)</f>
        <v>0</v>
      </c>
      <c r="P49">
        <f ca="1">OFFSET('Equipos, Mater, Serv'!AB$5,ROW($A49)-ROW($A$3),0)</f>
        <v>0</v>
      </c>
      <c r="Q49">
        <f ca="1">OFFSET('Equipos, Mater, Serv'!AC$5,ROW($A49)-ROW($A$3),0)</f>
        <v>0</v>
      </c>
      <c r="R49">
        <f ca="1">OFFSET('Equipos, Mater, Serv'!AD$5,ROW($A49)-ROW($A$3),0)</f>
        <v>0</v>
      </c>
      <c r="S49">
        <f ca="1">OFFSET('Equipos, Mater, Serv'!AE$5,ROW($A49)-ROW($A$3),0)</f>
        <v>0</v>
      </c>
      <c r="T49">
        <f ca="1">OFFSET('Equipos, Mater, Serv'!AF$5,ROW($A49)-ROW($A$3),0)</f>
        <v>0</v>
      </c>
      <c r="V49" s="227">
        <f ca="1">IF(OR($B49=0,D49=0,F49=0,J49&lt;&gt;'Datos fijos'!$H$3),0,1)</f>
        <v>0</v>
      </c>
      <c r="W49">
        <f t="shared" ca="1" si="55"/>
        <v>0</v>
      </c>
      <c r="X49" t="str">
        <f t="shared" ca="1" si="56"/>
        <v/>
      </c>
      <c r="Y49" t="str">
        <f t="shared" ca="1" si="57"/>
        <v/>
      </c>
      <c r="AA49" t="str">
        <f t="shared" ca="1" si="0"/>
        <v/>
      </c>
      <c r="AB49" t="str">
        <f t="shared" ca="1" si="1"/>
        <v/>
      </c>
      <c r="AC49" t="str">
        <f t="shared" ca="1" si="2"/>
        <v/>
      </c>
      <c r="AD49" t="str">
        <f t="shared" ca="1" si="3"/>
        <v/>
      </c>
      <c r="AE49" t="str">
        <f t="shared" ca="1" si="4"/>
        <v/>
      </c>
      <c r="AF49" t="str">
        <f t="shared" ca="1" si="5"/>
        <v/>
      </c>
      <c r="AG49" t="str">
        <f t="shared" ca="1" si="58"/>
        <v/>
      </c>
      <c r="AH49" t="str">
        <f t="shared" ca="1" si="59"/>
        <v/>
      </c>
      <c r="AI49" t="str">
        <f t="shared" ca="1" si="60"/>
        <v/>
      </c>
      <c r="AL49" t="str">
        <f ca="1">IF(Y49="","",IF(OR(AG49='Datos fijos'!$AB$3,AG49='Datos fijos'!$AB$4),0,SUM(AH49:AK49)))</f>
        <v/>
      </c>
      <c r="BE49" s="4">
        <f ca="1">IF(OR(COUNTIF('Datos fijos'!$AJ:$AJ,$B49)=0,$B49=0,D49=0,F49=0,$H$4&lt;&gt;'Datos fijos'!$H$3),0,VLOOKUP($B49,'Datos fijos'!$AJ:$AO,COLUMN('Datos fijos'!$AK$2)-COLUMN('Datos fijos'!$AJ$2)+1,0))</f>
        <v>0</v>
      </c>
      <c r="BF49">
        <f t="shared" ca="1" si="62"/>
        <v>0</v>
      </c>
      <c r="BG49" t="str">
        <f t="shared" ca="1" si="6"/>
        <v/>
      </c>
      <c r="BH49" t="str">
        <f t="shared" ca="1" si="7"/>
        <v/>
      </c>
      <c r="BJ49" t="str">
        <f t="shared" ca="1" si="8"/>
        <v/>
      </c>
      <c r="BK49" t="str">
        <f t="shared" ca="1" si="9"/>
        <v/>
      </c>
      <c r="BL49" t="str">
        <f t="shared" ca="1" si="10"/>
        <v/>
      </c>
      <c r="BM49" t="str">
        <f t="shared" ca="1" si="11"/>
        <v/>
      </c>
      <c r="BN49" s="4" t="str">
        <f t="shared" ca="1" si="12"/>
        <v/>
      </c>
      <c r="BO49" t="str">
        <f t="shared" ca="1" si="13"/>
        <v/>
      </c>
      <c r="BP49" t="str">
        <f t="shared" ca="1" si="14"/>
        <v/>
      </c>
      <c r="BQ49" t="str">
        <f t="shared" ca="1" si="15"/>
        <v/>
      </c>
      <c r="BR49" t="str">
        <f t="shared" ca="1" si="16"/>
        <v/>
      </c>
      <c r="BS49" t="str">
        <f t="shared" ca="1" si="17"/>
        <v/>
      </c>
      <c r="BT49" t="str">
        <f ca="1">IF($BH49="","",IF(OR(BO49='Datos fijos'!$AB$3,BO49='Datos fijos'!$AB$4),0,SUM(BP49:BS49)))</f>
        <v/>
      </c>
      <c r="BU49" t="str">
        <f t="shared" ca="1" si="63"/>
        <v/>
      </c>
      <c r="BX49">
        <f ca="1">IF(OR(COUNTIF('Datos fijos'!$AJ:$AJ,$B49)=0,$B49=0,D49=0,F49=0,G49=0,$H$4&lt;&gt;'Datos fijos'!$H$3),0,VLOOKUP($B49,'Datos fijos'!$AJ:$AO,COLUMN('Datos fijos'!$AL$1)-COLUMN('Datos fijos'!$AJ$2)+1,0))</f>
        <v>0</v>
      </c>
      <c r="BY49">
        <f t="shared" ca="1" si="64"/>
        <v>0</v>
      </c>
      <c r="BZ49" t="str">
        <f t="shared" ca="1" si="18"/>
        <v/>
      </c>
      <c r="CA49" t="str">
        <f t="shared" ca="1" si="19"/>
        <v/>
      </c>
      <c r="CC49" t="str">
        <f t="shared" ca="1" si="20"/>
        <v/>
      </c>
      <c r="CD49" t="str">
        <f t="shared" ca="1" si="21"/>
        <v/>
      </c>
      <c r="CE49" t="str">
        <f t="shared" ca="1" si="22"/>
        <v/>
      </c>
      <c r="CF49" t="str">
        <f t="shared" ca="1" si="23"/>
        <v/>
      </c>
      <c r="CG49" t="str">
        <f t="shared" ca="1" si="24"/>
        <v/>
      </c>
      <c r="CH49" t="str">
        <f t="shared" ca="1" si="25"/>
        <v/>
      </c>
      <c r="CI49" t="str">
        <f t="shared" ca="1" si="26"/>
        <v/>
      </c>
      <c r="CJ49" t="str">
        <f t="shared" ca="1" si="27"/>
        <v/>
      </c>
      <c r="CK49" t="str">
        <f t="shared" ca="1" si="28"/>
        <v/>
      </c>
      <c r="CL49" t="str">
        <f t="shared" ca="1" si="29"/>
        <v/>
      </c>
      <c r="CM49" t="str">
        <f ca="1">IF($CA49="","",IF(OR(CH49='Datos fijos'!$AB$3,CH49='Datos fijos'!$AB$4),0,SUM(CI49:CL49)))</f>
        <v/>
      </c>
      <c r="CN49" t="str">
        <f t="shared" ca="1" si="65"/>
        <v/>
      </c>
      <c r="CQ49" s="4">
        <f ca="1">IF(OR(COUNTIF('Datos fijos'!$AJ:$AJ,$B49)=0,$B49=0,L49=0,D49=0,F49=0),0,IF(K49='Datos fijos'!$AB$5,VLOOKUP($B49,'Datos fijos'!$AJ:$AO,COLUMN('Datos fijos'!$AN$1)-COLUMN('Datos fijos'!$AJ$2)+1,0),0))</f>
        <v>0</v>
      </c>
      <c r="CR49">
        <f t="shared" ca="1" si="66"/>
        <v>0</v>
      </c>
      <c r="CS49" t="str">
        <f t="shared" ca="1" si="30"/>
        <v/>
      </c>
      <c r="CT49" t="str">
        <f t="shared" ca="1" si="31"/>
        <v/>
      </c>
      <c r="CV49" t="str">
        <f t="shared" ca="1" si="32"/>
        <v/>
      </c>
      <c r="CW49" t="str">
        <f t="shared" ca="1" si="33"/>
        <v/>
      </c>
      <c r="CX49" t="str">
        <f t="shared" ca="1" si="34"/>
        <v/>
      </c>
      <c r="CY49" t="str">
        <f t="shared" ca="1" si="35"/>
        <v/>
      </c>
      <c r="CZ49" t="str">
        <f t="shared" ca="1" si="36"/>
        <v/>
      </c>
      <c r="DA49" t="str">
        <f t="shared" ca="1" si="37"/>
        <v/>
      </c>
      <c r="DB49" s="4" t="str">
        <f t="shared" ca="1" si="38"/>
        <v/>
      </c>
      <c r="DC49" t="str">
        <f t="shared" ca="1" si="39"/>
        <v/>
      </c>
      <c r="DD49" t="str">
        <f t="shared" ca="1" si="40"/>
        <v/>
      </c>
      <c r="DE49" t="str">
        <f t="shared" ca="1" si="41"/>
        <v/>
      </c>
      <c r="DF49" t="str">
        <f t="shared" ca="1" si="42"/>
        <v/>
      </c>
      <c r="DI49">
        <f ca="1">IF(OR(COUNTIF('Datos fijos'!$AJ:$AJ,Cálculos!$B49)=0,Cálculos!$B49=0,D49=0,F49=0),0,VLOOKUP($B49,'Datos fijos'!$AJ:$AO,COLUMN('Datos fijos'!$AO$1)-COLUMN('Datos fijos'!$AJ$2)+1,0))</f>
        <v>0</v>
      </c>
      <c r="DJ49">
        <f t="shared" ca="1" si="67"/>
        <v>0</v>
      </c>
      <c r="DK49" t="str">
        <f t="shared" ca="1" si="43"/>
        <v/>
      </c>
      <c r="DL49" t="str">
        <f t="shared" ca="1" si="68"/>
        <v/>
      </c>
      <c r="DN49" t="str">
        <f t="shared" ca="1" si="44"/>
        <v/>
      </c>
      <c r="DO49" t="str">
        <f t="shared" ca="1" si="45"/>
        <v/>
      </c>
      <c r="DP49" t="str">
        <f t="shared" ca="1" si="46"/>
        <v/>
      </c>
      <c r="DQ49" t="str">
        <f t="shared" ca="1" si="47"/>
        <v/>
      </c>
      <c r="DR49" t="str">
        <f t="shared" ca="1" si="48"/>
        <v/>
      </c>
      <c r="DS49" s="4" t="str">
        <f ca="1">IF($DL49="","",IF(OR(OFFSET(K$3,$DL49,0)='Datos fijos'!$AB$5,OFFSET(K$3,$DL49,0)='Datos fijos'!$AB$6),"Importado",OFFSET(K$3,$DL49,0)))</f>
        <v/>
      </c>
      <c r="DT49" t="str">
        <f t="shared" ca="1" si="49"/>
        <v/>
      </c>
      <c r="DU49" t="str">
        <f t="shared" ca="1" si="50"/>
        <v/>
      </c>
      <c r="DV49" t="str">
        <f t="shared" ca="1" si="51"/>
        <v/>
      </c>
      <c r="DW49" t="str">
        <f t="shared" ca="1" si="52"/>
        <v/>
      </c>
      <c r="DX49" t="str">
        <f ca="1">IF(DL49="","",IF(OR(DS49='Datos fijos'!$AB$3,DS49='Datos fijos'!$AB$4),0,SUM(DT49:DW49)))</f>
        <v/>
      </c>
      <c r="DY49" t="str">
        <f t="shared" ca="1" si="53"/>
        <v/>
      </c>
      <c r="EC49" s="52" t="str">
        <f ca="1">IF(OR(COUNTIF('Datos fijos'!$AJ:$AJ,Cálculos!$B49)=0,F49=0,D49=0,B49=0),"",VLOOKUP($B49,'Datos fijos'!$AJ:$AP,COLUMN('Datos fijos'!$AP$1)-COLUMN('Datos fijos'!$AJ$2)+1,0))</f>
        <v/>
      </c>
      <c r="ED49" t="str">
        <f t="shared" ca="1" si="54"/>
        <v/>
      </c>
    </row>
    <row r="50" spans="2:134">
      <c r="B50">
        <f ca="1">OFFSET('Equipos, Mater, Serv'!C$5,ROW($A50)-ROW($A$3),0)</f>
        <v>0</v>
      </c>
      <c r="C50">
        <f ca="1">OFFSET('Equipos, Mater, Serv'!D$5,ROW($A50)-ROW($A$3),0)</f>
        <v>0</v>
      </c>
      <c r="D50">
        <f ca="1">OFFSET('Equipos, Mater, Serv'!F$5,ROW($A50)-ROW($A$3),0)</f>
        <v>0</v>
      </c>
      <c r="E50">
        <f ca="1">OFFSET('Equipos, Mater, Serv'!G$5,ROW($A50)-ROW($A$3),0)</f>
        <v>0</v>
      </c>
      <c r="F50">
        <f ca="1">OFFSET('Equipos, Mater, Serv'!H$5,ROW($A50)-ROW($A$3),0)</f>
        <v>0</v>
      </c>
      <c r="G50">
        <f ca="1">OFFSET('Equipos, Mater, Serv'!L$5,ROW($A50)-ROW($A$3),0)</f>
        <v>0</v>
      </c>
      <c r="I50">
        <f ca="1">OFFSET('Equipos, Mater, Serv'!O$5,ROW($A50)-ROW($A$3),0)</f>
        <v>0</v>
      </c>
      <c r="J50">
        <f ca="1">OFFSET('Equipos, Mater, Serv'!P$5,ROW($A50)-ROW($A$3),0)</f>
        <v>0</v>
      </c>
      <c r="K50">
        <f ca="1">OFFSET('Equipos, Mater, Serv'!T$5,ROW($A50)-ROW($A$3),0)</f>
        <v>0</v>
      </c>
      <c r="L50">
        <f ca="1">OFFSET('Equipos, Mater, Serv'!U$5,ROW($A50)-ROW($A$3),0)</f>
        <v>0</v>
      </c>
      <c r="N50">
        <f ca="1">OFFSET('Equipos, Mater, Serv'!Z$5,ROW($A50)-ROW($A$3),0)</f>
        <v>0</v>
      </c>
      <c r="O50">
        <f ca="1">OFFSET('Equipos, Mater, Serv'!AA$5,ROW($A50)-ROW($A$3),0)</f>
        <v>0</v>
      </c>
      <c r="P50">
        <f ca="1">OFFSET('Equipos, Mater, Serv'!AB$5,ROW($A50)-ROW($A$3),0)</f>
        <v>0</v>
      </c>
      <c r="Q50">
        <f ca="1">OFFSET('Equipos, Mater, Serv'!AC$5,ROW($A50)-ROW($A$3),0)</f>
        <v>0</v>
      </c>
      <c r="R50">
        <f ca="1">OFFSET('Equipos, Mater, Serv'!AD$5,ROW($A50)-ROW($A$3),0)</f>
        <v>0</v>
      </c>
      <c r="S50">
        <f ca="1">OFFSET('Equipos, Mater, Serv'!AE$5,ROW($A50)-ROW($A$3),0)</f>
        <v>0</v>
      </c>
      <c r="T50">
        <f ca="1">OFFSET('Equipos, Mater, Serv'!AF$5,ROW($A50)-ROW($A$3),0)</f>
        <v>0</v>
      </c>
      <c r="V50" s="227">
        <f ca="1">IF(OR($B50=0,D50=0,F50=0,J50&lt;&gt;'Datos fijos'!$H$3),0,1)</f>
        <v>0</v>
      </c>
      <c r="W50">
        <f t="shared" ca="1" si="55"/>
        <v>0</v>
      </c>
      <c r="X50" t="str">
        <f t="shared" ca="1" si="56"/>
        <v/>
      </c>
      <c r="Y50" t="str">
        <f t="shared" ca="1" si="57"/>
        <v/>
      </c>
      <c r="AA50" t="str">
        <f t="shared" ca="1" si="0"/>
        <v/>
      </c>
      <c r="AB50" t="str">
        <f t="shared" ca="1" si="1"/>
        <v/>
      </c>
      <c r="AC50" t="str">
        <f t="shared" ca="1" si="2"/>
        <v/>
      </c>
      <c r="AD50" t="str">
        <f t="shared" ca="1" si="3"/>
        <v/>
      </c>
      <c r="AE50" t="str">
        <f t="shared" ca="1" si="4"/>
        <v/>
      </c>
      <c r="AF50" t="str">
        <f t="shared" ca="1" si="5"/>
        <v/>
      </c>
      <c r="AG50" t="str">
        <f t="shared" ca="1" si="58"/>
        <v/>
      </c>
      <c r="AH50" t="str">
        <f t="shared" ca="1" si="59"/>
        <v/>
      </c>
      <c r="AI50" t="str">
        <f t="shared" ca="1" si="60"/>
        <v/>
      </c>
      <c r="AL50" t="str">
        <f ca="1">IF(Y50="","",IF(OR(AG50='Datos fijos'!$AB$3,AG50='Datos fijos'!$AB$4),0,SUM(AH50:AK50)))</f>
        <v/>
      </c>
      <c r="BE50" s="4">
        <f ca="1">IF(OR(COUNTIF('Datos fijos'!$AJ:$AJ,$B50)=0,$B50=0,D50=0,F50=0,$H$4&lt;&gt;'Datos fijos'!$H$3),0,VLOOKUP($B50,'Datos fijos'!$AJ:$AO,COLUMN('Datos fijos'!$AK$2)-COLUMN('Datos fijos'!$AJ$2)+1,0))</f>
        <v>0</v>
      </c>
      <c r="BF50">
        <f t="shared" ca="1" si="62"/>
        <v>0</v>
      </c>
      <c r="BG50" t="str">
        <f t="shared" ca="1" si="6"/>
        <v/>
      </c>
      <c r="BH50" t="str">
        <f t="shared" ca="1" si="7"/>
        <v/>
      </c>
      <c r="BJ50" t="str">
        <f t="shared" ca="1" si="8"/>
        <v/>
      </c>
      <c r="BK50" t="str">
        <f t="shared" ca="1" si="9"/>
        <v/>
      </c>
      <c r="BL50" t="str">
        <f t="shared" ca="1" si="10"/>
        <v/>
      </c>
      <c r="BM50" t="str">
        <f t="shared" ca="1" si="11"/>
        <v/>
      </c>
      <c r="BN50" s="4" t="str">
        <f t="shared" ca="1" si="12"/>
        <v/>
      </c>
      <c r="BO50" t="str">
        <f t="shared" ca="1" si="13"/>
        <v/>
      </c>
      <c r="BP50" t="str">
        <f t="shared" ca="1" si="14"/>
        <v/>
      </c>
      <c r="BQ50" t="str">
        <f t="shared" ca="1" si="15"/>
        <v/>
      </c>
      <c r="BR50" t="str">
        <f t="shared" ca="1" si="16"/>
        <v/>
      </c>
      <c r="BS50" t="str">
        <f t="shared" ca="1" si="17"/>
        <v/>
      </c>
      <c r="BT50" t="str">
        <f ca="1">IF($BH50="","",IF(OR(BO50='Datos fijos'!$AB$3,BO50='Datos fijos'!$AB$4),0,SUM(BP50:BS50)))</f>
        <v/>
      </c>
      <c r="BU50" t="str">
        <f t="shared" ca="1" si="63"/>
        <v/>
      </c>
      <c r="BX50">
        <f ca="1">IF(OR(COUNTIF('Datos fijos'!$AJ:$AJ,$B50)=0,$B50=0,D50=0,F50=0,G50=0,$H$4&lt;&gt;'Datos fijos'!$H$3),0,VLOOKUP($B50,'Datos fijos'!$AJ:$AO,COLUMN('Datos fijos'!$AL$1)-COLUMN('Datos fijos'!$AJ$2)+1,0))</f>
        <v>0</v>
      </c>
      <c r="BY50">
        <f t="shared" ca="1" si="64"/>
        <v>0</v>
      </c>
      <c r="BZ50" t="str">
        <f t="shared" ca="1" si="18"/>
        <v/>
      </c>
      <c r="CA50" t="str">
        <f t="shared" ca="1" si="19"/>
        <v/>
      </c>
      <c r="CC50" t="str">
        <f t="shared" ca="1" si="20"/>
        <v/>
      </c>
      <c r="CD50" t="str">
        <f t="shared" ca="1" si="21"/>
        <v/>
      </c>
      <c r="CE50" t="str">
        <f t="shared" ca="1" si="22"/>
        <v/>
      </c>
      <c r="CF50" t="str">
        <f t="shared" ca="1" si="23"/>
        <v/>
      </c>
      <c r="CG50" t="str">
        <f t="shared" ca="1" si="24"/>
        <v/>
      </c>
      <c r="CH50" t="str">
        <f t="shared" ca="1" si="25"/>
        <v/>
      </c>
      <c r="CI50" t="str">
        <f t="shared" ca="1" si="26"/>
        <v/>
      </c>
      <c r="CJ50" t="str">
        <f t="shared" ca="1" si="27"/>
        <v/>
      </c>
      <c r="CK50" t="str">
        <f t="shared" ca="1" si="28"/>
        <v/>
      </c>
      <c r="CL50" t="str">
        <f t="shared" ca="1" si="29"/>
        <v/>
      </c>
      <c r="CM50" t="str">
        <f ca="1">IF($CA50="","",IF(OR(CH50='Datos fijos'!$AB$3,CH50='Datos fijos'!$AB$4),0,SUM(CI50:CL50)))</f>
        <v/>
      </c>
      <c r="CN50" t="str">
        <f t="shared" ca="1" si="65"/>
        <v/>
      </c>
      <c r="CQ50" s="4">
        <f ca="1">IF(OR(COUNTIF('Datos fijos'!$AJ:$AJ,$B50)=0,$B50=0,L50=0,D50=0,F50=0),0,IF(K50='Datos fijos'!$AB$5,VLOOKUP($B50,'Datos fijos'!$AJ:$AO,COLUMN('Datos fijos'!$AN$1)-COLUMN('Datos fijos'!$AJ$2)+1,0),0))</f>
        <v>0</v>
      </c>
      <c r="CR50">
        <f t="shared" ca="1" si="66"/>
        <v>0</v>
      </c>
      <c r="CS50" t="str">
        <f t="shared" ca="1" si="30"/>
        <v/>
      </c>
      <c r="CT50" t="str">
        <f t="shared" ca="1" si="31"/>
        <v/>
      </c>
      <c r="CV50" t="str">
        <f t="shared" ca="1" si="32"/>
        <v/>
      </c>
      <c r="CW50" t="str">
        <f t="shared" ca="1" si="33"/>
        <v/>
      </c>
      <c r="CX50" t="str">
        <f t="shared" ca="1" si="34"/>
        <v/>
      </c>
      <c r="CY50" t="str">
        <f t="shared" ca="1" si="35"/>
        <v/>
      </c>
      <c r="CZ50" t="str">
        <f t="shared" ca="1" si="36"/>
        <v/>
      </c>
      <c r="DA50" t="str">
        <f t="shared" ca="1" si="37"/>
        <v/>
      </c>
      <c r="DB50" s="4" t="str">
        <f t="shared" ca="1" si="38"/>
        <v/>
      </c>
      <c r="DC50" t="str">
        <f t="shared" ca="1" si="39"/>
        <v/>
      </c>
      <c r="DD50" t="str">
        <f t="shared" ca="1" si="40"/>
        <v/>
      </c>
      <c r="DE50" t="str">
        <f t="shared" ca="1" si="41"/>
        <v/>
      </c>
      <c r="DF50" t="str">
        <f t="shared" ca="1" si="42"/>
        <v/>
      </c>
      <c r="DI50">
        <f ca="1">IF(OR(COUNTIF('Datos fijos'!$AJ:$AJ,Cálculos!$B50)=0,Cálculos!$B50=0,D50=0,F50=0),0,VLOOKUP($B50,'Datos fijos'!$AJ:$AO,COLUMN('Datos fijos'!$AO$1)-COLUMN('Datos fijos'!$AJ$2)+1,0))</f>
        <v>0</v>
      </c>
      <c r="DJ50">
        <f t="shared" ca="1" si="67"/>
        <v>0</v>
      </c>
      <c r="DK50" t="str">
        <f t="shared" ca="1" si="43"/>
        <v/>
      </c>
      <c r="DL50" t="str">
        <f t="shared" ca="1" si="68"/>
        <v/>
      </c>
      <c r="DN50" t="str">
        <f t="shared" ca="1" si="44"/>
        <v/>
      </c>
      <c r="DO50" t="str">
        <f t="shared" ca="1" si="45"/>
        <v/>
      </c>
      <c r="DP50" t="str">
        <f t="shared" ca="1" si="46"/>
        <v/>
      </c>
      <c r="DQ50" t="str">
        <f t="shared" ca="1" si="47"/>
        <v/>
      </c>
      <c r="DR50" t="str">
        <f t="shared" ca="1" si="48"/>
        <v/>
      </c>
      <c r="DS50" s="4" t="str">
        <f ca="1">IF($DL50="","",IF(OR(OFFSET(K$3,$DL50,0)='Datos fijos'!$AB$5,OFFSET(K$3,$DL50,0)='Datos fijos'!$AB$6),"Importado",OFFSET(K$3,$DL50,0)))</f>
        <v/>
      </c>
      <c r="DT50" t="str">
        <f t="shared" ca="1" si="49"/>
        <v/>
      </c>
      <c r="DU50" t="str">
        <f t="shared" ca="1" si="50"/>
        <v/>
      </c>
      <c r="DV50" t="str">
        <f t="shared" ca="1" si="51"/>
        <v/>
      </c>
      <c r="DW50" t="str">
        <f t="shared" ca="1" si="52"/>
        <v/>
      </c>
      <c r="DX50" t="str">
        <f ca="1">IF(DL50="","",IF(OR(DS50='Datos fijos'!$AB$3,DS50='Datos fijos'!$AB$4),0,SUM(DT50:DW50)))</f>
        <v/>
      </c>
      <c r="DY50" t="str">
        <f t="shared" ca="1" si="53"/>
        <v/>
      </c>
      <c r="EC50" s="52" t="str">
        <f ca="1">IF(OR(COUNTIF('Datos fijos'!$AJ:$AJ,Cálculos!$B50)=0,F50=0,D50=0,B50=0),"",VLOOKUP($B50,'Datos fijos'!$AJ:$AP,COLUMN('Datos fijos'!$AP$1)-COLUMN('Datos fijos'!$AJ$2)+1,0))</f>
        <v/>
      </c>
      <c r="ED50" t="str">
        <f t="shared" ca="1" si="54"/>
        <v/>
      </c>
    </row>
    <row r="51" spans="2:134">
      <c r="B51">
        <f ca="1">OFFSET('Equipos, Mater, Serv'!C$5,ROW($A51)-ROW($A$3),0)</f>
        <v>0</v>
      </c>
      <c r="C51">
        <f ca="1">OFFSET('Equipos, Mater, Serv'!D$5,ROW($A51)-ROW($A$3),0)</f>
        <v>0</v>
      </c>
      <c r="D51">
        <f ca="1">OFFSET('Equipos, Mater, Serv'!F$5,ROW($A51)-ROW($A$3),0)</f>
        <v>0</v>
      </c>
      <c r="E51">
        <f ca="1">OFFSET('Equipos, Mater, Serv'!G$5,ROW($A51)-ROW($A$3),0)</f>
        <v>0</v>
      </c>
      <c r="F51">
        <f ca="1">OFFSET('Equipos, Mater, Serv'!H$5,ROW($A51)-ROW($A$3),0)</f>
        <v>0</v>
      </c>
      <c r="G51">
        <f ca="1">OFFSET('Equipos, Mater, Serv'!L$5,ROW($A51)-ROW($A$3),0)</f>
        <v>0</v>
      </c>
      <c r="I51">
        <f ca="1">OFFSET('Equipos, Mater, Serv'!O$5,ROW($A51)-ROW($A$3),0)</f>
        <v>0</v>
      </c>
      <c r="J51">
        <f ca="1">OFFSET('Equipos, Mater, Serv'!P$5,ROW($A51)-ROW($A$3),0)</f>
        <v>0</v>
      </c>
      <c r="K51">
        <f ca="1">OFFSET('Equipos, Mater, Serv'!T$5,ROW($A51)-ROW($A$3),0)</f>
        <v>0</v>
      </c>
      <c r="L51">
        <f ca="1">OFFSET('Equipos, Mater, Serv'!U$5,ROW($A51)-ROW($A$3),0)</f>
        <v>0</v>
      </c>
      <c r="N51">
        <f ca="1">OFFSET('Equipos, Mater, Serv'!Z$5,ROW($A51)-ROW($A$3),0)</f>
        <v>0</v>
      </c>
      <c r="O51">
        <f ca="1">OFFSET('Equipos, Mater, Serv'!AA$5,ROW($A51)-ROW($A$3),0)</f>
        <v>0</v>
      </c>
      <c r="P51">
        <f ca="1">OFFSET('Equipos, Mater, Serv'!AB$5,ROW($A51)-ROW($A$3),0)</f>
        <v>0</v>
      </c>
      <c r="Q51">
        <f ca="1">OFFSET('Equipos, Mater, Serv'!AC$5,ROW($A51)-ROW($A$3),0)</f>
        <v>0</v>
      </c>
      <c r="R51">
        <f ca="1">OFFSET('Equipos, Mater, Serv'!AD$5,ROW($A51)-ROW($A$3),0)</f>
        <v>0</v>
      </c>
      <c r="S51">
        <f ca="1">OFFSET('Equipos, Mater, Serv'!AE$5,ROW($A51)-ROW($A$3),0)</f>
        <v>0</v>
      </c>
      <c r="T51">
        <f ca="1">OFFSET('Equipos, Mater, Serv'!AF$5,ROW($A51)-ROW($A$3),0)</f>
        <v>0</v>
      </c>
      <c r="V51" s="227">
        <f ca="1">IF(OR($B51=0,D51=0,F51=0,J51&lt;&gt;'Datos fijos'!$H$3),0,1)</f>
        <v>0</v>
      </c>
      <c r="W51">
        <f t="shared" ca="1" si="55"/>
        <v>0</v>
      </c>
      <c r="X51" t="str">
        <f t="shared" ca="1" si="56"/>
        <v/>
      </c>
      <c r="Y51" t="str">
        <f t="shared" ca="1" si="57"/>
        <v/>
      </c>
      <c r="AA51" t="str">
        <f t="shared" ca="1" si="0"/>
        <v/>
      </c>
      <c r="AB51" t="str">
        <f t="shared" ca="1" si="1"/>
        <v/>
      </c>
      <c r="AC51" t="str">
        <f t="shared" ca="1" si="2"/>
        <v/>
      </c>
      <c r="AD51" t="str">
        <f t="shared" ca="1" si="3"/>
        <v/>
      </c>
      <c r="AE51" t="str">
        <f t="shared" ca="1" si="4"/>
        <v/>
      </c>
      <c r="AF51" t="str">
        <f t="shared" ca="1" si="5"/>
        <v/>
      </c>
      <c r="AG51" t="str">
        <f t="shared" ca="1" si="58"/>
        <v/>
      </c>
      <c r="AH51" t="str">
        <f t="shared" ca="1" si="59"/>
        <v/>
      </c>
      <c r="AI51" t="str">
        <f t="shared" ca="1" si="60"/>
        <v/>
      </c>
      <c r="AL51" t="str">
        <f ca="1">IF(Y51="","",IF(OR(AG51='Datos fijos'!$AB$3,AG51='Datos fijos'!$AB$4),0,SUM(AH51:AK51)))</f>
        <v/>
      </c>
      <c r="BE51" s="4">
        <f ca="1">IF(OR(COUNTIF('Datos fijos'!$AJ:$AJ,$B51)=0,$B51=0,D51=0,F51=0,$H$4&lt;&gt;'Datos fijos'!$H$3),0,VLOOKUP($B51,'Datos fijos'!$AJ:$AO,COLUMN('Datos fijos'!$AK$2)-COLUMN('Datos fijos'!$AJ$2)+1,0))</f>
        <v>0</v>
      </c>
      <c r="BF51">
        <f t="shared" ca="1" si="62"/>
        <v>0</v>
      </c>
      <c r="BG51" t="str">
        <f t="shared" ca="1" si="6"/>
        <v/>
      </c>
      <c r="BH51" t="str">
        <f t="shared" ca="1" si="7"/>
        <v/>
      </c>
      <c r="BJ51" t="str">
        <f t="shared" ca="1" si="8"/>
        <v/>
      </c>
      <c r="BK51" t="str">
        <f t="shared" ca="1" si="9"/>
        <v/>
      </c>
      <c r="BL51" t="str">
        <f t="shared" ca="1" si="10"/>
        <v/>
      </c>
      <c r="BM51" t="str">
        <f t="shared" ca="1" si="11"/>
        <v/>
      </c>
      <c r="BN51" s="4" t="str">
        <f t="shared" ca="1" si="12"/>
        <v/>
      </c>
      <c r="BO51" t="str">
        <f t="shared" ca="1" si="13"/>
        <v/>
      </c>
      <c r="BP51" t="str">
        <f t="shared" ca="1" si="14"/>
        <v/>
      </c>
      <c r="BQ51" t="str">
        <f t="shared" ca="1" si="15"/>
        <v/>
      </c>
      <c r="BR51" t="str">
        <f t="shared" ca="1" si="16"/>
        <v/>
      </c>
      <c r="BS51" t="str">
        <f t="shared" ca="1" si="17"/>
        <v/>
      </c>
      <c r="BT51" t="str">
        <f ca="1">IF($BH51="","",IF(OR(BO51='Datos fijos'!$AB$3,BO51='Datos fijos'!$AB$4),0,SUM(BP51:BS51)))</f>
        <v/>
      </c>
      <c r="BU51" t="str">
        <f t="shared" ca="1" si="63"/>
        <v/>
      </c>
      <c r="BX51">
        <f ca="1">IF(OR(COUNTIF('Datos fijos'!$AJ:$AJ,$B51)=0,$B51=0,D51=0,F51=0,G51=0,$H$4&lt;&gt;'Datos fijos'!$H$3),0,VLOOKUP($B51,'Datos fijos'!$AJ:$AO,COLUMN('Datos fijos'!$AL$1)-COLUMN('Datos fijos'!$AJ$2)+1,0))</f>
        <v>0</v>
      </c>
      <c r="BY51">
        <f t="shared" ca="1" si="64"/>
        <v>0</v>
      </c>
      <c r="BZ51" t="str">
        <f t="shared" ca="1" si="18"/>
        <v/>
      </c>
      <c r="CA51" t="str">
        <f t="shared" ca="1" si="19"/>
        <v/>
      </c>
      <c r="CC51" t="str">
        <f t="shared" ca="1" si="20"/>
        <v/>
      </c>
      <c r="CD51" t="str">
        <f t="shared" ca="1" si="21"/>
        <v/>
      </c>
      <c r="CE51" t="str">
        <f t="shared" ca="1" si="22"/>
        <v/>
      </c>
      <c r="CF51" t="str">
        <f t="shared" ca="1" si="23"/>
        <v/>
      </c>
      <c r="CG51" t="str">
        <f t="shared" ca="1" si="24"/>
        <v/>
      </c>
      <c r="CH51" t="str">
        <f t="shared" ca="1" si="25"/>
        <v/>
      </c>
      <c r="CI51" t="str">
        <f t="shared" ca="1" si="26"/>
        <v/>
      </c>
      <c r="CJ51" t="str">
        <f t="shared" ca="1" si="27"/>
        <v/>
      </c>
      <c r="CK51" t="str">
        <f t="shared" ca="1" si="28"/>
        <v/>
      </c>
      <c r="CL51" t="str">
        <f t="shared" ca="1" si="29"/>
        <v/>
      </c>
      <c r="CM51" t="str">
        <f ca="1">IF($CA51="","",IF(OR(CH51='Datos fijos'!$AB$3,CH51='Datos fijos'!$AB$4),0,SUM(CI51:CL51)))</f>
        <v/>
      </c>
      <c r="CN51" t="str">
        <f t="shared" ca="1" si="65"/>
        <v/>
      </c>
      <c r="CQ51" s="4">
        <f ca="1">IF(OR(COUNTIF('Datos fijos'!$AJ:$AJ,$B51)=0,$B51=0,L51=0,D51=0,F51=0),0,IF(K51='Datos fijos'!$AB$5,VLOOKUP($B51,'Datos fijos'!$AJ:$AO,COLUMN('Datos fijos'!$AN$1)-COLUMN('Datos fijos'!$AJ$2)+1,0),0))</f>
        <v>0</v>
      </c>
      <c r="CR51">
        <f t="shared" ca="1" si="66"/>
        <v>0</v>
      </c>
      <c r="CS51" t="str">
        <f t="shared" ca="1" si="30"/>
        <v/>
      </c>
      <c r="CT51" t="str">
        <f t="shared" ca="1" si="31"/>
        <v/>
      </c>
      <c r="CV51" t="str">
        <f t="shared" ca="1" si="32"/>
        <v/>
      </c>
      <c r="CW51" t="str">
        <f t="shared" ca="1" si="33"/>
        <v/>
      </c>
      <c r="CX51" t="str">
        <f t="shared" ca="1" si="34"/>
        <v/>
      </c>
      <c r="CY51" t="str">
        <f t="shared" ca="1" si="35"/>
        <v/>
      </c>
      <c r="CZ51" t="str">
        <f t="shared" ca="1" si="36"/>
        <v/>
      </c>
      <c r="DA51" t="str">
        <f t="shared" ca="1" si="37"/>
        <v/>
      </c>
      <c r="DB51" s="4" t="str">
        <f t="shared" ca="1" si="38"/>
        <v/>
      </c>
      <c r="DC51" t="str">
        <f t="shared" ca="1" si="39"/>
        <v/>
      </c>
      <c r="DD51" t="str">
        <f t="shared" ca="1" si="40"/>
        <v/>
      </c>
      <c r="DE51" t="str">
        <f t="shared" ca="1" si="41"/>
        <v/>
      </c>
      <c r="DF51" t="str">
        <f t="shared" ca="1" si="42"/>
        <v/>
      </c>
      <c r="DI51">
        <f ca="1">IF(OR(COUNTIF('Datos fijos'!$AJ:$AJ,Cálculos!$B51)=0,Cálculos!$B51=0,D51=0,F51=0),0,VLOOKUP($B51,'Datos fijos'!$AJ:$AO,COLUMN('Datos fijos'!$AO$1)-COLUMN('Datos fijos'!$AJ$2)+1,0))</f>
        <v>0</v>
      </c>
      <c r="DJ51">
        <f t="shared" ca="1" si="67"/>
        <v>0</v>
      </c>
      <c r="DK51" t="str">
        <f t="shared" ca="1" si="43"/>
        <v/>
      </c>
      <c r="DL51" t="str">
        <f t="shared" ca="1" si="68"/>
        <v/>
      </c>
      <c r="DN51" t="str">
        <f t="shared" ca="1" si="44"/>
        <v/>
      </c>
      <c r="DO51" t="str">
        <f t="shared" ca="1" si="45"/>
        <v/>
      </c>
      <c r="DP51" t="str">
        <f t="shared" ca="1" si="46"/>
        <v/>
      </c>
      <c r="DQ51" t="str">
        <f t="shared" ca="1" si="47"/>
        <v/>
      </c>
      <c r="DR51" t="str">
        <f t="shared" ca="1" si="48"/>
        <v/>
      </c>
      <c r="DS51" s="4" t="str">
        <f ca="1">IF($DL51="","",IF(OR(OFFSET(K$3,$DL51,0)='Datos fijos'!$AB$5,OFFSET(K$3,$DL51,0)='Datos fijos'!$AB$6),"Importado",OFFSET(K$3,$DL51,0)))</f>
        <v/>
      </c>
      <c r="DT51" t="str">
        <f t="shared" ca="1" si="49"/>
        <v/>
      </c>
      <c r="DU51" t="str">
        <f t="shared" ca="1" si="50"/>
        <v/>
      </c>
      <c r="DV51" t="str">
        <f t="shared" ca="1" si="51"/>
        <v/>
      </c>
      <c r="DW51" t="str">
        <f t="shared" ca="1" si="52"/>
        <v/>
      </c>
      <c r="DX51" t="str">
        <f ca="1">IF(DL51="","",IF(OR(DS51='Datos fijos'!$AB$3,DS51='Datos fijos'!$AB$4),0,SUM(DT51:DW51)))</f>
        <v/>
      </c>
      <c r="DY51" t="str">
        <f t="shared" ca="1" si="53"/>
        <v/>
      </c>
      <c r="EC51" s="52" t="str">
        <f ca="1">IF(OR(COUNTIF('Datos fijos'!$AJ:$AJ,Cálculos!$B51)=0,F51=0,D51=0,B51=0),"",VLOOKUP($B51,'Datos fijos'!$AJ:$AP,COLUMN('Datos fijos'!$AP$1)-COLUMN('Datos fijos'!$AJ$2)+1,0))</f>
        <v/>
      </c>
      <c r="ED51" t="str">
        <f t="shared" ca="1" si="54"/>
        <v/>
      </c>
    </row>
    <row r="52" spans="2:134">
      <c r="B52">
        <f ca="1">OFFSET('Equipos, Mater, Serv'!C$5,ROW($A52)-ROW($A$3),0)</f>
        <v>0</v>
      </c>
      <c r="C52">
        <f ca="1">OFFSET('Equipos, Mater, Serv'!D$5,ROW($A52)-ROW($A$3),0)</f>
        <v>0</v>
      </c>
      <c r="D52">
        <f ca="1">OFFSET('Equipos, Mater, Serv'!F$5,ROW($A52)-ROW($A$3),0)</f>
        <v>0</v>
      </c>
      <c r="E52">
        <f ca="1">OFFSET('Equipos, Mater, Serv'!G$5,ROW($A52)-ROW($A$3),0)</f>
        <v>0</v>
      </c>
      <c r="F52">
        <f ca="1">OFFSET('Equipos, Mater, Serv'!H$5,ROW($A52)-ROW($A$3),0)</f>
        <v>0</v>
      </c>
      <c r="G52">
        <f ca="1">OFFSET('Equipos, Mater, Serv'!L$5,ROW($A52)-ROW($A$3),0)</f>
        <v>0</v>
      </c>
      <c r="I52">
        <f ca="1">OFFSET('Equipos, Mater, Serv'!O$5,ROW($A52)-ROW($A$3),0)</f>
        <v>0</v>
      </c>
      <c r="J52">
        <f ca="1">OFFSET('Equipos, Mater, Serv'!P$5,ROW($A52)-ROW($A$3),0)</f>
        <v>0</v>
      </c>
      <c r="K52">
        <f ca="1">OFFSET('Equipos, Mater, Serv'!T$5,ROW($A52)-ROW($A$3),0)</f>
        <v>0</v>
      </c>
      <c r="L52">
        <f ca="1">OFFSET('Equipos, Mater, Serv'!U$5,ROW($A52)-ROW($A$3),0)</f>
        <v>0</v>
      </c>
      <c r="N52">
        <f ca="1">OFFSET('Equipos, Mater, Serv'!Z$5,ROW($A52)-ROW($A$3),0)</f>
        <v>0</v>
      </c>
      <c r="O52">
        <f ca="1">OFFSET('Equipos, Mater, Serv'!AA$5,ROW($A52)-ROW($A$3),0)</f>
        <v>0</v>
      </c>
      <c r="P52">
        <f ca="1">OFFSET('Equipos, Mater, Serv'!AB$5,ROW($A52)-ROW($A$3),0)</f>
        <v>0</v>
      </c>
      <c r="Q52">
        <f ca="1">OFFSET('Equipos, Mater, Serv'!AC$5,ROW($A52)-ROW($A$3),0)</f>
        <v>0</v>
      </c>
      <c r="R52">
        <f ca="1">OFFSET('Equipos, Mater, Serv'!AD$5,ROW($A52)-ROW($A$3),0)</f>
        <v>0</v>
      </c>
      <c r="S52">
        <f ca="1">OFFSET('Equipos, Mater, Serv'!AE$5,ROW($A52)-ROW($A$3),0)</f>
        <v>0</v>
      </c>
      <c r="T52">
        <f ca="1">OFFSET('Equipos, Mater, Serv'!AF$5,ROW($A52)-ROW($A$3),0)</f>
        <v>0</v>
      </c>
      <c r="V52" s="227">
        <f ca="1">IF(OR($B52=0,D52=0,F52=0,J52&lt;&gt;'Datos fijos'!$H$3),0,1)</f>
        <v>0</v>
      </c>
      <c r="W52">
        <f t="shared" ca="1" si="55"/>
        <v>0</v>
      </c>
      <c r="X52" t="str">
        <f t="shared" ca="1" si="56"/>
        <v/>
      </c>
      <c r="Y52" t="str">
        <f t="shared" ca="1" si="57"/>
        <v/>
      </c>
      <c r="AA52" t="str">
        <f t="shared" ca="1" si="0"/>
        <v/>
      </c>
      <c r="AB52" t="str">
        <f t="shared" ca="1" si="1"/>
        <v/>
      </c>
      <c r="AC52" t="str">
        <f t="shared" ca="1" si="2"/>
        <v/>
      </c>
      <c r="AD52" t="str">
        <f t="shared" ca="1" si="3"/>
        <v/>
      </c>
      <c r="AE52" t="str">
        <f t="shared" ca="1" si="4"/>
        <v/>
      </c>
      <c r="AF52" t="str">
        <f t="shared" ca="1" si="5"/>
        <v/>
      </c>
      <c r="AG52" t="str">
        <f t="shared" ca="1" si="58"/>
        <v/>
      </c>
      <c r="AH52" t="str">
        <f t="shared" ca="1" si="59"/>
        <v/>
      </c>
      <c r="AI52" t="str">
        <f t="shared" ca="1" si="60"/>
        <v/>
      </c>
      <c r="AL52" t="str">
        <f ca="1">IF(Y52="","",IF(OR(AG52='Datos fijos'!$AB$3,AG52='Datos fijos'!$AB$4),0,SUM(AH52:AK52)))</f>
        <v/>
      </c>
      <c r="BE52" s="4">
        <f ca="1">IF(OR(COUNTIF('Datos fijos'!$AJ:$AJ,$B52)=0,$B52=0,D52=0,F52=0,$H$4&lt;&gt;'Datos fijos'!$H$3),0,VLOOKUP($B52,'Datos fijos'!$AJ:$AO,COLUMN('Datos fijos'!$AK$2)-COLUMN('Datos fijos'!$AJ$2)+1,0))</f>
        <v>0</v>
      </c>
      <c r="BF52">
        <f t="shared" ca="1" si="62"/>
        <v>0</v>
      </c>
      <c r="BG52" t="str">
        <f t="shared" ca="1" si="6"/>
        <v/>
      </c>
      <c r="BH52" t="str">
        <f t="shared" ca="1" si="7"/>
        <v/>
      </c>
      <c r="BJ52" t="str">
        <f t="shared" ca="1" si="8"/>
        <v/>
      </c>
      <c r="BK52" t="str">
        <f t="shared" ca="1" si="9"/>
        <v/>
      </c>
      <c r="BL52" t="str">
        <f t="shared" ca="1" si="10"/>
        <v/>
      </c>
      <c r="BM52" t="str">
        <f t="shared" ca="1" si="11"/>
        <v/>
      </c>
      <c r="BN52" s="4" t="str">
        <f t="shared" ca="1" si="12"/>
        <v/>
      </c>
      <c r="BO52" t="str">
        <f t="shared" ca="1" si="13"/>
        <v/>
      </c>
      <c r="BP52" t="str">
        <f t="shared" ca="1" si="14"/>
        <v/>
      </c>
      <c r="BQ52" t="str">
        <f t="shared" ca="1" si="15"/>
        <v/>
      </c>
      <c r="BR52" t="str">
        <f t="shared" ca="1" si="16"/>
        <v/>
      </c>
      <c r="BS52" t="str">
        <f t="shared" ca="1" si="17"/>
        <v/>
      </c>
      <c r="BT52" t="str">
        <f ca="1">IF($BH52="","",IF(OR(BO52='Datos fijos'!$AB$3,BO52='Datos fijos'!$AB$4),0,SUM(BP52:BS52)))</f>
        <v/>
      </c>
      <c r="BU52" t="str">
        <f t="shared" ca="1" si="63"/>
        <v/>
      </c>
      <c r="BX52">
        <f ca="1">IF(OR(COUNTIF('Datos fijos'!$AJ:$AJ,$B52)=0,$B52=0,D52=0,F52=0,G52=0,$H$4&lt;&gt;'Datos fijos'!$H$3),0,VLOOKUP($B52,'Datos fijos'!$AJ:$AO,COLUMN('Datos fijos'!$AL$1)-COLUMN('Datos fijos'!$AJ$2)+1,0))</f>
        <v>0</v>
      </c>
      <c r="BY52">
        <f t="shared" ca="1" si="64"/>
        <v>0</v>
      </c>
      <c r="BZ52" t="str">
        <f t="shared" ca="1" si="18"/>
        <v/>
      </c>
      <c r="CA52" t="str">
        <f t="shared" ca="1" si="19"/>
        <v/>
      </c>
      <c r="CC52" t="str">
        <f t="shared" ca="1" si="20"/>
        <v/>
      </c>
      <c r="CD52" t="str">
        <f t="shared" ca="1" si="21"/>
        <v/>
      </c>
      <c r="CE52" t="str">
        <f t="shared" ca="1" si="22"/>
        <v/>
      </c>
      <c r="CF52" t="str">
        <f t="shared" ca="1" si="23"/>
        <v/>
      </c>
      <c r="CG52" t="str">
        <f t="shared" ca="1" si="24"/>
        <v/>
      </c>
      <c r="CH52" t="str">
        <f t="shared" ca="1" si="25"/>
        <v/>
      </c>
      <c r="CI52" t="str">
        <f t="shared" ca="1" si="26"/>
        <v/>
      </c>
      <c r="CJ52" t="str">
        <f t="shared" ca="1" si="27"/>
        <v/>
      </c>
      <c r="CK52" t="str">
        <f t="shared" ca="1" si="28"/>
        <v/>
      </c>
      <c r="CL52" t="str">
        <f t="shared" ca="1" si="29"/>
        <v/>
      </c>
      <c r="CM52" t="str">
        <f ca="1">IF($CA52="","",IF(OR(CH52='Datos fijos'!$AB$3,CH52='Datos fijos'!$AB$4),0,SUM(CI52:CL52)))</f>
        <v/>
      </c>
      <c r="CN52" t="str">
        <f t="shared" ca="1" si="65"/>
        <v/>
      </c>
      <c r="CQ52" s="4">
        <f ca="1">IF(OR(COUNTIF('Datos fijos'!$AJ:$AJ,$B52)=0,$B52=0,L52=0,D52=0,F52=0),0,IF(K52='Datos fijos'!$AB$5,VLOOKUP($B52,'Datos fijos'!$AJ:$AO,COLUMN('Datos fijos'!$AN$1)-COLUMN('Datos fijos'!$AJ$2)+1,0),0))</f>
        <v>0</v>
      </c>
      <c r="CR52">
        <f t="shared" ca="1" si="66"/>
        <v>0</v>
      </c>
      <c r="CS52" t="str">
        <f t="shared" ca="1" si="30"/>
        <v/>
      </c>
      <c r="CT52" t="str">
        <f t="shared" ca="1" si="31"/>
        <v/>
      </c>
      <c r="CV52" t="str">
        <f t="shared" ca="1" si="32"/>
        <v/>
      </c>
      <c r="CW52" t="str">
        <f t="shared" ca="1" si="33"/>
        <v/>
      </c>
      <c r="CX52" t="str">
        <f t="shared" ca="1" si="34"/>
        <v/>
      </c>
      <c r="CY52" t="str">
        <f t="shared" ca="1" si="35"/>
        <v/>
      </c>
      <c r="CZ52" t="str">
        <f t="shared" ca="1" si="36"/>
        <v/>
      </c>
      <c r="DA52" t="str">
        <f t="shared" ca="1" si="37"/>
        <v/>
      </c>
      <c r="DB52" s="4" t="str">
        <f t="shared" ca="1" si="38"/>
        <v/>
      </c>
      <c r="DC52" t="str">
        <f t="shared" ca="1" si="39"/>
        <v/>
      </c>
      <c r="DD52" t="str">
        <f t="shared" ca="1" si="40"/>
        <v/>
      </c>
      <c r="DE52" t="str">
        <f t="shared" ca="1" si="41"/>
        <v/>
      </c>
      <c r="DF52" t="str">
        <f t="shared" ca="1" si="42"/>
        <v/>
      </c>
      <c r="DI52">
        <f ca="1">IF(OR(COUNTIF('Datos fijos'!$AJ:$AJ,Cálculos!$B52)=0,Cálculos!$B52=0,D52=0,F52=0),0,VLOOKUP($B52,'Datos fijos'!$AJ:$AO,COLUMN('Datos fijos'!$AO$1)-COLUMN('Datos fijos'!$AJ$2)+1,0))</f>
        <v>0</v>
      </c>
      <c r="DJ52">
        <f t="shared" ca="1" si="67"/>
        <v>0</v>
      </c>
      <c r="DK52" t="str">
        <f t="shared" ca="1" si="43"/>
        <v/>
      </c>
      <c r="DL52" t="str">
        <f t="shared" ca="1" si="68"/>
        <v/>
      </c>
      <c r="DN52" t="str">
        <f t="shared" ca="1" si="44"/>
        <v/>
      </c>
      <c r="DO52" t="str">
        <f t="shared" ca="1" si="45"/>
        <v/>
      </c>
      <c r="DP52" t="str">
        <f t="shared" ca="1" si="46"/>
        <v/>
      </c>
      <c r="DQ52" t="str">
        <f t="shared" ca="1" si="47"/>
        <v/>
      </c>
      <c r="DR52" t="str">
        <f t="shared" ca="1" si="48"/>
        <v/>
      </c>
      <c r="DS52" s="4" t="str">
        <f ca="1">IF($DL52="","",IF(OR(OFFSET(K$3,$DL52,0)='Datos fijos'!$AB$5,OFFSET(K$3,$DL52,0)='Datos fijos'!$AB$6),"Importado",OFFSET(K$3,$DL52,0)))</f>
        <v/>
      </c>
      <c r="DT52" t="str">
        <f t="shared" ca="1" si="49"/>
        <v/>
      </c>
      <c r="DU52" t="str">
        <f t="shared" ca="1" si="50"/>
        <v/>
      </c>
      <c r="DV52" t="str">
        <f t="shared" ca="1" si="51"/>
        <v/>
      </c>
      <c r="DW52" t="str">
        <f t="shared" ca="1" si="52"/>
        <v/>
      </c>
      <c r="DX52" t="str">
        <f ca="1">IF(DL52="","",IF(OR(DS52='Datos fijos'!$AB$3,DS52='Datos fijos'!$AB$4),0,SUM(DT52:DW52)))</f>
        <v/>
      </c>
      <c r="DY52" t="str">
        <f t="shared" ca="1" si="53"/>
        <v/>
      </c>
      <c r="EC52" s="52" t="str">
        <f ca="1">IF(OR(COUNTIF('Datos fijos'!$AJ:$AJ,Cálculos!$B52)=0,F52=0,D52=0,B52=0),"",VLOOKUP($B52,'Datos fijos'!$AJ:$AP,COLUMN('Datos fijos'!$AP$1)-COLUMN('Datos fijos'!$AJ$2)+1,0))</f>
        <v/>
      </c>
      <c r="ED52" t="str">
        <f t="shared" ca="1" si="54"/>
        <v/>
      </c>
    </row>
    <row r="53" spans="2:134">
      <c r="B53">
        <f ca="1">OFFSET('Equipos, Mater, Serv'!C$5,ROW($A53)-ROW($A$3),0)</f>
        <v>0</v>
      </c>
      <c r="C53">
        <f ca="1">OFFSET('Equipos, Mater, Serv'!D$5,ROW($A53)-ROW($A$3),0)</f>
        <v>0</v>
      </c>
      <c r="D53">
        <f ca="1">OFFSET('Equipos, Mater, Serv'!F$5,ROW($A53)-ROW($A$3),0)</f>
        <v>0</v>
      </c>
      <c r="E53">
        <f ca="1">OFFSET('Equipos, Mater, Serv'!G$5,ROW($A53)-ROW($A$3),0)</f>
        <v>0</v>
      </c>
      <c r="F53">
        <f ca="1">OFFSET('Equipos, Mater, Serv'!H$5,ROW($A53)-ROW($A$3),0)</f>
        <v>0</v>
      </c>
      <c r="G53">
        <f ca="1">OFFSET('Equipos, Mater, Serv'!L$5,ROW($A53)-ROW($A$3),0)</f>
        <v>0</v>
      </c>
      <c r="I53">
        <f ca="1">OFFSET('Equipos, Mater, Serv'!O$5,ROW($A53)-ROW($A$3),0)</f>
        <v>0</v>
      </c>
      <c r="J53">
        <f ca="1">OFFSET('Equipos, Mater, Serv'!P$5,ROW($A53)-ROW($A$3),0)</f>
        <v>0</v>
      </c>
      <c r="K53">
        <f ca="1">OFFSET('Equipos, Mater, Serv'!T$5,ROW($A53)-ROW($A$3),0)</f>
        <v>0</v>
      </c>
      <c r="L53">
        <f ca="1">OFFSET('Equipos, Mater, Serv'!U$5,ROW($A53)-ROW($A$3),0)</f>
        <v>0</v>
      </c>
      <c r="N53">
        <f ca="1">OFFSET('Equipos, Mater, Serv'!Z$5,ROW($A53)-ROW($A$3),0)</f>
        <v>0</v>
      </c>
      <c r="O53">
        <f ca="1">OFFSET('Equipos, Mater, Serv'!AA$5,ROW($A53)-ROW($A$3),0)</f>
        <v>0</v>
      </c>
      <c r="P53">
        <f ca="1">OFFSET('Equipos, Mater, Serv'!AB$5,ROW($A53)-ROW($A$3),0)</f>
        <v>0</v>
      </c>
      <c r="Q53">
        <f ca="1">OFFSET('Equipos, Mater, Serv'!AC$5,ROW($A53)-ROW($A$3),0)</f>
        <v>0</v>
      </c>
      <c r="R53">
        <f ca="1">OFFSET('Equipos, Mater, Serv'!AD$5,ROW($A53)-ROW($A$3),0)</f>
        <v>0</v>
      </c>
      <c r="S53">
        <f ca="1">OFFSET('Equipos, Mater, Serv'!AE$5,ROW($A53)-ROW($A$3),0)</f>
        <v>0</v>
      </c>
      <c r="T53">
        <f ca="1">OFFSET('Equipos, Mater, Serv'!AF$5,ROW($A53)-ROW($A$3),0)</f>
        <v>0</v>
      </c>
      <c r="V53" s="227">
        <f ca="1">IF(OR($B53=0,D53=0,F53=0,J53&lt;&gt;'Datos fijos'!$H$3),0,1)</f>
        <v>0</v>
      </c>
      <c r="W53">
        <f t="shared" ca="1" si="55"/>
        <v>0</v>
      </c>
      <c r="X53" t="str">
        <f t="shared" ca="1" si="56"/>
        <v/>
      </c>
      <c r="Y53" t="str">
        <f t="shared" ca="1" si="57"/>
        <v/>
      </c>
      <c r="AA53" t="str">
        <f t="shared" ca="1" si="0"/>
        <v/>
      </c>
      <c r="AB53" t="str">
        <f t="shared" ca="1" si="1"/>
        <v/>
      </c>
      <c r="AC53" t="str">
        <f t="shared" ca="1" si="2"/>
        <v/>
      </c>
      <c r="AD53" t="str">
        <f t="shared" ca="1" si="3"/>
        <v/>
      </c>
      <c r="AE53" t="str">
        <f t="shared" ca="1" si="4"/>
        <v/>
      </c>
      <c r="AF53" t="str">
        <f t="shared" ca="1" si="5"/>
        <v/>
      </c>
      <c r="AG53" t="str">
        <f t="shared" ca="1" si="58"/>
        <v/>
      </c>
      <c r="AH53" t="str">
        <f t="shared" ca="1" si="59"/>
        <v/>
      </c>
      <c r="AI53" t="str">
        <f t="shared" ca="1" si="60"/>
        <v/>
      </c>
      <c r="AL53" t="str">
        <f ca="1">IF(Y53="","",IF(OR(AG53='Datos fijos'!$AB$3,AG53='Datos fijos'!$AB$4),0,SUM(AH53:AK53)))</f>
        <v/>
      </c>
      <c r="BE53" s="4">
        <f ca="1">IF(OR(COUNTIF('Datos fijos'!$AJ:$AJ,$B53)=0,$B53=0,D53=0,F53=0,$H$4&lt;&gt;'Datos fijos'!$H$3),0,VLOOKUP($B53,'Datos fijos'!$AJ:$AO,COLUMN('Datos fijos'!$AK$2)-COLUMN('Datos fijos'!$AJ$2)+1,0))</f>
        <v>0</v>
      </c>
      <c r="BF53">
        <f t="shared" ca="1" si="62"/>
        <v>0</v>
      </c>
      <c r="BG53" t="str">
        <f t="shared" ca="1" si="6"/>
        <v/>
      </c>
      <c r="BH53" t="str">
        <f t="shared" ca="1" si="7"/>
        <v/>
      </c>
      <c r="BJ53" t="str">
        <f t="shared" ca="1" si="8"/>
        <v/>
      </c>
      <c r="BK53" t="str">
        <f t="shared" ca="1" si="9"/>
        <v/>
      </c>
      <c r="BL53" t="str">
        <f t="shared" ca="1" si="10"/>
        <v/>
      </c>
      <c r="BM53" t="str">
        <f t="shared" ca="1" si="11"/>
        <v/>
      </c>
      <c r="BN53" s="4" t="str">
        <f t="shared" ca="1" si="12"/>
        <v/>
      </c>
      <c r="BO53" t="str">
        <f t="shared" ca="1" si="13"/>
        <v/>
      </c>
      <c r="BP53" t="str">
        <f t="shared" ca="1" si="14"/>
        <v/>
      </c>
      <c r="BQ53" t="str">
        <f t="shared" ca="1" si="15"/>
        <v/>
      </c>
      <c r="BR53" t="str">
        <f t="shared" ca="1" si="16"/>
        <v/>
      </c>
      <c r="BS53" t="str">
        <f t="shared" ca="1" si="17"/>
        <v/>
      </c>
      <c r="BT53" t="str">
        <f ca="1">IF($BH53="","",IF(OR(BO53='Datos fijos'!$AB$3,BO53='Datos fijos'!$AB$4),0,SUM(BP53:BS53)))</f>
        <v/>
      </c>
      <c r="BU53" t="str">
        <f t="shared" ca="1" si="63"/>
        <v/>
      </c>
      <c r="BX53">
        <f ca="1">IF(OR(COUNTIF('Datos fijos'!$AJ:$AJ,$B53)=0,$B53=0,D53=0,F53=0,G53=0,$H$4&lt;&gt;'Datos fijos'!$H$3),0,VLOOKUP($B53,'Datos fijos'!$AJ:$AO,COLUMN('Datos fijos'!$AL$1)-COLUMN('Datos fijos'!$AJ$2)+1,0))</f>
        <v>0</v>
      </c>
      <c r="BY53">
        <f t="shared" ca="1" si="64"/>
        <v>0</v>
      </c>
      <c r="BZ53" t="str">
        <f t="shared" ca="1" si="18"/>
        <v/>
      </c>
      <c r="CA53" t="str">
        <f t="shared" ca="1" si="19"/>
        <v/>
      </c>
      <c r="CC53" t="str">
        <f t="shared" ca="1" si="20"/>
        <v/>
      </c>
      <c r="CD53" t="str">
        <f t="shared" ca="1" si="21"/>
        <v/>
      </c>
      <c r="CE53" t="str">
        <f t="shared" ca="1" si="22"/>
        <v/>
      </c>
      <c r="CF53" t="str">
        <f t="shared" ca="1" si="23"/>
        <v/>
      </c>
      <c r="CG53" t="str">
        <f t="shared" ca="1" si="24"/>
        <v/>
      </c>
      <c r="CH53" t="str">
        <f t="shared" ca="1" si="25"/>
        <v/>
      </c>
      <c r="CI53" t="str">
        <f t="shared" ca="1" si="26"/>
        <v/>
      </c>
      <c r="CJ53" t="str">
        <f t="shared" ca="1" si="27"/>
        <v/>
      </c>
      <c r="CK53" t="str">
        <f t="shared" ca="1" si="28"/>
        <v/>
      </c>
      <c r="CL53" t="str">
        <f t="shared" ca="1" si="29"/>
        <v/>
      </c>
      <c r="CM53" t="str">
        <f ca="1">IF($CA53="","",IF(OR(CH53='Datos fijos'!$AB$3,CH53='Datos fijos'!$AB$4),0,SUM(CI53:CL53)))</f>
        <v/>
      </c>
      <c r="CN53" t="str">
        <f t="shared" ca="1" si="65"/>
        <v/>
      </c>
      <c r="CQ53" s="4">
        <f ca="1">IF(OR(COUNTIF('Datos fijos'!$AJ:$AJ,$B53)=0,$B53=0,L53=0,D53=0,F53=0),0,IF(K53='Datos fijos'!$AB$5,VLOOKUP($B53,'Datos fijos'!$AJ:$AO,COLUMN('Datos fijos'!$AN$1)-COLUMN('Datos fijos'!$AJ$2)+1,0),0))</f>
        <v>0</v>
      </c>
      <c r="CR53">
        <f t="shared" ca="1" si="66"/>
        <v>0</v>
      </c>
      <c r="CS53" t="str">
        <f t="shared" ca="1" si="30"/>
        <v/>
      </c>
      <c r="CT53" t="str">
        <f t="shared" ca="1" si="31"/>
        <v/>
      </c>
      <c r="CV53" t="str">
        <f t="shared" ca="1" si="32"/>
        <v/>
      </c>
      <c r="CW53" t="str">
        <f t="shared" ca="1" si="33"/>
        <v/>
      </c>
      <c r="CX53" t="str">
        <f t="shared" ca="1" si="34"/>
        <v/>
      </c>
      <c r="CY53" t="str">
        <f t="shared" ca="1" si="35"/>
        <v/>
      </c>
      <c r="CZ53" t="str">
        <f t="shared" ca="1" si="36"/>
        <v/>
      </c>
      <c r="DA53" t="str">
        <f t="shared" ca="1" si="37"/>
        <v/>
      </c>
      <c r="DB53" s="4" t="str">
        <f t="shared" ca="1" si="38"/>
        <v/>
      </c>
      <c r="DC53" t="str">
        <f t="shared" ca="1" si="39"/>
        <v/>
      </c>
      <c r="DD53" t="str">
        <f t="shared" ca="1" si="40"/>
        <v/>
      </c>
      <c r="DE53" t="str">
        <f t="shared" ca="1" si="41"/>
        <v/>
      </c>
      <c r="DF53" t="str">
        <f t="shared" ca="1" si="42"/>
        <v/>
      </c>
      <c r="DI53">
        <f ca="1">IF(OR(COUNTIF('Datos fijos'!$AJ:$AJ,Cálculos!$B53)=0,Cálculos!$B53=0,D53=0,F53=0),0,VLOOKUP($B53,'Datos fijos'!$AJ:$AO,COLUMN('Datos fijos'!$AO$1)-COLUMN('Datos fijos'!$AJ$2)+1,0))</f>
        <v>0</v>
      </c>
      <c r="DJ53">
        <f t="shared" ca="1" si="67"/>
        <v>0</v>
      </c>
      <c r="DK53" t="str">
        <f t="shared" ca="1" si="43"/>
        <v/>
      </c>
      <c r="DL53" t="str">
        <f t="shared" ca="1" si="68"/>
        <v/>
      </c>
      <c r="DN53" t="str">
        <f t="shared" ca="1" si="44"/>
        <v/>
      </c>
      <c r="DO53" t="str">
        <f t="shared" ca="1" si="45"/>
        <v/>
      </c>
      <c r="DP53" t="str">
        <f t="shared" ca="1" si="46"/>
        <v/>
      </c>
      <c r="DQ53" t="str">
        <f t="shared" ca="1" si="47"/>
        <v/>
      </c>
      <c r="DR53" t="str">
        <f t="shared" ca="1" si="48"/>
        <v/>
      </c>
      <c r="DS53" s="4" t="str">
        <f ca="1">IF($DL53="","",IF(OR(OFFSET(K$3,$DL53,0)='Datos fijos'!$AB$5,OFFSET(K$3,$DL53,0)='Datos fijos'!$AB$6),"Importado",OFFSET(K$3,$DL53,0)))</f>
        <v/>
      </c>
      <c r="DT53" t="str">
        <f t="shared" ca="1" si="49"/>
        <v/>
      </c>
      <c r="DU53" t="str">
        <f t="shared" ca="1" si="50"/>
        <v/>
      </c>
      <c r="DV53" t="str">
        <f t="shared" ca="1" si="51"/>
        <v/>
      </c>
      <c r="DW53" t="str">
        <f t="shared" ca="1" si="52"/>
        <v/>
      </c>
      <c r="DX53" t="str">
        <f ca="1">IF(DL53="","",IF(OR(DS53='Datos fijos'!$AB$3,DS53='Datos fijos'!$AB$4),0,SUM(DT53:DW53)))</f>
        <v/>
      </c>
      <c r="DY53" t="str">
        <f t="shared" ca="1" si="53"/>
        <v/>
      </c>
      <c r="EC53" s="52" t="str">
        <f ca="1">IF(OR(COUNTIF('Datos fijos'!$AJ:$AJ,Cálculos!$B53)=0,F53=0,D53=0,B53=0),"",VLOOKUP($B53,'Datos fijos'!$AJ:$AP,COLUMN('Datos fijos'!$AP$1)-COLUMN('Datos fijos'!$AJ$2)+1,0))</f>
        <v/>
      </c>
      <c r="ED53" t="str">
        <f t="shared" ca="1" si="54"/>
        <v/>
      </c>
    </row>
    <row r="54" spans="2:134">
      <c r="B54">
        <f ca="1">OFFSET('Equipos, Mater, Serv'!C$5,ROW($A54)-ROW($A$3),0)</f>
        <v>0</v>
      </c>
      <c r="C54">
        <f ca="1">OFFSET('Equipos, Mater, Serv'!D$5,ROW($A54)-ROW($A$3),0)</f>
        <v>0</v>
      </c>
      <c r="D54">
        <f ca="1">OFFSET('Equipos, Mater, Serv'!F$5,ROW($A54)-ROW($A$3),0)</f>
        <v>0</v>
      </c>
      <c r="E54">
        <f ca="1">OFFSET('Equipos, Mater, Serv'!G$5,ROW($A54)-ROW($A$3),0)</f>
        <v>0</v>
      </c>
      <c r="F54">
        <f ca="1">OFFSET('Equipos, Mater, Serv'!H$5,ROW($A54)-ROW($A$3),0)</f>
        <v>0</v>
      </c>
      <c r="G54">
        <f ca="1">OFFSET('Equipos, Mater, Serv'!L$5,ROW($A54)-ROW($A$3),0)</f>
        <v>0</v>
      </c>
      <c r="I54">
        <f ca="1">OFFSET('Equipos, Mater, Serv'!O$5,ROW($A54)-ROW($A$3),0)</f>
        <v>0</v>
      </c>
      <c r="J54">
        <f ca="1">OFFSET('Equipos, Mater, Serv'!P$5,ROW($A54)-ROW($A$3),0)</f>
        <v>0</v>
      </c>
      <c r="K54">
        <f ca="1">OFFSET('Equipos, Mater, Serv'!T$5,ROW($A54)-ROW($A$3),0)</f>
        <v>0</v>
      </c>
      <c r="L54">
        <f ca="1">OFFSET('Equipos, Mater, Serv'!U$5,ROW($A54)-ROW($A$3),0)</f>
        <v>0</v>
      </c>
      <c r="N54">
        <f ca="1">OFFSET('Equipos, Mater, Serv'!Z$5,ROW($A54)-ROW($A$3),0)</f>
        <v>0</v>
      </c>
      <c r="O54">
        <f ca="1">OFFSET('Equipos, Mater, Serv'!AA$5,ROW($A54)-ROW($A$3),0)</f>
        <v>0</v>
      </c>
      <c r="P54">
        <f ca="1">OFFSET('Equipos, Mater, Serv'!AB$5,ROW($A54)-ROW($A$3),0)</f>
        <v>0</v>
      </c>
      <c r="Q54">
        <f ca="1">OFFSET('Equipos, Mater, Serv'!AC$5,ROW($A54)-ROW($A$3),0)</f>
        <v>0</v>
      </c>
      <c r="R54">
        <f ca="1">OFFSET('Equipos, Mater, Serv'!AD$5,ROW($A54)-ROW($A$3),0)</f>
        <v>0</v>
      </c>
      <c r="S54">
        <f ca="1">OFFSET('Equipos, Mater, Serv'!AE$5,ROW($A54)-ROW($A$3),0)</f>
        <v>0</v>
      </c>
      <c r="T54">
        <f ca="1">OFFSET('Equipos, Mater, Serv'!AF$5,ROW($A54)-ROW($A$3),0)</f>
        <v>0</v>
      </c>
      <c r="V54" s="227">
        <f ca="1">IF(OR($B54=0,D54=0,F54=0,J54&lt;&gt;'Datos fijos'!$H$3),0,1)</f>
        <v>0</v>
      </c>
      <c r="W54">
        <f t="shared" ca="1" si="55"/>
        <v>0</v>
      </c>
      <c r="X54" t="str">
        <f t="shared" ca="1" si="56"/>
        <v/>
      </c>
      <c r="Y54" t="str">
        <f t="shared" ca="1" si="57"/>
        <v/>
      </c>
      <c r="AA54" t="str">
        <f t="shared" ca="1" si="0"/>
        <v/>
      </c>
      <c r="AB54" t="str">
        <f t="shared" ca="1" si="1"/>
        <v/>
      </c>
      <c r="AC54" t="str">
        <f t="shared" ca="1" si="2"/>
        <v/>
      </c>
      <c r="AD54" t="str">
        <f t="shared" ca="1" si="3"/>
        <v/>
      </c>
      <c r="AE54" t="str">
        <f t="shared" ca="1" si="4"/>
        <v/>
      </c>
      <c r="AF54" t="str">
        <f t="shared" ca="1" si="5"/>
        <v/>
      </c>
      <c r="AG54" t="str">
        <f t="shared" ca="1" si="58"/>
        <v/>
      </c>
      <c r="AH54" t="str">
        <f t="shared" ca="1" si="59"/>
        <v/>
      </c>
      <c r="AI54" t="str">
        <f t="shared" ca="1" si="60"/>
        <v/>
      </c>
      <c r="AL54" t="str">
        <f ca="1">IF(Y54="","",IF(OR(AG54='Datos fijos'!$AB$3,AG54='Datos fijos'!$AB$4),0,SUM(AH54:AK54)))</f>
        <v/>
      </c>
      <c r="BE54" s="4">
        <f ca="1">IF(OR(COUNTIF('Datos fijos'!$AJ:$AJ,$B54)=0,$B54=0,D54=0,F54=0,$H$4&lt;&gt;'Datos fijos'!$H$3),0,VLOOKUP($B54,'Datos fijos'!$AJ:$AO,COLUMN('Datos fijos'!$AK$2)-COLUMN('Datos fijos'!$AJ$2)+1,0))</f>
        <v>0</v>
      </c>
      <c r="BF54">
        <f t="shared" ca="1" si="62"/>
        <v>0</v>
      </c>
      <c r="BG54" t="str">
        <f t="shared" ca="1" si="6"/>
        <v/>
      </c>
      <c r="BH54" t="str">
        <f t="shared" ca="1" si="7"/>
        <v/>
      </c>
      <c r="BJ54" t="str">
        <f t="shared" ca="1" si="8"/>
        <v/>
      </c>
      <c r="BK54" t="str">
        <f t="shared" ca="1" si="9"/>
        <v/>
      </c>
      <c r="BL54" t="str">
        <f t="shared" ca="1" si="10"/>
        <v/>
      </c>
      <c r="BM54" t="str">
        <f t="shared" ca="1" si="11"/>
        <v/>
      </c>
      <c r="BN54" s="4" t="str">
        <f t="shared" ca="1" si="12"/>
        <v/>
      </c>
      <c r="BO54" t="str">
        <f t="shared" ca="1" si="13"/>
        <v/>
      </c>
      <c r="BP54" t="str">
        <f t="shared" ca="1" si="14"/>
        <v/>
      </c>
      <c r="BQ54" t="str">
        <f t="shared" ca="1" si="15"/>
        <v/>
      </c>
      <c r="BR54" t="str">
        <f t="shared" ca="1" si="16"/>
        <v/>
      </c>
      <c r="BS54" t="str">
        <f t="shared" ca="1" si="17"/>
        <v/>
      </c>
      <c r="BT54" t="str">
        <f ca="1">IF($BH54="","",IF(OR(BO54='Datos fijos'!$AB$3,BO54='Datos fijos'!$AB$4),0,SUM(BP54:BS54)))</f>
        <v/>
      </c>
      <c r="BU54" t="str">
        <f t="shared" ca="1" si="63"/>
        <v/>
      </c>
      <c r="BX54">
        <f ca="1">IF(OR(COUNTIF('Datos fijos'!$AJ:$AJ,$B54)=0,$B54=0,D54=0,F54=0,G54=0,$H$4&lt;&gt;'Datos fijos'!$H$3),0,VLOOKUP($B54,'Datos fijos'!$AJ:$AO,COLUMN('Datos fijos'!$AL$1)-COLUMN('Datos fijos'!$AJ$2)+1,0))</f>
        <v>0</v>
      </c>
      <c r="BY54">
        <f t="shared" ca="1" si="64"/>
        <v>0</v>
      </c>
      <c r="BZ54" t="str">
        <f t="shared" ca="1" si="18"/>
        <v/>
      </c>
      <c r="CA54" t="str">
        <f t="shared" ca="1" si="19"/>
        <v/>
      </c>
      <c r="CC54" t="str">
        <f t="shared" ca="1" si="20"/>
        <v/>
      </c>
      <c r="CD54" t="str">
        <f t="shared" ca="1" si="21"/>
        <v/>
      </c>
      <c r="CE54" t="str">
        <f t="shared" ca="1" si="22"/>
        <v/>
      </c>
      <c r="CF54" t="str">
        <f t="shared" ca="1" si="23"/>
        <v/>
      </c>
      <c r="CG54" t="str">
        <f t="shared" ca="1" si="24"/>
        <v/>
      </c>
      <c r="CH54" t="str">
        <f t="shared" ca="1" si="25"/>
        <v/>
      </c>
      <c r="CI54" t="str">
        <f t="shared" ca="1" si="26"/>
        <v/>
      </c>
      <c r="CJ54" t="str">
        <f t="shared" ca="1" si="27"/>
        <v/>
      </c>
      <c r="CK54" t="str">
        <f t="shared" ca="1" si="28"/>
        <v/>
      </c>
      <c r="CL54" t="str">
        <f t="shared" ca="1" si="29"/>
        <v/>
      </c>
      <c r="CM54" t="str">
        <f ca="1">IF($CA54="","",IF(OR(CH54='Datos fijos'!$AB$3,CH54='Datos fijos'!$AB$4),0,SUM(CI54:CL54)))</f>
        <v/>
      </c>
      <c r="CN54" t="str">
        <f t="shared" ca="1" si="65"/>
        <v/>
      </c>
      <c r="CQ54" s="4">
        <f ca="1">IF(OR(COUNTIF('Datos fijos'!$AJ:$AJ,$B54)=0,$B54=0,L54=0,D54=0,F54=0),0,IF(K54='Datos fijos'!$AB$5,VLOOKUP($B54,'Datos fijos'!$AJ:$AO,COLUMN('Datos fijos'!$AN$1)-COLUMN('Datos fijos'!$AJ$2)+1,0),0))</f>
        <v>0</v>
      </c>
      <c r="CR54">
        <f t="shared" ca="1" si="66"/>
        <v>0</v>
      </c>
      <c r="CS54" t="str">
        <f t="shared" ca="1" si="30"/>
        <v/>
      </c>
      <c r="CT54" t="str">
        <f t="shared" ca="1" si="31"/>
        <v/>
      </c>
      <c r="CV54" t="str">
        <f t="shared" ca="1" si="32"/>
        <v/>
      </c>
      <c r="CW54" t="str">
        <f t="shared" ca="1" si="33"/>
        <v/>
      </c>
      <c r="CX54" t="str">
        <f t="shared" ca="1" si="34"/>
        <v/>
      </c>
      <c r="CY54" t="str">
        <f t="shared" ca="1" si="35"/>
        <v/>
      </c>
      <c r="CZ54" t="str">
        <f t="shared" ca="1" si="36"/>
        <v/>
      </c>
      <c r="DA54" t="str">
        <f t="shared" ca="1" si="37"/>
        <v/>
      </c>
      <c r="DB54" s="4" t="str">
        <f t="shared" ca="1" si="38"/>
        <v/>
      </c>
      <c r="DC54" t="str">
        <f t="shared" ca="1" si="39"/>
        <v/>
      </c>
      <c r="DD54" t="str">
        <f t="shared" ca="1" si="40"/>
        <v/>
      </c>
      <c r="DE54" t="str">
        <f t="shared" ca="1" si="41"/>
        <v/>
      </c>
      <c r="DF54" t="str">
        <f t="shared" ca="1" si="42"/>
        <v/>
      </c>
      <c r="DI54">
        <f ca="1">IF(OR(COUNTIF('Datos fijos'!$AJ:$AJ,Cálculos!$B54)=0,Cálculos!$B54=0,D54=0,F54=0),0,VLOOKUP($B54,'Datos fijos'!$AJ:$AO,COLUMN('Datos fijos'!$AO$1)-COLUMN('Datos fijos'!$AJ$2)+1,0))</f>
        <v>0</v>
      </c>
      <c r="DJ54">
        <f t="shared" ca="1" si="67"/>
        <v>0</v>
      </c>
      <c r="DK54" t="str">
        <f t="shared" ca="1" si="43"/>
        <v/>
      </c>
      <c r="DL54" t="str">
        <f t="shared" ca="1" si="68"/>
        <v/>
      </c>
      <c r="DN54" t="str">
        <f t="shared" ca="1" si="44"/>
        <v/>
      </c>
      <c r="DO54" t="str">
        <f t="shared" ca="1" si="45"/>
        <v/>
      </c>
      <c r="DP54" t="str">
        <f t="shared" ca="1" si="46"/>
        <v/>
      </c>
      <c r="DQ54" t="str">
        <f t="shared" ca="1" si="47"/>
        <v/>
      </c>
      <c r="DR54" t="str">
        <f t="shared" ca="1" si="48"/>
        <v/>
      </c>
      <c r="DS54" s="4" t="str">
        <f ca="1">IF($DL54="","",IF(OR(OFFSET(K$3,$DL54,0)='Datos fijos'!$AB$5,OFFSET(K$3,$DL54,0)='Datos fijos'!$AB$6),"Importado",OFFSET(K$3,$DL54,0)))</f>
        <v/>
      </c>
      <c r="DT54" t="str">
        <f t="shared" ca="1" si="49"/>
        <v/>
      </c>
      <c r="DU54" t="str">
        <f t="shared" ca="1" si="50"/>
        <v/>
      </c>
      <c r="DV54" t="str">
        <f t="shared" ca="1" si="51"/>
        <v/>
      </c>
      <c r="DW54" t="str">
        <f t="shared" ca="1" si="52"/>
        <v/>
      </c>
      <c r="DX54" t="str">
        <f ca="1">IF(DL54="","",IF(OR(DS54='Datos fijos'!$AB$3,DS54='Datos fijos'!$AB$4),0,SUM(DT54:DW54)))</f>
        <v/>
      </c>
      <c r="DY54" t="str">
        <f t="shared" ca="1" si="53"/>
        <v/>
      </c>
      <c r="EC54" s="52" t="str">
        <f ca="1">IF(OR(COUNTIF('Datos fijos'!$AJ:$AJ,Cálculos!$B54)=0,F54=0,D54=0,B54=0),"",VLOOKUP($B54,'Datos fijos'!$AJ:$AP,COLUMN('Datos fijos'!$AP$1)-COLUMN('Datos fijos'!$AJ$2)+1,0))</f>
        <v/>
      </c>
      <c r="ED54" t="str">
        <f t="shared" ca="1" si="54"/>
        <v/>
      </c>
    </row>
    <row r="55" spans="2:134">
      <c r="B55">
        <f ca="1">OFFSET('Equipos, Mater, Serv'!C$5,ROW($A55)-ROW($A$3),0)</f>
        <v>0</v>
      </c>
      <c r="C55">
        <f ca="1">OFFSET('Equipos, Mater, Serv'!D$5,ROW($A55)-ROW($A$3),0)</f>
        <v>0</v>
      </c>
      <c r="D55">
        <f ca="1">OFFSET('Equipos, Mater, Serv'!F$5,ROW($A55)-ROW($A$3),0)</f>
        <v>0</v>
      </c>
      <c r="E55">
        <f ca="1">OFFSET('Equipos, Mater, Serv'!G$5,ROW($A55)-ROW($A$3),0)</f>
        <v>0</v>
      </c>
      <c r="F55">
        <f ca="1">OFFSET('Equipos, Mater, Serv'!H$5,ROW($A55)-ROW($A$3),0)</f>
        <v>0</v>
      </c>
      <c r="G55">
        <f ca="1">OFFSET('Equipos, Mater, Serv'!L$5,ROW($A55)-ROW($A$3),0)</f>
        <v>0</v>
      </c>
      <c r="I55">
        <f ca="1">OFFSET('Equipos, Mater, Serv'!O$5,ROW($A55)-ROW($A$3),0)</f>
        <v>0</v>
      </c>
      <c r="J55">
        <f ca="1">OFFSET('Equipos, Mater, Serv'!P$5,ROW($A55)-ROW($A$3),0)</f>
        <v>0</v>
      </c>
      <c r="K55">
        <f ca="1">OFFSET('Equipos, Mater, Serv'!T$5,ROW($A55)-ROW($A$3),0)</f>
        <v>0</v>
      </c>
      <c r="L55">
        <f ca="1">OFFSET('Equipos, Mater, Serv'!U$5,ROW($A55)-ROW($A$3),0)</f>
        <v>0</v>
      </c>
      <c r="N55">
        <f ca="1">OFFSET('Equipos, Mater, Serv'!Z$5,ROW($A55)-ROW($A$3),0)</f>
        <v>0</v>
      </c>
      <c r="O55">
        <f ca="1">OFFSET('Equipos, Mater, Serv'!AA$5,ROW($A55)-ROW($A$3),0)</f>
        <v>0</v>
      </c>
      <c r="P55">
        <f ca="1">OFFSET('Equipos, Mater, Serv'!AB$5,ROW($A55)-ROW($A$3),0)</f>
        <v>0</v>
      </c>
      <c r="Q55">
        <f ca="1">OFFSET('Equipos, Mater, Serv'!AC$5,ROW($A55)-ROW($A$3),0)</f>
        <v>0</v>
      </c>
      <c r="R55">
        <f ca="1">OFFSET('Equipos, Mater, Serv'!AD$5,ROW($A55)-ROW($A$3),0)</f>
        <v>0</v>
      </c>
      <c r="S55">
        <f ca="1">OFFSET('Equipos, Mater, Serv'!AE$5,ROW($A55)-ROW($A$3),0)</f>
        <v>0</v>
      </c>
      <c r="T55">
        <f ca="1">OFFSET('Equipos, Mater, Serv'!AF$5,ROW($A55)-ROW($A$3),0)</f>
        <v>0</v>
      </c>
      <c r="V55" s="227">
        <f ca="1">IF(OR($B55=0,D55=0,F55=0,J55&lt;&gt;'Datos fijos'!$H$3),0,1)</f>
        <v>0</v>
      </c>
      <c r="W55">
        <f t="shared" ca="1" si="55"/>
        <v>0</v>
      </c>
      <c r="X55" t="str">
        <f t="shared" ca="1" si="56"/>
        <v/>
      </c>
      <c r="Y55" t="str">
        <f t="shared" ca="1" si="57"/>
        <v/>
      </c>
      <c r="AA55" t="str">
        <f t="shared" ca="1" si="0"/>
        <v/>
      </c>
      <c r="AB55" t="str">
        <f t="shared" ca="1" si="1"/>
        <v/>
      </c>
      <c r="AC55" t="str">
        <f t="shared" ca="1" si="2"/>
        <v/>
      </c>
      <c r="AD55" t="str">
        <f t="shared" ca="1" si="3"/>
        <v/>
      </c>
      <c r="AE55" t="str">
        <f t="shared" ca="1" si="4"/>
        <v/>
      </c>
      <c r="AF55" t="str">
        <f t="shared" ca="1" si="5"/>
        <v/>
      </c>
      <c r="AG55" t="str">
        <f t="shared" ca="1" si="58"/>
        <v/>
      </c>
      <c r="AH55" t="str">
        <f t="shared" ca="1" si="59"/>
        <v/>
      </c>
      <c r="AI55" t="str">
        <f t="shared" ca="1" si="60"/>
        <v/>
      </c>
      <c r="AL55" t="str">
        <f ca="1">IF(Y55="","",IF(OR(AG55='Datos fijos'!$AB$3,AG55='Datos fijos'!$AB$4),0,SUM(AH55:AK55)))</f>
        <v/>
      </c>
      <c r="BE55" s="4">
        <f ca="1">IF(OR(COUNTIF('Datos fijos'!$AJ:$AJ,$B55)=0,$B55=0,D55=0,F55=0,$H$4&lt;&gt;'Datos fijos'!$H$3),0,VLOOKUP($B55,'Datos fijos'!$AJ:$AO,COLUMN('Datos fijos'!$AK$2)-COLUMN('Datos fijos'!$AJ$2)+1,0))</f>
        <v>0</v>
      </c>
      <c r="BF55">
        <f t="shared" ca="1" si="62"/>
        <v>0</v>
      </c>
      <c r="BG55" t="str">
        <f t="shared" ca="1" si="6"/>
        <v/>
      </c>
      <c r="BH55" t="str">
        <f t="shared" ca="1" si="7"/>
        <v/>
      </c>
      <c r="BJ55" t="str">
        <f t="shared" ca="1" si="8"/>
        <v/>
      </c>
      <c r="BK55" t="str">
        <f t="shared" ca="1" si="9"/>
        <v/>
      </c>
      <c r="BL55" t="str">
        <f t="shared" ca="1" si="10"/>
        <v/>
      </c>
      <c r="BM55" t="str">
        <f t="shared" ca="1" si="11"/>
        <v/>
      </c>
      <c r="BN55" s="4" t="str">
        <f t="shared" ca="1" si="12"/>
        <v/>
      </c>
      <c r="BO55" t="str">
        <f t="shared" ca="1" si="13"/>
        <v/>
      </c>
      <c r="BP55" t="str">
        <f t="shared" ca="1" si="14"/>
        <v/>
      </c>
      <c r="BQ55" t="str">
        <f t="shared" ca="1" si="15"/>
        <v/>
      </c>
      <c r="BR55" t="str">
        <f t="shared" ca="1" si="16"/>
        <v/>
      </c>
      <c r="BS55" t="str">
        <f t="shared" ca="1" si="17"/>
        <v/>
      </c>
      <c r="BT55" t="str">
        <f ca="1">IF($BH55="","",IF(OR(BO55='Datos fijos'!$AB$3,BO55='Datos fijos'!$AB$4),0,SUM(BP55:BS55)))</f>
        <v/>
      </c>
      <c r="BU55" t="str">
        <f t="shared" ca="1" si="63"/>
        <v/>
      </c>
      <c r="BX55">
        <f ca="1">IF(OR(COUNTIF('Datos fijos'!$AJ:$AJ,$B55)=0,$B55=0,D55=0,F55=0,G55=0,$H$4&lt;&gt;'Datos fijos'!$H$3),0,VLOOKUP($B55,'Datos fijos'!$AJ:$AO,COLUMN('Datos fijos'!$AL$1)-COLUMN('Datos fijos'!$AJ$2)+1,0))</f>
        <v>0</v>
      </c>
      <c r="BY55">
        <f t="shared" ca="1" si="64"/>
        <v>0</v>
      </c>
      <c r="BZ55" t="str">
        <f t="shared" ca="1" si="18"/>
        <v/>
      </c>
      <c r="CA55" t="str">
        <f t="shared" ca="1" si="19"/>
        <v/>
      </c>
      <c r="CC55" t="str">
        <f t="shared" ca="1" si="20"/>
        <v/>
      </c>
      <c r="CD55" t="str">
        <f t="shared" ca="1" si="21"/>
        <v/>
      </c>
      <c r="CE55" t="str">
        <f t="shared" ca="1" si="22"/>
        <v/>
      </c>
      <c r="CF55" t="str">
        <f t="shared" ca="1" si="23"/>
        <v/>
      </c>
      <c r="CG55" t="str">
        <f t="shared" ca="1" si="24"/>
        <v/>
      </c>
      <c r="CH55" t="str">
        <f t="shared" ca="1" si="25"/>
        <v/>
      </c>
      <c r="CI55" t="str">
        <f t="shared" ca="1" si="26"/>
        <v/>
      </c>
      <c r="CJ55" t="str">
        <f t="shared" ca="1" si="27"/>
        <v/>
      </c>
      <c r="CK55" t="str">
        <f t="shared" ca="1" si="28"/>
        <v/>
      </c>
      <c r="CL55" t="str">
        <f t="shared" ca="1" si="29"/>
        <v/>
      </c>
      <c r="CM55" t="str">
        <f ca="1">IF($CA55="","",IF(OR(CH55='Datos fijos'!$AB$3,CH55='Datos fijos'!$AB$4),0,SUM(CI55:CL55)))</f>
        <v/>
      </c>
      <c r="CN55" t="str">
        <f t="shared" ca="1" si="65"/>
        <v/>
      </c>
      <c r="CQ55" s="4">
        <f ca="1">IF(OR(COUNTIF('Datos fijos'!$AJ:$AJ,$B55)=0,$B55=0,L55=0,D55=0,F55=0),0,IF(K55='Datos fijos'!$AB$5,VLOOKUP($B55,'Datos fijos'!$AJ:$AO,COLUMN('Datos fijos'!$AN$1)-COLUMN('Datos fijos'!$AJ$2)+1,0),0))</f>
        <v>0</v>
      </c>
      <c r="CR55">
        <f t="shared" ca="1" si="66"/>
        <v>0</v>
      </c>
      <c r="CS55" t="str">
        <f t="shared" ca="1" si="30"/>
        <v/>
      </c>
      <c r="CT55" t="str">
        <f t="shared" ca="1" si="31"/>
        <v/>
      </c>
      <c r="CV55" t="str">
        <f t="shared" ca="1" si="32"/>
        <v/>
      </c>
      <c r="CW55" t="str">
        <f t="shared" ca="1" si="33"/>
        <v/>
      </c>
      <c r="CX55" t="str">
        <f t="shared" ca="1" si="34"/>
        <v/>
      </c>
      <c r="CY55" t="str">
        <f t="shared" ca="1" si="35"/>
        <v/>
      </c>
      <c r="CZ55" t="str">
        <f t="shared" ca="1" si="36"/>
        <v/>
      </c>
      <c r="DA55" t="str">
        <f t="shared" ca="1" si="37"/>
        <v/>
      </c>
      <c r="DB55" s="4" t="str">
        <f t="shared" ca="1" si="38"/>
        <v/>
      </c>
      <c r="DC55" t="str">
        <f t="shared" ca="1" si="39"/>
        <v/>
      </c>
      <c r="DD55" t="str">
        <f t="shared" ca="1" si="40"/>
        <v/>
      </c>
      <c r="DE55" t="str">
        <f t="shared" ca="1" si="41"/>
        <v/>
      </c>
      <c r="DF55" t="str">
        <f t="shared" ca="1" si="42"/>
        <v/>
      </c>
      <c r="DI55">
        <f ca="1">IF(OR(COUNTIF('Datos fijos'!$AJ:$AJ,Cálculos!$B55)=0,Cálculos!$B55=0,D55=0,F55=0),0,VLOOKUP($B55,'Datos fijos'!$AJ:$AO,COLUMN('Datos fijos'!$AO$1)-COLUMN('Datos fijos'!$AJ$2)+1,0))</f>
        <v>0</v>
      </c>
      <c r="DJ55">
        <f t="shared" ca="1" si="67"/>
        <v>0</v>
      </c>
      <c r="DK55" t="str">
        <f t="shared" ca="1" si="43"/>
        <v/>
      </c>
      <c r="DL55" t="str">
        <f t="shared" ca="1" si="68"/>
        <v/>
      </c>
      <c r="DN55" t="str">
        <f t="shared" ca="1" si="44"/>
        <v/>
      </c>
      <c r="DO55" t="str">
        <f t="shared" ca="1" si="45"/>
        <v/>
      </c>
      <c r="DP55" t="str">
        <f t="shared" ca="1" si="46"/>
        <v/>
      </c>
      <c r="DQ55" t="str">
        <f t="shared" ca="1" si="47"/>
        <v/>
      </c>
      <c r="DR55" t="str">
        <f t="shared" ca="1" si="48"/>
        <v/>
      </c>
      <c r="DS55" s="4" t="str">
        <f ca="1">IF($DL55="","",IF(OR(OFFSET(K$3,$DL55,0)='Datos fijos'!$AB$5,OFFSET(K$3,$DL55,0)='Datos fijos'!$AB$6),"Importado",OFFSET(K$3,$DL55,0)))</f>
        <v/>
      </c>
      <c r="DT55" t="str">
        <f t="shared" ca="1" si="49"/>
        <v/>
      </c>
      <c r="DU55" t="str">
        <f t="shared" ca="1" si="50"/>
        <v/>
      </c>
      <c r="DV55" t="str">
        <f t="shared" ca="1" si="51"/>
        <v/>
      </c>
      <c r="DW55" t="str">
        <f t="shared" ca="1" si="52"/>
        <v/>
      </c>
      <c r="DX55" t="str">
        <f ca="1">IF(DL55="","",IF(OR(DS55='Datos fijos'!$AB$3,DS55='Datos fijos'!$AB$4),0,SUM(DT55:DW55)))</f>
        <v/>
      </c>
      <c r="DY55" t="str">
        <f t="shared" ca="1" si="53"/>
        <v/>
      </c>
      <c r="EC55" s="52" t="str">
        <f ca="1">IF(OR(COUNTIF('Datos fijos'!$AJ:$AJ,Cálculos!$B55)=0,F55=0,D55=0,B55=0),"",VLOOKUP($B55,'Datos fijos'!$AJ:$AP,COLUMN('Datos fijos'!$AP$1)-COLUMN('Datos fijos'!$AJ$2)+1,0))</f>
        <v/>
      </c>
      <c r="ED55" t="str">
        <f t="shared" ca="1" si="54"/>
        <v/>
      </c>
    </row>
    <row r="56" spans="2:134">
      <c r="B56">
        <f ca="1">OFFSET('Equipos, Mater, Serv'!C$5,ROW($A56)-ROW($A$3),0)</f>
        <v>0</v>
      </c>
      <c r="C56">
        <f ca="1">OFFSET('Equipos, Mater, Serv'!D$5,ROW($A56)-ROW($A$3),0)</f>
        <v>0</v>
      </c>
      <c r="D56">
        <f ca="1">OFFSET('Equipos, Mater, Serv'!F$5,ROW($A56)-ROW($A$3),0)</f>
        <v>0</v>
      </c>
      <c r="E56">
        <f ca="1">OFFSET('Equipos, Mater, Serv'!G$5,ROW($A56)-ROW($A$3),0)</f>
        <v>0</v>
      </c>
      <c r="F56">
        <f ca="1">OFFSET('Equipos, Mater, Serv'!H$5,ROW($A56)-ROW($A$3),0)</f>
        <v>0</v>
      </c>
      <c r="G56">
        <f ca="1">OFFSET('Equipos, Mater, Serv'!L$5,ROW($A56)-ROW($A$3),0)</f>
        <v>0</v>
      </c>
      <c r="I56">
        <f ca="1">OFFSET('Equipos, Mater, Serv'!O$5,ROW($A56)-ROW($A$3),0)</f>
        <v>0</v>
      </c>
      <c r="J56">
        <f ca="1">OFFSET('Equipos, Mater, Serv'!P$5,ROW($A56)-ROW($A$3),0)</f>
        <v>0</v>
      </c>
      <c r="K56">
        <f ca="1">OFFSET('Equipos, Mater, Serv'!T$5,ROW($A56)-ROW($A$3),0)</f>
        <v>0</v>
      </c>
      <c r="L56">
        <f ca="1">OFFSET('Equipos, Mater, Serv'!U$5,ROW($A56)-ROW($A$3),0)</f>
        <v>0</v>
      </c>
      <c r="N56">
        <f ca="1">OFFSET('Equipos, Mater, Serv'!Z$5,ROW($A56)-ROW($A$3),0)</f>
        <v>0</v>
      </c>
      <c r="O56">
        <f ca="1">OFFSET('Equipos, Mater, Serv'!AA$5,ROW($A56)-ROW($A$3),0)</f>
        <v>0</v>
      </c>
      <c r="P56">
        <f ca="1">OFFSET('Equipos, Mater, Serv'!AB$5,ROW($A56)-ROW($A$3),0)</f>
        <v>0</v>
      </c>
      <c r="Q56">
        <f ca="1">OFFSET('Equipos, Mater, Serv'!AC$5,ROW($A56)-ROW($A$3),0)</f>
        <v>0</v>
      </c>
      <c r="R56">
        <f ca="1">OFFSET('Equipos, Mater, Serv'!AD$5,ROW($A56)-ROW($A$3),0)</f>
        <v>0</v>
      </c>
      <c r="S56">
        <f ca="1">OFFSET('Equipos, Mater, Serv'!AE$5,ROW($A56)-ROW($A$3),0)</f>
        <v>0</v>
      </c>
      <c r="T56">
        <f ca="1">OFFSET('Equipos, Mater, Serv'!AF$5,ROW($A56)-ROW($A$3),0)</f>
        <v>0</v>
      </c>
      <c r="V56" s="227">
        <f ca="1">IF(OR($B56=0,D56=0,F56=0,J56&lt;&gt;'Datos fijos'!$H$3),0,1)</f>
        <v>0</v>
      </c>
      <c r="W56">
        <f t="shared" ca="1" si="55"/>
        <v>0</v>
      </c>
      <c r="X56" t="str">
        <f t="shared" ca="1" si="56"/>
        <v/>
      </c>
      <c r="Y56" t="str">
        <f t="shared" ca="1" si="57"/>
        <v/>
      </c>
      <c r="AA56" t="str">
        <f t="shared" ca="1" si="0"/>
        <v/>
      </c>
      <c r="AB56" t="str">
        <f t="shared" ca="1" si="1"/>
        <v/>
      </c>
      <c r="AC56" t="str">
        <f t="shared" ca="1" si="2"/>
        <v/>
      </c>
      <c r="AD56" t="str">
        <f t="shared" ca="1" si="3"/>
        <v/>
      </c>
      <c r="AE56" t="str">
        <f t="shared" ca="1" si="4"/>
        <v/>
      </c>
      <c r="AF56" t="str">
        <f t="shared" ca="1" si="5"/>
        <v/>
      </c>
      <c r="AG56" t="str">
        <f t="shared" ca="1" si="58"/>
        <v/>
      </c>
      <c r="AH56" t="str">
        <f t="shared" ca="1" si="59"/>
        <v/>
      </c>
      <c r="AI56" t="str">
        <f t="shared" ca="1" si="60"/>
        <v/>
      </c>
      <c r="AL56" t="str">
        <f ca="1">IF(Y56="","",IF(OR(AG56='Datos fijos'!$AB$3,AG56='Datos fijos'!$AB$4),0,SUM(AH56:AK56)))</f>
        <v/>
      </c>
      <c r="BE56" s="4">
        <f ca="1">IF(OR(COUNTIF('Datos fijos'!$AJ:$AJ,$B56)=0,$B56=0,D56=0,F56=0,$H$4&lt;&gt;'Datos fijos'!$H$3),0,VLOOKUP($B56,'Datos fijos'!$AJ:$AO,COLUMN('Datos fijos'!$AK$2)-COLUMN('Datos fijos'!$AJ$2)+1,0))</f>
        <v>0</v>
      </c>
      <c r="BF56">
        <f t="shared" ca="1" si="62"/>
        <v>0</v>
      </c>
      <c r="BG56" t="str">
        <f t="shared" ca="1" si="6"/>
        <v/>
      </c>
      <c r="BH56" t="str">
        <f t="shared" ca="1" si="7"/>
        <v/>
      </c>
      <c r="BJ56" t="str">
        <f t="shared" ca="1" si="8"/>
        <v/>
      </c>
      <c r="BK56" t="str">
        <f t="shared" ca="1" si="9"/>
        <v/>
      </c>
      <c r="BL56" t="str">
        <f t="shared" ca="1" si="10"/>
        <v/>
      </c>
      <c r="BM56" t="str">
        <f t="shared" ca="1" si="11"/>
        <v/>
      </c>
      <c r="BN56" s="4" t="str">
        <f t="shared" ca="1" si="12"/>
        <v/>
      </c>
      <c r="BO56" t="str">
        <f t="shared" ca="1" si="13"/>
        <v/>
      </c>
      <c r="BP56" t="str">
        <f t="shared" ca="1" si="14"/>
        <v/>
      </c>
      <c r="BQ56" t="str">
        <f t="shared" ca="1" si="15"/>
        <v/>
      </c>
      <c r="BR56" t="str">
        <f t="shared" ca="1" si="16"/>
        <v/>
      </c>
      <c r="BS56" t="str">
        <f t="shared" ca="1" si="17"/>
        <v/>
      </c>
      <c r="BT56" t="str">
        <f ca="1">IF($BH56="","",IF(OR(BO56='Datos fijos'!$AB$3,BO56='Datos fijos'!$AB$4),0,SUM(BP56:BS56)))</f>
        <v/>
      </c>
      <c r="BU56" t="str">
        <f t="shared" ca="1" si="63"/>
        <v/>
      </c>
      <c r="BX56">
        <f ca="1">IF(OR(COUNTIF('Datos fijos'!$AJ:$AJ,$B56)=0,$B56=0,D56=0,F56=0,G56=0,$H$4&lt;&gt;'Datos fijos'!$H$3),0,VLOOKUP($B56,'Datos fijos'!$AJ:$AO,COLUMN('Datos fijos'!$AL$1)-COLUMN('Datos fijos'!$AJ$2)+1,0))</f>
        <v>0</v>
      </c>
      <c r="BY56">
        <f t="shared" ca="1" si="64"/>
        <v>0</v>
      </c>
      <c r="BZ56" t="str">
        <f t="shared" ca="1" si="18"/>
        <v/>
      </c>
      <c r="CA56" t="str">
        <f t="shared" ca="1" si="19"/>
        <v/>
      </c>
      <c r="CC56" t="str">
        <f t="shared" ca="1" si="20"/>
        <v/>
      </c>
      <c r="CD56" t="str">
        <f t="shared" ca="1" si="21"/>
        <v/>
      </c>
      <c r="CE56" t="str">
        <f t="shared" ca="1" si="22"/>
        <v/>
      </c>
      <c r="CF56" t="str">
        <f t="shared" ca="1" si="23"/>
        <v/>
      </c>
      <c r="CG56" t="str">
        <f t="shared" ca="1" si="24"/>
        <v/>
      </c>
      <c r="CH56" t="str">
        <f t="shared" ca="1" si="25"/>
        <v/>
      </c>
      <c r="CI56" t="str">
        <f t="shared" ca="1" si="26"/>
        <v/>
      </c>
      <c r="CJ56" t="str">
        <f t="shared" ca="1" si="27"/>
        <v/>
      </c>
      <c r="CK56" t="str">
        <f t="shared" ca="1" si="28"/>
        <v/>
      </c>
      <c r="CL56" t="str">
        <f t="shared" ca="1" si="29"/>
        <v/>
      </c>
      <c r="CM56" t="str">
        <f ca="1">IF($CA56="","",IF(OR(CH56='Datos fijos'!$AB$3,CH56='Datos fijos'!$AB$4),0,SUM(CI56:CL56)))</f>
        <v/>
      </c>
      <c r="CN56" t="str">
        <f t="shared" ca="1" si="65"/>
        <v/>
      </c>
      <c r="CQ56" s="4">
        <f ca="1">IF(OR(COUNTIF('Datos fijos'!$AJ:$AJ,$B56)=0,$B56=0,L56=0,D56=0,F56=0),0,IF(K56='Datos fijos'!$AB$5,VLOOKUP($B56,'Datos fijos'!$AJ:$AO,COLUMN('Datos fijos'!$AN$1)-COLUMN('Datos fijos'!$AJ$2)+1,0),0))</f>
        <v>0</v>
      </c>
      <c r="CR56">
        <f t="shared" ca="1" si="66"/>
        <v>0</v>
      </c>
      <c r="CS56" t="str">
        <f t="shared" ca="1" si="30"/>
        <v/>
      </c>
      <c r="CT56" t="str">
        <f t="shared" ca="1" si="31"/>
        <v/>
      </c>
      <c r="CV56" t="str">
        <f t="shared" ca="1" si="32"/>
        <v/>
      </c>
      <c r="CW56" t="str">
        <f t="shared" ca="1" si="33"/>
        <v/>
      </c>
      <c r="CX56" t="str">
        <f t="shared" ca="1" si="34"/>
        <v/>
      </c>
      <c r="CY56" t="str">
        <f t="shared" ca="1" si="35"/>
        <v/>
      </c>
      <c r="CZ56" t="str">
        <f t="shared" ca="1" si="36"/>
        <v/>
      </c>
      <c r="DA56" t="str">
        <f t="shared" ca="1" si="37"/>
        <v/>
      </c>
      <c r="DB56" s="4" t="str">
        <f t="shared" ca="1" si="38"/>
        <v/>
      </c>
      <c r="DC56" t="str">
        <f t="shared" ca="1" si="39"/>
        <v/>
      </c>
      <c r="DD56" t="str">
        <f t="shared" ca="1" si="40"/>
        <v/>
      </c>
      <c r="DE56" t="str">
        <f t="shared" ca="1" si="41"/>
        <v/>
      </c>
      <c r="DF56" t="str">
        <f t="shared" ca="1" si="42"/>
        <v/>
      </c>
      <c r="DI56">
        <f ca="1">IF(OR(COUNTIF('Datos fijos'!$AJ:$AJ,Cálculos!$B56)=0,Cálculos!$B56=0,D56=0,F56=0),0,VLOOKUP($B56,'Datos fijos'!$AJ:$AO,COLUMN('Datos fijos'!$AO$1)-COLUMN('Datos fijos'!$AJ$2)+1,0))</f>
        <v>0</v>
      </c>
      <c r="DJ56">
        <f t="shared" ca="1" si="67"/>
        <v>0</v>
      </c>
      <c r="DK56" t="str">
        <f t="shared" ca="1" si="43"/>
        <v/>
      </c>
      <c r="DL56" t="str">
        <f t="shared" ca="1" si="68"/>
        <v/>
      </c>
      <c r="DN56" t="str">
        <f t="shared" ca="1" si="44"/>
        <v/>
      </c>
      <c r="DO56" t="str">
        <f t="shared" ca="1" si="45"/>
        <v/>
      </c>
      <c r="DP56" t="str">
        <f t="shared" ca="1" si="46"/>
        <v/>
      </c>
      <c r="DQ56" t="str">
        <f t="shared" ca="1" si="47"/>
        <v/>
      </c>
      <c r="DR56" t="str">
        <f t="shared" ca="1" si="48"/>
        <v/>
      </c>
      <c r="DS56" s="4" t="str">
        <f ca="1">IF($DL56="","",IF(OR(OFFSET(K$3,$DL56,0)='Datos fijos'!$AB$5,OFFSET(K$3,$DL56,0)='Datos fijos'!$AB$6),"Importado",OFFSET(K$3,$DL56,0)))</f>
        <v/>
      </c>
      <c r="DT56" t="str">
        <f t="shared" ca="1" si="49"/>
        <v/>
      </c>
      <c r="DU56" t="str">
        <f t="shared" ca="1" si="50"/>
        <v/>
      </c>
      <c r="DV56" t="str">
        <f t="shared" ca="1" si="51"/>
        <v/>
      </c>
      <c r="DW56" t="str">
        <f t="shared" ca="1" si="52"/>
        <v/>
      </c>
      <c r="DX56" t="str">
        <f ca="1">IF(DL56="","",IF(OR(DS56='Datos fijos'!$AB$3,DS56='Datos fijos'!$AB$4),0,SUM(DT56:DW56)))</f>
        <v/>
      </c>
      <c r="DY56" t="str">
        <f t="shared" ca="1" si="53"/>
        <v/>
      </c>
      <c r="EC56" s="52" t="str">
        <f ca="1">IF(OR(COUNTIF('Datos fijos'!$AJ:$AJ,Cálculos!$B56)=0,F56=0,D56=0,B56=0),"",VLOOKUP($B56,'Datos fijos'!$AJ:$AP,COLUMN('Datos fijos'!$AP$1)-COLUMN('Datos fijos'!$AJ$2)+1,0))</f>
        <v/>
      </c>
      <c r="ED56" t="str">
        <f t="shared" ca="1" si="54"/>
        <v/>
      </c>
    </row>
    <row r="57" spans="2:134">
      <c r="B57">
        <f ca="1">OFFSET('Equipos, Mater, Serv'!C$5,ROW($A57)-ROW($A$3),0)</f>
        <v>0</v>
      </c>
      <c r="C57">
        <f ca="1">OFFSET('Equipos, Mater, Serv'!D$5,ROW($A57)-ROW($A$3),0)</f>
        <v>0</v>
      </c>
      <c r="D57">
        <f ca="1">OFFSET('Equipos, Mater, Serv'!F$5,ROW($A57)-ROW($A$3),0)</f>
        <v>0</v>
      </c>
      <c r="E57">
        <f ca="1">OFFSET('Equipos, Mater, Serv'!G$5,ROW($A57)-ROW($A$3),0)</f>
        <v>0</v>
      </c>
      <c r="F57">
        <f ca="1">OFFSET('Equipos, Mater, Serv'!H$5,ROW($A57)-ROW($A$3),0)</f>
        <v>0</v>
      </c>
      <c r="G57">
        <f ca="1">OFFSET('Equipos, Mater, Serv'!L$5,ROW($A57)-ROW($A$3),0)</f>
        <v>0</v>
      </c>
      <c r="I57">
        <f ca="1">OFFSET('Equipos, Mater, Serv'!O$5,ROW($A57)-ROW($A$3),0)</f>
        <v>0</v>
      </c>
      <c r="J57">
        <f ca="1">OFFSET('Equipos, Mater, Serv'!P$5,ROW($A57)-ROW($A$3),0)</f>
        <v>0</v>
      </c>
      <c r="K57">
        <f ca="1">OFFSET('Equipos, Mater, Serv'!T$5,ROW($A57)-ROW($A$3),0)</f>
        <v>0</v>
      </c>
      <c r="L57">
        <f ca="1">OFFSET('Equipos, Mater, Serv'!U$5,ROW($A57)-ROW($A$3),0)</f>
        <v>0</v>
      </c>
      <c r="N57">
        <f ca="1">OFFSET('Equipos, Mater, Serv'!Z$5,ROW($A57)-ROW($A$3),0)</f>
        <v>0</v>
      </c>
      <c r="O57">
        <f ca="1">OFFSET('Equipos, Mater, Serv'!AA$5,ROW($A57)-ROW($A$3),0)</f>
        <v>0</v>
      </c>
      <c r="P57">
        <f ca="1">OFFSET('Equipos, Mater, Serv'!AB$5,ROW($A57)-ROW($A$3),0)</f>
        <v>0</v>
      </c>
      <c r="Q57">
        <f ca="1">OFFSET('Equipos, Mater, Serv'!AC$5,ROW($A57)-ROW($A$3),0)</f>
        <v>0</v>
      </c>
      <c r="R57">
        <f ca="1">OFFSET('Equipos, Mater, Serv'!AD$5,ROW($A57)-ROW($A$3),0)</f>
        <v>0</v>
      </c>
      <c r="S57">
        <f ca="1">OFFSET('Equipos, Mater, Serv'!AE$5,ROW($A57)-ROW($A$3),0)</f>
        <v>0</v>
      </c>
      <c r="T57">
        <f ca="1">OFFSET('Equipos, Mater, Serv'!AF$5,ROW($A57)-ROW($A$3),0)</f>
        <v>0</v>
      </c>
      <c r="V57" s="227">
        <f ca="1">IF(OR($B57=0,D57=0,F57=0,J57&lt;&gt;'Datos fijos'!$H$3),0,1)</f>
        <v>0</v>
      </c>
      <c r="W57">
        <f t="shared" ca="1" si="55"/>
        <v>0</v>
      </c>
      <c r="X57" t="str">
        <f t="shared" ca="1" si="56"/>
        <v/>
      </c>
      <c r="Y57" t="str">
        <f t="shared" ca="1" si="57"/>
        <v/>
      </c>
      <c r="AA57" t="str">
        <f t="shared" ca="1" si="0"/>
        <v/>
      </c>
      <c r="AB57" t="str">
        <f t="shared" ca="1" si="1"/>
        <v/>
      </c>
      <c r="AC57" t="str">
        <f t="shared" ca="1" si="2"/>
        <v/>
      </c>
      <c r="AD57" t="str">
        <f t="shared" ca="1" si="3"/>
        <v/>
      </c>
      <c r="AE57" t="str">
        <f t="shared" ca="1" si="4"/>
        <v/>
      </c>
      <c r="AF57" t="str">
        <f t="shared" ca="1" si="5"/>
        <v/>
      </c>
      <c r="AG57" t="str">
        <f t="shared" ca="1" si="58"/>
        <v/>
      </c>
      <c r="AH57" t="str">
        <f t="shared" ca="1" si="59"/>
        <v/>
      </c>
      <c r="AI57" t="str">
        <f t="shared" ca="1" si="60"/>
        <v/>
      </c>
      <c r="AL57" t="str">
        <f ca="1">IF(Y57="","",IF(OR(AG57='Datos fijos'!$AB$3,AG57='Datos fijos'!$AB$4),0,SUM(AH57:AK57)))</f>
        <v/>
      </c>
      <c r="BE57" s="4">
        <f ca="1">IF(OR(COUNTIF('Datos fijos'!$AJ:$AJ,$B57)=0,$B57=0,D57=0,F57=0,$H$4&lt;&gt;'Datos fijos'!$H$3),0,VLOOKUP($B57,'Datos fijos'!$AJ:$AO,COLUMN('Datos fijos'!$AK$2)-COLUMN('Datos fijos'!$AJ$2)+1,0))</f>
        <v>0</v>
      </c>
      <c r="BF57">
        <f t="shared" ca="1" si="62"/>
        <v>0</v>
      </c>
      <c r="BG57" t="str">
        <f t="shared" ca="1" si="6"/>
        <v/>
      </c>
      <c r="BH57" t="str">
        <f t="shared" ca="1" si="7"/>
        <v/>
      </c>
      <c r="BJ57" t="str">
        <f t="shared" ca="1" si="8"/>
        <v/>
      </c>
      <c r="BK57" t="str">
        <f t="shared" ca="1" si="9"/>
        <v/>
      </c>
      <c r="BL57" t="str">
        <f t="shared" ca="1" si="10"/>
        <v/>
      </c>
      <c r="BM57" t="str">
        <f t="shared" ca="1" si="11"/>
        <v/>
      </c>
      <c r="BN57" s="4" t="str">
        <f t="shared" ca="1" si="12"/>
        <v/>
      </c>
      <c r="BO57" t="str">
        <f t="shared" ca="1" si="13"/>
        <v/>
      </c>
      <c r="BP57" t="str">
        <f t="shared" ca="1" si="14"/>
        <v/>
      </c>
      <c r="BQ57" t="str">
        <f t="shared" ca="1" si="15"/>
        <v/>
      </c>
      <c r="BR57" t="str">
        <f t="shared" ca="1" si="16"/>
        <v/>
      </c>
      <c r="BS57" t="str">
        <f t="shared" ca="1" si="17"/>
        <v/>
      </c>
      <c r="BT57" t="str">
        <f ca="1">IF($BH57="","",IF(OR(BO57='Datos fijos'!$AB$3,BO57='Datos fijos'!$AB$4),0,SUM(BP57:BS57)))</f>
        <v/>
      </c>
      <c r="BU57" t="str">
        <f t="shared" ca="1" si="63"/>
        <v/>
      </c>
      <c r="BX57">
        <f ca="1">IF(OR(COUNTIF('Datos fijos'!$AJ:$AJ,$B57)=0,$B57=0,D57=0,F57=0,G57=0,$H$4&lt;&gt;'Datos fijos'!$H$3),0,VLOOKUP($B57,'Datos fijos'!$AJ:$AO,COLUMN('Datos fijos'!$AL$1)-COLUMN('Datos fijos'!$AJ$2)+1,0))</f>
        <v>0</v>
      </c>
      <c r="BY57">
        <f t="shared" ca="1" si="64"/>
        <v>0</v>
      </c>
      <c r="BZ57" t="str">
        <f t="shared" ca="1" si="18"/>
        <v/>
      </c>
      <c r="CA57" t="str">
        <f t="shared" ca="1" si="19"/>
        <v/>
      </c>
      <c r="CC57" t="str">
        <f t="shared" ca="1" si="20"/>
        <v/>
      </c>
      <c r="CD57" t="str">
        <f t="shared" ca="1" si="21"/>
        <v/>
      </c>
      <c r="CE57" t="str">
        <f t="shared" ca="1" si="22"/>
        <v/>
      </c>
      <c r="CF57" t="str">
        <f t="shared" ca="1" si="23"/>
        <v/>
      </c>
      <c r="CG57" t="str">
        <f t="shared" ca="1" si="24"/>
        <v/>
      </c>
      <c r="CH57" t="str">
        <f t="shared" ca="1" si="25"/>
        <v/>
      </c>
      <c r="CI57" t="str">
        <f t="shared" ca="1" si="26"/>
        <v/>
      </c>
      <c r="CJ57" t="str">
        <f t="shared" ca="1" si="27"/>
        <v/>
      </c>
      <c r="CK57" t="str">
        <f t="shared" ca="1" si="28"/>
        <v/>
      </c>
      <c r="CL57" t="str">
        <f t="shared" ca="1" si="29"/>
        <v/>
      </c>
      <c r="CM57" t="str">
        <f ca="1">IF($CA57="","",IF(OR(CH57='Datos fijos'!$AB$3,CH57='Datos fijos'!$AB$4),0,SUM(CI57:CL57)))</f>
        <v/>
      </c>
      <c r="CN57" t="str">
        <f t="shared" ca="1" si="65"/>
        <v/>
      </c>
      <c r="CQ57" s="4">
        <f ca="1">IF(OR(COUNTIF('Datos fijos'!$AJ:$AJ,$B57)=0,$B57=0,L57=0,D57=0,F57=0),0,IF(K57='Datos fijos'!$AB$5,VLOOKUP($B57,'Datos fijos'!$AJ:$AO,COLUMN('Datos fijos'!$AN$1)-COLUMN('Datos fijos'!$AJ$2)+1,0),0))</f>
        <v>0</v>
      </c>
      <c r="CR57">
        <f t="shared" ca="1" si="66"/>
        <v>0</v>
      </c>
      <c r="CS57" t="str">
        <f t="shared" ca="1" si="30"/>
        <v/>
      </c>
      <c r="CT57" t="str">
        <f t="shared" ca="1" si="31"/>
        <v/>
      </c>
      <c r="CV57" t="str">
        <f t="shared" ca="1" si="32"/>
        <v/>
      </c>
      <c r="CW57" t="str">
        <f t="shared" ca="1" si="33"/>
        <v/>
      </c>
      <c r="CX57" t="str">
        <f t="shared" ca="1" si="34"/>
        <v/>
      </c>
      <c r="CY57" t="str">
        <f t="shared" ca="1" si="35"/>
        <v/>
      </c>
      <c r="CZ57" t="str">
        <f t="shared" ca="1" si="36"/>
        <v/>
      </c>
      <c r="DA57" t="str">
        <f t="shared" ca="1" si="37"/>
        <v/>
      </c>
      <c r="DB57" s="4" t="str">
        <f t="shared" ca="1" si="38"/>
        <v/>
      </c>
      <c r="DC57" t="str">
        <f t="shared" ca="1" si="39"/>
        <v/>
      </c>
      <c r="DD57" t="str">
        <f t="shared" ca="1" si="40"/>
        <v/>
      </c>
      <c r="DE57" t="str">
        <f t="shared" ca="1" si="41"/>
        <v/>
      </c>
      <c r="DF57" t="str">
        <f t="shared" ca="1" si="42"/>
        <v/>
      </c>
      <c r="DI57">
        <f ca="1">IF(OR(COUNTIF('Datos fijos'!$AJ:$AJ,Cálculos!$B57)=0,Cálculos!$B57=0,D57=0,F57=0),0,VLOOKUP($B57,'Datos fijos'!$AJ:$AO,COLUMN('Datos fijos'!$AO$1)-COLUMN('Datos fijos'!$AJ$2)+1,0))</f>
        <v>0</v>
      </c>
      <c r="DJ57">
        <f t="shared" ca="1" si="67"/>
        <v>0</v>
      </c>
      <c r="DK57" t="str">
        <f t="shared" ca="1" si="43"/>
        <v/>
      </c>
      <c r="DL57" t="str">
        <f t="shared" ca="1" si="68"/>
        <v/>
      </c>
      <c r="DN57" t="str">
        <f t="shared" ca="1" si="44"/>
        <v/>
      </c>
      <c r="DO57" t="str">
        <f t="shared" ca="1" si="45"/>
        <v/>
      </c>
      <c r="DP57" t="str">
        <f t="shared" ca="1" si="46"/>
        <v/>
      </c>
      <c r="DQ57" t="str">
        <f t="shared" ca="1" si="47"/>
        <v/>
      </c>
      <c r="DR57" t="str">
        <f t="shared" ca="1" si="48"/>
        <v/>
      </c>
      <c r="DS57" s="4" t="str">
        <f ca="1">IF($DL57="","",IF(OR(OFFSET(K$3,$DL57,0)='Datos fijos'!$AB$5,OFFSET(K$3,$DL57,0)='Datos fijos'!$AB$6),"Importado",OFFSET(K$3,$DL57,0)))</f>
        <v/>
      </c>
      <c r="DT57" t="str">
        <f t="shared" ca="1" si="49"/>
        <v/>
      </c>
      <c r="DU57" t="str">
        <f t="shared" ca="1" si="50"/>
        <v/>
      </c>
      <c r="DV57" t="str">
        <f t="shared" ca="1" si="51"/>
        <v/>
      </c>
      <c r="DW57" t="str">
        <f t="shared" ca="1" si="52"/>
        <v/>
      </c>
      <c r="DX57" t="str">
        <f ca="1">IF(DL57="","",IF(OR(DS57='Datos fijos'!$AB$3,DS57='Datos fijos'!$AB$4),0,SUM(DT57:DW57)))</f>
        <v/>
      </c>
      <c r="DY57" t="str">
        <f t="shared" ca="1" si="53"/>
        <v/>
      </c>
      <c r="EC57" s="52" t="str">
        <f ca="1">IF(OR(COUNTIF('Datos fijos'!$AJ:$AJ,Cálculos!$B57)=0,F57=0,D57=0,B57=0),"",VLOOKUP($B57,'Datos fijos'!$AJ:$AP,COLUMN('Datos fijos'!$AP$1)-COLUMN('Datos fijos'!$AJ$2)+1,0))</f>
        <v/>
      </c>
      <c r="ED57" t="str">
        <f t="shared" ca="1" si="54"/>
        <v/>
      </c>
    </row>
    <row r="58" spans="2:134">
      <c r="B58">
        <f ca="1">OFFSET('Equipos, Mater, Serv'!C$5,ROW($A58)-ROW($A$3),0)</f>
        <v>0</v>
      </c>
      <c r="C58">
        <f ca="1">OFFSET('Equipos, Mater, Serv'!D$5,ROW($A58)-ROW($A$3),0)</f>
        <v>0</v>
      </c>
      <c r="D58">
        <f ca="1">OFFSET('Equipos, Mater, Serv'!F$5,ROW($A58)-ROW($A$3),0)</f>
        <v>0</v>
      </c>
      <c r="E58">
        <f ca="1">OFFSET('Equipos, Mater, Serv'!G$5,ROW($A58)-ROW($A$3),0)</f>
        <v>0</v>
      </c>
      <c r="F58">
        <f ca="1">OFFSET('Equipos, Mater, Serv'!H$5,ROW($A58)-ROW($A$3),0)</f>
        <v>0</v>
      </c>
      <c r="G58">
        <f ca="1">OFFSET('Equipos, Mater, Serv'!L$5,ROW($A58)-ROW($A$3),0)</f>
        <v>0</v>
      </c>
      <c r="I58">
        <f ca="1">OFFSET('Equipos, Mater, Serv'!O$5,ROW($A58)-ROW($A$3),0)</f>
        <v>0</v>
      </c>
      <c r="J58">
        <f ca="1">OFFSET('Equipos, Mater, Serv'!P$5,ROW($A58)-ROW($A$3),0)</f>
        <v>0</v>
      </c>
      <c r="K58">
        <f ca="1">OFFSET('Equipos, Mater, Serv'!T$5,ROW($A58)-ROW($A$3),0)</f>
        <v>0</v>
      </c>
      <c r="L58">
        <f ca="1">OFFSET('Equipos, Mater, Serv'!U$5,ROW($A58)-ROW($A$3),0)</f>
        <v>0</v>
      </c>
      <c r="N58">
        <f ca="1">OFFSET('Equipos, Mater, Serv'!Z$5,ROW($A58)-ROW($A$3),0)</f>
        <v>0</v>
      </c>
      <c r="O58">
        <f ca="1">OFFSET('Equipos, Mater, Serv'!AA$5,ROW($A58)-ROW($A$3),0)</f>
        <v>0</v>
      </c>
      <c r="P58">
        <f ca="1">OFFSET('Equipos, Mater, Serv'!AB$5,ROW($A58)-ROW($A$3),0)</f>
        <v>0</v>
      </c>
      <c r="Q58">
        <f ca="1">OFFSET('Equipos, Mater, Serv'!AC$5,ROW($A58)-ROW($A$3),0)</f>
        <v>0</v>
      </c>
      <c r="R58">
        <f ca="1">OFFSET('Equipos, Mater, Serv'!AD$5,ROW($A58)-ROW($A$3),0)</f>
        <v>0</v>
      </c>
      <c r="S58">
        <f ca="1">OFFSET('Equipos, Mater, Serv'!AE$5,ROW($A58)-ROW($A$3),0)</f>
        <v>0</v>
      </c>
      <c r="T58">
        <f ca="1">OFFSET('Equipos, Mater, Serv'!AF$5,ROW($A58)-ROW($A$3),0)</f>
        <v>0</v>
      </c>
      <c r="V58" s="227">
        <f ca="1">IF(OR($B58=0,D58=0,F58=0,J58&lt;&gt;'Datos fijos'!$H$3),0,1)</f>
        <v>0</v>
      </c>
      <c r="W58">
        <f t="shared" ca="1" si="55"/>
        <v>0</v>
      </c>
      <c r="X58" t="str">
        <f t="shared" ca="1" si="56"/>
        <v/>
      </c>
      <c r="Y58" t="str">
        <f t="shared" ca="1" si="57"/>
        <v/>
      </c>
      <c r="AA58" t="str">
        <f t="shared" ca="1" si="0"/>
        <v/>
      </c>
      <c r="AB58" t="str">
        <f t="shared" ca="1" si="1"/>
        <v/>
      </c>
      <c r="AC58" t="str">
        <f t="shared" ca="1" si="2"/>
        <v/>
      </c>
      <c r="AD58" t="str">
        <f t="shared" ca="1" si="3"/>
        <v/>
      </c>
      <c r="AE58" t="str">
        <f t="shared" ca="1" si="4"/>
        <v/>
      </c>
      <c r="AF58" t="str">
        <f t="shared" ca="1" si="5"/>
        <v/>
      </c>
      <c r="AG58" t="str">
        <f t="shared" ca="1" si="58"/>
        <v/>
      </c>
      <c r="AH58" t="str">
        <f t="shared" ca="1" si="59"/>
        <v/>
      </c>
      <c r="AI58" t="str">
        <f t="shared" ca="1" si="60"/>
        <v/>
      </c>
      <c r="AL58" t="str">
        <f ca="1">IF(Y58="","",IF(OR(AG58='Datos fijos'!$AB$3,AG58='Datos fijos'!$AB$4),0,SUM(AH58:AK58)))</f>
        <v/>
      </c>
      <c r="BE58" s="4">
        <f ca="1">IF(OR(COUNTIF('Datos fijos'!$AJ:$AJ,$B58)=0,$B58=0,D58=0,F58=0,$H$4&lt;&gt;'Datos fijos'!$H$3),0,VLOOKUP($B58,'Datos fijos'!$AJ:$AO,COLUMN('Datos fijos'!$AK$2)-COLUMN('Datos fijos'!$AJ$2)+1,0))</f>
        <v>0</v>
      </c>
      <c r="BF58">
        <f t="shared" ca="1" si="62"/>
        <v>0</v>
      </c>
      <c r="BG58" t="str">
        <f t="shared" ca="1" si="6"/>
        <v/>
      </c>
      <c r="BH58" t="str">
        <f t="shared" ca="1" si="7"/>
        <v/>
      </c>
      <c r="BJ58" t="str">
        <f t="shared" ca="1" si="8"/>
        <v/>
      </c>
      <c r="BK58" t="str">
        <f t="shared" ca="1" si="9"/>
        <v/>
      </c>
      <c r="BL58" t="str">
        <f t="shared" ca="1" si="10"/>
        <v/>
      </c>
      <c r="BM58" t="str">
        <f t="shared" ca="1" si="11"/>
        <v/>
      </c>
      <c r="BN58" s="4" t="str">
        <f t="shared" ca="1" si="12"/>
        <v/>
      </c>
      <c r="BO58" t="str">
        <f t="shared" ca="1" si="13"/>
        <v/>
      </c>
      <c r="BP58" t="str">
        <f t="shared" ca="1" si="14"/>
        <v/>
      </c>
      <c r="BQ58" t="str">
        <f t="shared" ca="1" si="15"/>
        <v/>
      </c>
      <c r="BR58" t="str">
        <f t="shared" ca="1" si="16"/>
        <v/>
      </c>
      <c r="BS58" t="str">
        <f t="shared" ca="1" si="17"/>
        <v/>
      </c>
      <c r="BT58" t="str">
        <f ca="1">IF($BH58="","",IF(OR(BO58='Datos fijos'!$AB$3,BO58='Datos fijos'!$AB$4),0,SUM(BP58:BS58)))</f>
        <v/>
      </c>
      <c r="BU58" t="str">
        <f t="shared" ca="1" si="63"/>
        <v/>
      </c>
      <c r="BX58">
        <f ca="1">IF(OR(COUNTIF('Datos fijos'!$AJ:$AJ,$B58)=0,$B58=0,D58=0,F58=0,G58=0,$H$4&lt;&gt;'Datos fijos'!$H$3),0,VLOOKUP($B58,'Datos fijos'!$AJ:$AO,COLUMN('Datos fijos'!$AL$1)-COLUMN('Datos fijos'!$AJ$2)+1,0))</f>
        <v>0</v>
      </c>
      <c r="BY58">
        <f t="shared" ca="1" si="64"/>
        <v>0</v>
      </c>
      <c r="BZ58" t="str">
        <f t="shared" ca="1" si="18"/>
        <v/>
      </c>
      <c r="CA58" t="str">
        <f t="shared" ca="1" si="19"/>
        <v/>
      </c>
      <c r="CC58" t="str">
        <f t="shared" ca="1" si="20"/>
        <v/>
      </c>
      <c r="CD58" t="str">
        <f t="shared" ca="1" si="21"/>
        <v/>
      </c>
      <c r="CE58" t="str">
        <f t="shared" ca="1" si="22"/>
        <v/>
      </c>
      <c r="CF58" t="str">
        <f t="shared" ca="1" si="23"/>
        <v/>
      </c>
      <c r="CG58" t="str">
        <f t="shared" ca="1" si="24"/>
        <v/>
      </c>
      <c r="CH58" t="str">
        <f t="shared" ca="1" si="25"/>
        <v/>
      </c>
      <c r="CI58" t="str">
        <f t="shared" ca="1" si="26"/>
        <v/>
      </c>
      <c r="CJ58" t="str">
        <f t="shared" ca="1" si="27"/>
        <v/>
      </c>
      <c r="CK58" t="str">
        <f t="shared" ca="1" si="28"/>
        <v/>
      </c>
      <c r="CL58" t="str">
        <f t="shared" ca="1" si="29"/>
        <v/>
      </c>
      <c r="CM58" t="str">
        <f ca="1">IF($CA58="","",IF(OR(CH58='Datos fijos'!$AB$3,CH58='Datos fijos'!$AB$4),0,SUM(CI58:CL58)))</f>
        <v/>
      </c>
      <c r="CN58" t="str">
        <f t="shared" ca="1" si="65"/>
        <v/>
      </c>
      <c r="CQ58" s="4">
        <f ca="1">IF(OR(COUNTIF('Datos fijos'!$AJ:$AJ,$B58)=0,$B58=0,L58=0,D58=0,F58=0),0,IF(K58='Datos fijos'!$AB$5,VLOOKUP($B58,'Datos fijos'!$AJ:$AO,COLUMN('Datos fijos'!$AN$1)-COLUMN('Datos fijos'!$AJ$2)+1,0),0))</f>
        <v>0</v>
      </c>
      <c r="CR58">
        <f t="shared" ca="1" si="66"/>
        <v>0</v>
      </c>
      <c r="CS58" t="str">
        <f t="shared" ca="1" si="30"/>
        <v/>
      </c>
      <c r="CT58" t="str">
        <f t="shared" ca="1" si="31"/>
        <v/>
      </c>
      <c r="CV58" t="str">
        <f t="shared" ca="1" si="32"/>
        <v/>
      </c>
      <c r="CW58" t="str">
        <f t="shared" ca="1" si="33"/>
        <v/>
      </c>
      <c r="CX58" t="str">
        <f t="shared" ca="1" si="34"/>
        <v/>
      </c>
      <c r="CY58" t="str">
        <f t="shared" ca="1" si="35"/>
        <v/>
      </c>
      <c r="CZ58" t="str">
        <f t="shared" ca="1" si="36"/>
        <v/>
      </c>
      <c r="DA58" t="str">
        <f t="shared" ca="1" si="37"/>
        <v/>
      </c>
      <c r="DB58" s="4" t="str">
        <f t="shared" ca="1" si="38"/>
        <v/>
      </c>
      <c r="DC58" t="str">
        <f t="shared" ca="1" si="39"/>
        <v/>
      </c>
      <c r="DD58" t="str">
        <f t="shared" ca="1" si="40"/>
        <v/>
      </c>
      <c r="DE58" t="str">
        <f t="shared" ca="1" si="41"/>
        <v/>
      </c>
      <c r="DF58" t="str">
        <f t="shared" ca="1" si="42"/>
        <v/>
      </c>
      <c r="DI58">
        <f ca="1">IF(OR(COUNTIF('Datos fijos'!$AJ:$AJ,Cálculos!$B58)=0,Cálculos!$B58=0,D58=0,F58=0),0,VLOOKUP($B58,'Datos fijos'!$AJ:$AO,COLUMN('Datos fijos'!$AO$1)-COLUMN('Datos fijos'!$AJ$2)+1,0))</f>
        <v>0</v>
      </c>
      <c r="DJ58">
        <f t="shared" ca="1" si="67"/>
        <v>0</v>
      </c>
      <c r="DK58" t="str">
        <f t="shared" ca="1" si="43"/>
        <v/>
      </c>
      <c r="DL58" t="str">
        <f t="shared" ca="1" si="68"/>
        <v/>
      </c>
      <c r="DN58" t="str">
        <f t="shared" ca="1" si="44"/>
        <v/>
      </c>
      <c r="DO58" t="str">
        <f t="shared" ca="1" si="45"/>
        <v/>
      </c>
      <c r="DP58" t="str">
        <f t="shared" ca="1" si="46"/>
        <v/>
      </c>
      <c r="DQ58" t="str">
        <f t="shared" ca="1" si="47"/>
        <v/>
      </c>
      <c r="DR58" t="str">
        <f t="shared" ca="1" si="48"/>
        <v/>
      </c>
      <c r="DS58" s="4" t="str">
        <f ca="1">IF($DL58="","",IF(OR(OFFSET(K$3,$DL58,0)='Datos fijos'!$AB$5,OFFSET(K$3,$DL58,0)='Datos fijos'!$AB$6),"Importado",OFFSET(K$3,$DL58,0)))</f>
        <v/>
      </c>
      <c r="DT58" t="str">
        <f t="shared" ca="1" si="49"/>
        <v/>
      </c>
      <c r="DU58" t="str">
        <f t="shared" ca="1" si="50"/>
        <v/>
      </c>
      <c r="DV58" t="str">
        <f t="shared" ca="1" si="51"/>
        <v/>
      </c>
      <c r="DW58" t="str">
        <f t="shared" ca="1" si="52"/>
        <v/>
      </c>
      <c r="DX58" t="str">
        <f ca="1">IF(DL58="","",IF(OR(DS58='Datos fijos'!$AB$3,DS58='Datos fijos'!$AB$4),0,SUM(DT58:DW58)))</f>
        <v/>
      </c>
      <c r="DY58" t="str">
        <f t="shared" ca="1" si="53"/>
        <v/>
      </c>
      <c r="EC58" s="52" t="str">
        <f ca="1">IF(OR(COUNTIF('Datos fijos'!$AJ:$AJ,Cálculos!$B58)=0,F58=0,D58=0,B58=0),"",VLOOKUP($B58,'Datos fijos'!$AJ:$AP,COLUMN('Datos fijos'!$AP$1)-COLUMN('Datos fijos'!$AJ$2)+1,0))</f>
        <v/>
      </c>
      <c r="ED58" t="str">
        <f t="shared" ca="1" si="54"/>
        <v/>
      </c>
    </row>
    <row r="59" spans="2:134">
      <c r="B59">
        <f ca="1">OFFSET('Equipos, Mater, Serv'!C$5,ROW($A59)-ROW($A$3),0)</f>
        <v>0</v>
      </c>
      <c r="C59">
        <f ca="1">OFFSET('Equipos, Mater, Serv'!D$5,ROW($A59)-ROW($A$3),0)</f>
        <v>0</v>
      </c>
      <c r="D59">
        <f ca="1">OFFSET('Equipos, Mater, Serv'!F$5,ROW($A59)-ROW($A$3),0)</f>
        <v>0</v>
      </c>
      <c r="E59">
        <f ca="1">OFFSET('Equipos, Mater, Serv'!G$5,ROW($A59)-ROW($A$3),0)</f>
        <v>0</v>
      </c>
      <c r="F59">
        <f ca="1">OFFSET('Equipos, Mater, Serv'!H$5,ROW($A59)-ROW($A$3),0)</f>
        <v>0</v>
      </c>
      <c r="G59">
        <f ca="1">OFFSET('Equipos, Mater, Serv'!L$5,ROW($A59)-ROW($A$3),0)</f>
        <v>0</v>
      </c>
      <c r="I59">
        <f ca="1">OFFSET('Equipos, Mater, Serv'!O$5,ROW($A59)-ROW($A$3),0)</f>
        <v>0</v>
      </c>
      <c r="J59">
        <f ca="1">OFFSET('Equipos, Mater, Serv'!P$5,ROW($A59)-ROW($A$3),0)</f>
        <v>0</v>
      </c>
      <c r="K59">
        <f ca="1">OFFSET('Equipos, Mater, Serv'!T$5,ROW($A59)-ROW($A$3),0)</f>
        <v>0</v>
      </c>
      <c r="L59">
        <f ca="1">OFFSET('Equipos, Mater, Serv'!U$5,ROW($A59)-ROW($A$3),0)</f>
        <v>0</v>
      </c>
      <c r="N59">
        <f ca="1">OFFSET('Equipos, Mater, Serv'!Z$5,ROW($A59)-ROW($A$3),0)</f>
        <v>0</v>
      </c>
      <c r="O59">
        <f ca="1">OFFSET('Equipos, Mater, Serv'!AA$5,ROW($A59)-ROW($A$3),0)</f>
        <v>0</v>
      </c>
      <c r="P59">
        <f ca="1">OFFSET('Equipos, Mater, Serv'!AB$5,ROW($A59)-ROW($A$3),0)</f>
        <v>0</v>
      </c>
      <c r="Q59">
        <f ca="1">OFFSET('Equipos, Mater, Serv'!AC$5,ROW($A59)-ROW($A$3),0)</f>
        <v>0</v>
      </c>
      <c r="R59">
        <f ca="1">OFFSET('Equipos, Mater, Serv'!AD$5,ROW($A59)-ROW($A$3),0)</f>
        <v>0</v>
      </c>
      <c r="S59">
        <f ca="1">OFFSET('Equipos, Mater, Serv'!AE$5,ROW($A59)-ROW($A$3),0)</f>
        <v>0</v>
      </c>
      <c r="T59">
        <f ca="1">OFFSET('Equipos, Mater, Serv'!AF$5,ROW($A59)-ROW($A$3),0)</f>
        <v>0</v>
      </c>
      <c r="V59" s="227">
        <f ca="1">IF(OR($B59=0,D59=0,F59=0,J59&lt;&gt;'Datos fijos'!$H$3),0,1)</f>
        <v>0</v>
      </c>
      <c r="W59">
        <f t="shared" ca="1" si="55"/>
        <v>0</v>
      </c>
      <c r="X59" t="str">
        <f t="shared" ca="1" si="56"/>
        <v/>
      </c>
      <c r="Y59" t="str">
        <f t="shared" ca="1" si="57"/>
        <v/>
      </c>
      <c r="AA59" t="str">
        <f t="shared" ca="1" si="0"/>
        <v/>
      </c>
      <c r="AB59" t="str">
        <f t="shared" ca="1" si="1"/>
        <v/>
      </c>
      <c r="AC59" t="str">
        <f t="shared" ca="1" si="2"/>
        <v/>
      </c>
      <c r="AD59" t="str">
        <f t="shared" ca="1" si="3"/>
        <v/>
      </c>
      <c r="AE59" t="str">
        <f t="shared" ca="1" si="4"/>
        <v/>
      </c>
      <c r="AF59" t="str">
        <f t="shared" ca="1" si="5"/>
        <v/>
      </c>
      <c r="AG59" t="str">
        <f t="shared" ca="1" si="58"/>
        <v/>
      </c>
      <c r="AH59" t="str">
        <f t="shared" ca="1" si="59"/>
        <v/>
      </c>
      <c r="AI59" t="str">
        <f t="shared" ca="1" si="60"/>
        <v/>
      </c>
      <c r="AL59" t="str">
        <f ca="1">IF(Y59="","",IF(OR(AG59='Datos fijos'!$AB$3,AG59='Datos fijos'!$AB$4),0,SUM(AH59:AK59)))</f>
        <v/>
      </c>
      <c r="BE59" s="4">
        <f ca="1">IF(OR(COUNTIF('Datos fijos'!$AJ:$AJ,$B59)=0,$B59=0,D59=0,F59=0,$H$4&lt;&gt;'Datos fijos'!$H$3),0,VLOOKUP($B59,'Datos fijos'!$AJ:$AO,COLUMN('Datos fijos'!$AK$2)-COLUMN('Datos fijos'!$AJ$2)+1,0))</f>
        <v>0</v>
      </c>
      <c r="BF59">
        <f t="shared" ca="1" si="62"/>
        <v>0</v>
      </c>
      <c r="BG59" t="str">
        <f t="shared" ca="1" si="6"/>
        <v/>
      </c>
      <c r="BH59" t="str">
        <f t="shared" ca="1" si="7"/>
        <v/>
      </c>
      <c r="BJ59" t="str">
        <f t="shared" ca="1" si="8"/>
        <v/>
      </c>
      <c r="BK59" t="str">
        <f t="shared" ca="1" si="9"/>
        <v/>
      </c>
      <c r="BL59" t="str">
        <f t="shared" ca="1" si="10"/>
        <v/>
      </c>
      <c r="BM59" t="str">
        <f t="shared" ca="1" si="11"/>
        <v/>
      </c>
      <c r="BN59" s="4" t="str">
        <f t="shared" ca="1" si="12"/>
        <v/>
      </c>
      <c r="BO59" t="str">
        <f t="shared" ca="1" si="13"/>
        <v/>
      </c>
      <c r="BP59" t="str">
        <f t="shared" ca="1" si="14"/>
        <v/>
      </c>
      <c r="BQ59" t="str">
        <f t="shared" ca="1" si="15"/>
        <v/>
      </c>
      <c r="BR59" t="str">
        <f t="shared" ca="1" si="16"/>
        <v/>
      </c>
      <c r="BS59" t="str">
        <f t="shared" ca="1" si="17"/>
        <v/>
      </c>
      <c r="BT59" t="str">
        <f ca="1">IF($BH59="","",IF(OR(BO59='Datos fijos'!$AB$3,BO59='Datos fijos'!$AB$4),0,SUM(BP59:BS59)))</f>
        <v/>
      </c>
      <c r="BU59" t="str">
        <f t="shared" ca="1" si="63"/>
        <v/>
      </c>
      <c r="BX59">
        <f ca="1">IF(OR(COUNTIF('Datos fijos'!$AJ:$AJ,$B59)=0,$B59=0,D59=0,F59=0,G59=0,$H$4&lt;&gt;'Datos fijos'!$H$3),0,VLOOKUP($B59,'Datos fijos'!$AJ:$AO,COLUMN('Datos fijos'!$AL$1)-COLUMN('Datos fijos'!$AJ$2)+1,0))</f>
        <v>0</v>
      </c>
      <c r="BY59">
        <f t="shared" ca="1" si="64"/>
        <v>0</v>
      </c>
      <c r="BZ59" t="str">
        <f t="shared" ca="1" si="18"/>
        <v/>
      </c>
      <c r="CA59" t="str">
        <f t="shared" ca="1" si="19"/>
        <v/>
      </c>
      <c r="CC59" t="str">
        <f t="shared" ca="1" si="20"/>
        <v/>
      </c>
      <c r="CD59" t="str">
        <f t="shared" ca="1" si="21"/>
        <v/>
      </c>
      <c r="CE59" t="str">
        <f t="shared" ca="1" si="22"/>
        <v/>
      </c>
      <c r="CF59" t="str">
        <f t="shared" ca="1" si="23"/>
        <v/>
      </c>
      <c r="CG59" t="str">
        <f t="shared" ca="1" si="24"/>
        <v/>
      </c>
      <c r="CH59" t="str">
        <f t="shared" ca="1" si="25"/>
        <v/>
      </c>
      <c r="CI59" t="str">
        <f t="shared" ca="1" si="26"/>
        <v/>
      </c>
      <c r="CJ59" t="str">
        <f t="shared" ca="1" si="27"/>
        <v/>
      </c>
      <c r="CK59" t="str">
        <f t="shared" ca="1" si="28"/>
        <v/>
      </c>
      <c r="CL59" t="str">
        <f t="shared" ca="1" si="29"/>
        <v/>
      </c>
      <c r="CM59" t="str">
        <f ca="1">IF($CA59="","",IF(OR(CH59='Datos fijos'!$AB$3,CH59='Datos fijos'!$AB$4),0,SUM(CI59:CL59)))</f>
        <v/>
      </c>
      <c r="CN59" t="str">
        <f t="shared" ca="1" si="65"/>
        <v/>
      </c>
      <c r="CQ59" s="4">
        <f ca="1">IF(OR(COUNTIF('Datos fijos'!$AJ:$AJ,$B59)=0,$B59=0,L59=0,D59=0,F59=0),0,IF(K59='Datos fijos'!$AB$5,VLOOKUP($B59,'Datos fijos'!$AJ:$AO,COLUMN('Datos fijos'!$AN$1)-COLUMN('Datos fijos'!$AJ$2)+1,0),0))</f>
        <v>0</v>
      </c>
      <c r="CR59">
        <f t="shared" ca="1" si="66"/>
        <v>0</v>
      </c>
      <c r="CS59" t="str">
        <f t="shared" ca="1" si="30"/>
        <v/>
      </c>
      <c r="CT59" t="str">
        <f t="shared" ca="1" si="31"/>
        <v/>
      </c>
      <c r="CV59" t="str">
        <f t="shared" ca="1" si="32"/>
        <v/>
      </c>
      <c r="CW59" t="str">
        <f t="shared" ca="1" si="33"/>
        <v/>
      </c>
      <c r="CX59" t="str">
        <f t="shared" ca="1" si="34"/>
        <v/>
      </c>
      <c r="CY59" t="str">
        <f t="shared" ca="1" si="35"/>
        <v/>
      </c>
      <c r="CZ59" t="str">
        <f t="shared" ca="1" si="36"/>
        <v/>
      </c>
      <c r="DA59" t="str">
        <f t="shared" ca="1" si="37"/>
        <v/>
      </c>
      <c r="DB59" s="4" t="str">
        <f t="shared" ca="1" si="38"/>
        <v/>
      </c>
      <c r="DC59" t="str">
        <f t="shared" ca="1" si="39"/>
        <v/>
      </c>
      <c r="DD59" t="str">
        <f t="shared" ca="1" si="40"/>
        <v/>
      </c>
      <c r="DE59" t="str">
        <f t="shared" ca="1" si="41"/>
        <v/>
      </c>
      <c r="DF59" t="str">
        <f t="shared" ca="1" si="42"/>
        <v/>
      </c>
      <c r="DI59">
        <f ca="1">IF(OR(COUNTIF('Datos fijos'!$AJ:$AJ,Cálculos!$B59)=0,Cálculos!$B59=0,D59=0,F59=0),0,VLOOKUP($B59,'Datos fijos'!$AJ:$AO,COLUMN('Datos fijos'!$AO$1)-COLUMN('Datos fijos'!$AJ$2)+1,0))</f>
        <v>0</v>
      </c>
      <c r="DJ59">
        <f t="shared" ca="1" si="67"/>
        <v>0</v>
      </c>
      <c r="DK59" t="str">
        <f t="shared" ca="1" si="43"/>
        <v/>
      </c>
      <c r="DL59" t="str">
        <f t="shared" ca="1" si="68"/>
        <v/>
      </c>
      <c r="DN59" t="str">
        <f t="shared" ca="1" si="44"/>
        <v/>
      </c>
      <c r="DO59" t="str">
        <f t="shared" ca="1" si="45"/>
        <v/>
      </c>
      <c r="DP59" t="str">
        <f t="shared" ca="1" si="46"/>
        <v/>
      </c>
      <c r="DQ59" t="str">
        <f t="shared" ca="1" si="47"/>
        <v/>
      </c>
      <c r="DR59" t="str">
        <f t="shared" ca="1" si="48"/>
        <v/>
      </c>
      <c r="DS59" s="4" t="str">
        <f ca="1">IF($DL59="","",IF(OR(OFFSET(K$3,$DL59,0)='Datos fijos'!$AB$5,OFFSET(K$3,$DL59,0)='Datos fijos'!$AB$6),"Importado",OFFSET(K$3,$DL59,0)))</f>
        <v/>
      </c>
      <c r="DT59" t="str">
        <f t="shared" ca="1" si="49"/>
        <v/>
      </c>
      <c r="DU59" t="str">
        <f t="shared" ca="1" si="50"/>
        <v/>
      </c>
      <c r="DV59" t="str">
        <f t="shared" ca="1" si="51"/>
        <v/>
      </c>
      <c r="DW59" t="str">
        <f t="shared" ca="1" si="52"/>
        <v/>
      </c>
      <c r="DX59" t="str">
        <f ca="1">IF(DL59="","",IF(OR(DS59='Datos fijos'!$AB$3,DS59='Datos fijos'!$AB$4),0,SUM(DT59:DW59)))</f>
        <v/>
      </c>
      <c r="DY59" t="str">
        <f t="shared" ca="1" si="53"/>
        <v/>
      </c>
      <c r="EC59" s="52" t="str">
        <f ca="1">IF(OR(COUNTIF('Datos fijos'!$AJ:$AJ,Cálculos!$B59)=0,F59=0,D59=0,B59=0),"",VLOOKUP($B59,'Datos fijos'!$AJ:$AP,COLUMN('Datos fijos'!$AP$1)-COLUMN('Datos fijos'!$AJ$2)+1,0))</f>
        <v/>
      </c>
      <c r="ED59" t="str">
        <f t="shared" ca="1" si="54"/>
        <v/>
      </c>
    </row>
    <row r="60" spans="2:134">
      <c r="B60">
        <f ca="1">OFFSET('Equipos, Mater, Serv'!C$5,ROW($A60)-ROW($A$3),0)</f>
        <v>0</v>
      </c>
      <c r="C60">
        <f ca="1">OFFSET('Equipos, Mater, Serv'!D$5,ROW($A60)-ROW($A$3),0)</f>
        <v>0</v>
      </c>
      <c r="D60">
        <f ca="1">OFFSET('Equipos, Mater, Serv'!F$5,ROW($A60)-ROW($A$3),0)</f>
        <v>0</v>
      </c>
      <c r="E60">
        <f ca="1">OFFSET('Equipos, Mater, Serv'!G$5,ROW($A60)-ROW($A$3),0)</f>
        <v>0</v>
      </c>
      <c r="F60">
        <f ca="1">OFFSET('Equipos, Mater, Serv'!H$5,ROW($A60)-ROW($A$3),0)</f>
        <v>0</v>
      </c>
      <c r="G60">
        <f ca="1">OFFSET('Equipos, Mater, Serv'!L$5,ROW($A60)-ROW($A$3),0)</f>
        <v>0</v>
      </c>
      <c r="I60">
        <f ca="1">OFFSET('Equipos, Mater, Serv'!O$5,ROW($A60)-ROW($A$3),0)</f>
        <v>0</v>
      </c>
      <c r="J60">
        <f ca="1">OFFSET('Equipos, Mater, Serv'!P$5,ROW($A60)-ROW($A$3),0)</f>
        <v>0</v>
      </c>
      <c r="K60">
        <f ca="1">OFFSET('Equipos, Mater, Serv'!T$5,ROW($A60)-ROW($A$3),0)</f>
        <v>0</v>
      </c>
      <c r="L60">
        <f ca="1">OFFSET('Equipos, Mater, Serv'!U$5,ROW($A60)-ROW($A$3),0)</f>
        <v>0</v>
      </c>
      <c r="N60">
        <f ca="1">OFFSET('Equipos, Mater, Serv'!Z$5,ROW($A60)-ROW($A$3),0)</f>
        <v>0</v>
      </c>
      <c r="O60">
        <f ca="1">OFFSET('Equipos, Mater, Serv'!AA$5,ROW($A60)-ROW($A$3),0)</f>
        <v>0</v>
      </c>
      <c r="P60">
        <f ca="1">OFFSET('Equipos, Mater, Serv'!AB$5,ROW($A60)-ROW($A$3),0)</f>
        <v>0</v>
      </c>
      <c r="Q60">
        <f ca="1">OFFSET('Equipos, Mater, Serv'!AC$5,ROW($A60)-ROW($A$3),0)</f>
        <v>0</v>
      </c>
      <c r="R60">
        <f ca="1">OFFSET('Equipos, Mater, Serv'!AD$5,ROW($A60)-ROW($A$3),0)</f>
        <v>0</v>
      </c>
      <c r="S60">
        <f ca="1">OFFSET('Equipos, Mater, Serv'!AE$5,ROW($A60)-ROW($A$3),0)</f>
        <v>0</v>
      </c>
      <c r="T60">
        <f ca="1">OFFSET('Equipos, Mater, Serv'!AF$5,ROW($A60)-ROW($A$3),0)</f>
        <v>0</v>
      </c>
      <c r="V60" s="227">
        <f ca="1">IF(OR($B60=0,D60=0,F60=0,J60&lt;&gt;'Datos fijos'!$H$3),0,1)</f>
        <v>0</v>
      </c>
      <c r="W60">
        <f t="shared" ca="1" si="55"/>
        <v>0</v>
      </c>
      <c r="X60" t="str">
        <f t="shared" ca="1" si="56"/>
        <v/>
      </c>
      <c r="Y60" t="str">
        <f t="shared" ca="1" si="57"/>
        <v/>
      </c>
      <c r="AA60" t="str">
        <f t="shared" ca="1" si="0"/>
        <v/>
      </c>
      <c r="AB60" t="str">
        <f t="shared" ca="1" si="1"/>
        <v/>
      </c>
      <c r="AC60" t="str">
        <f t="shared" ca="1" si="2"/>
        <v/>
      </c>
      <c r="AD60" t="str">
        <f t="shared" ca="1" si="3"/>
        <v/>
      </c>
      <c r="AE60" t="str">
        <f t="shared" ca="1" si="4"/>
        <v/>
      </c>
      <c r="AF60" t="str">
        <f t="shared" ca="1" si="5"/>
        <v/>
      </c>
      <c r="AG60" t="str">
        <f t="shared" ca="1" si="58"/>
        <v/>
      </c>
      <c r="AH60" t="str">
        <f t="shared" ca="1" si="59"/>
        <v/>
      </c>
      <c r="AI60" t="str">
        <f t="shared" ca="1" si="60"/>
        <v/>
      </c>
      <c r="AL60" t="str">
        <f ca="1">IF(Y60="","",IF(OR(AG60='Datos fijos'!$AB$3,AG60='Datos fijos'!$AB$4),0,SUM(AH60:AK60)))</f>
        <v/>
      </c>
      <c r="BE60" s="4">
        <f ca="1">IF(OR(COUNTIF('Datos fijos'!$AJ:$AJ,$B60)=0,$B60=0,D60=0,F60=0,$H$4&lt;&gt;'Datos fijos'!$H$3),0,VLOOKUP($B60,'Datos fijos'!$AJ:$AO,COLUMN('Datos fijos'!$AK$2)-COLUMN('Datos fijos'!$AJ$2)+1,0))</f>
        <v>0</v>
      </c>
      <c r="BF60">
        <f t="shared" ca="1" si="62"/>
        <v>0</v>
      </c>
      <c r="BG60" t="str">
        <f t="shared" ca="1" si="6"/>
        <v/>
      </c>
      <c r="BH60" t="str">
        <f t="shared" ca="1" si="7"/>
        <v/>
      </c>
      <c r="BJ60" t="str">
        <f t="shared" ca="1" si="8"/>
        <v/>
      </c>
      <c r="BK60" t="str">
        <f t="shared" ca="1" si="9"/>
        <v/>
      </c>
      <c r="BL60" t="str">
        <f t="shared" ca="1" si="10"/>
        <v/>
      </c>
      <c r="BM60" t="str">
        <f t="shared" ca="1" si="11"/>
        <v/>
      </c>
      <c r="BN60" s="4" t="str">
        <f t="shared" ca="1" si="12"/>
        <v/>
      </c>
      <c r="BO60" t="str">
        <f t="shared" ca="1" si="13"/>
        <v/>
      </c>
      <c r="BP60" t="str">
        <f t="shared" ca="1" si="14"/>
        <v/>
      </c>
      <c r="BQ60" t="str">
        <f t="shared" ca="1" si="15"/>
        <v/>
      </c>
      <c r="BR60" t="str">
        <f t="shared" ca="1" si="16"/>
        <v/>
      </c>
      <c r="BS60" t="str">
        <f t="shared" ca="1" si="17"/>
        <v/>
      </c>
      <c r="BT60" t="str">
        <f ca="1">IF($BH60="","",IF(OR(BO60='Datos fijos'!$AB$3,BO60='Datos fijos'!$AB$4),0,SUM(BP60:BS60)))</f>
        <v/>
      </c>
      <c r="BU60" t="str">
        <f t="shared" ca="1" si="63"/>
        <v/>
      </c>
      <c r="BX60">
        <f ca="1">IF(OR(COUNTIF('Datos fijos'!$AJ:$AJ,$B60)=0,$B60=0,D60=0,F60=0,G60=0,$H$4&lt;&gt;'Datos fijos'!$H$3),0,VLOOKUP($B60,'Datos fijos'!$AJ:$AO,COLUMN('Datos fijos'!$AL$1)-COLUMN('Datos fijos'!$AJ$2)+1,0))</f>
        <v>0</v>
      </c>
      <c r="BY60">
        <f t="shared" ca="1" si="64"/>
        <v>0</v>
      </c>
      <c r="BZ60" t="str">
        <f t="shared" ca="1" si="18"/>
        <v/>
      </c>
      <c r="CA60" t="str">
        <f t="shared" ca="1" si="19"/>
        <v/>
      </c>
      <c r="CC60" t="str">
        <f t="shared" ca="1" si="20"/>
        <v/>
      </c>
      <c r="CD60" t="str">
        <f t="shared" ca="1" si="21"/>
        <v/>
      </c>
      <c r="CE60" t="str">
        <f t="shared" ca="1" si="22"/>
        <v/>
      </c>
      <c r="CF60" t="str">
        <f t="shared" ca="1" si="23"/>
        <v/>
      </c>
      <c r="CG60" t="str">
        <f t="shared" ca="1" si="24"/>
        <v/>
      </c>
      <c r="CH60" t="str">
        <f t="shared" ca="1" si="25"/>
        <v/>
      </c>
      <c r="CI60" t="str">
        <f t="shared" ca="1" si="26"/>
        <v/>
      </c>
      <c r="CJ60" t="str">
        <f t="shared" ca="1" si="27"/>
        <v/>
      </c>
      <c r="CK60" t="str">
        <f t="shared" ca="1" si="28"/>
        <v/>
      </c>
      <c r="CL60" t="str">
        <f t="shared" ca="1" si="29"/>
        <v/>
      </c>
      <c r="CM60" t="str">
        <f ca="1">IF($CA60="","",IF(OR(CH60='Datos fijos'!$AB$3,CH60='Datos fijos'!$AB$4),0,SUM(CI60:CL60)))</f>
        <v/>
      </c>
      <c r="CN60" t="str">
        <f t="shared" ca="1" si="65"/>
        <v/>
      </c>
      <c r="CQ60" s="4">
        <f ca="1">IF(OR(COUNTIF('Datos fijos'!$AJ:$AJ,$B60)=0,$B60=0,L60=0,D60=0,F60=0),0,IF(K60='Datos fijos'!$AB$5,VLOOKUP($B60,'Datos fijos'!$AJ:$AO,COLUMN('Datos fijos'!$AN$1)-COLUMN('Datos fijos'!$AJ$2)+1,0),0))</f>
        <v>0</v>
      </c>
      <c r="CR60">
        <f t="shared" ca="1" si="66"/>
        <v>0</v>
      </c>
      <c r="CS60" t="str">
        <f t="shared" ca="1" si="30"/>
        <v/>
      </c>
      <c r="CT60" t="str">
        <f t="shared" ca="1" si="31"/>
        <v/>
      </c>
      <c r="CV60" t="str">
        <f t="shared" ca="1" si="32"/>
        <v/>
      </c>
      <c r="CW60" t="str">
        <f t="shared" ca="1" si="33"/>
        <v/>
      </c>
      <c r="CX60" t="str">
        <f t="shared" ca="1" si="34"/>
        <v/>
      </c>
      <c r="CY60" t="str">
        <f t="shared" ca="1" si="35"/>
        <v/>
      </c>
      <c r="CZ60" t="str">
        <f t="shared" ca="1" si="36"/>
        <v/>
      </c>
      <c r="DA60" t="str">
        <f t="shared" ca="1" si="37"/>
        <v/>
      </c>
      <c r="DB60" s="4" t="str">
        <f t="shared" ca="1" si="38"/>
        <v/>
      </c>
      <c r="DC60" t="str">
        <f t="shared" ca="1" si="39"/>
        <v/>
      </c>
      <c r="DD60" t="str">
        <f t="shared" ca="1" si="40"/>
        <v/>
      </c>
      <c r="DE60" t="str">
        <f t="shared" ca="1" si="41"/>
        <v/>
      </c>
      <c r="DF60" t="str">
        <f t="shared" ca="1" si="42"/>
        <v/>
      </c>
      <c r="DI60">
        <f ca="1">IF(OR(COUNTIF('Datos fijos'!$AJ:$AJ,Cálculos!$B60)=0,Cálculos!$B60=0,D60=0,F60=0),0,VLOOKUP($B60,'Datos fijos'!$AJ:$AO,COLUMN('Datos fijos'!$AO$1)-COLUMN('Datos fijos'!$AJ$2)+1,0))</f>
        <v>0</v>
      </c>
      <c r="DJ60">
        <f t="shared" ca="1" si="67"/>
        <v>0</v>
      </c>
      <c r="DK60" t="str">
        <f t="shared" ca="1" si="43"/>
        <v/>
      </c>
      <c r="DL60" t="str">
        <f t="shared" ca="1" si="68"/>
        <v/>
      </c>
      <c r="DN60" t="str">
        <f t="shared" ca="1" si="44"/>
        <v/>
      </c>
      <c r="DO60" t="str">
        <f t="shared" ca="1" si="45"/>
        <v/>
      </c>
      <c r="DP60" t="str">
        <f t="shared" ca="1" si="46"/>
        <v/>
      </c>
      <c r="DQ60" t="str">
        <f t="shared" ca="1" si="47"/>
        <v/>
      </c>
      <c r="DR60" t="str">
        <f t="shared" ca="1" si="48"/>
        <v/>
      </c>
      <c r="DS60" s="4" t="str">
        <f ca="1">IF($DL60="","",IF(OR(OFFSET(K$3,$DL60,0)='Datos fijos'!$AB$5,OFFSET(K$3,$DL60,0)='Datos fijos'!$AB$6),"Importado",OFFSET(K$3,$DL60,0)))</f>
        <v/>
      </c>
      <c r="DT60" t="str">
        <f t="shared" ca="1" si="49"/>
        <v/>
      </c>
      <c r="DU60" t="str">
        <f t="shared" ca="1" si="50"/>
        <v/>
      </c>
      <c r="DV60" t="str">
        <f t="shared" ca="1" si="51"/>
        <v/>
      </c>
      <c r="DW60" t="str">
        <f t="shared" ca="1" si="52"/>
        <v/>
      </c>
      <c r="DX60" t="str">
        <f ca="1">IF(DL60="","",IF(OR(DS60='Datos fijos'!$AB$3,DS60='Datos fijos'!$AB$4),0,SUM(DT60:DW60)))</f>
        <v/>
      </c>
      <c r="DY60" t="str">
        <f t="shared" ca="1" si="53"/>
        <v/>
      </c>
      <c r="EC60" s="52" t="str">
        <f ca="1">IF(OR(COUNTIF('Datos fijos'!$AJ:$AJ,Cálculos!$B60)=0,F60=0,D60=0,B60=0),"",VLOOKUP($B60,'Datos fijos'!$AJ:$AP,COLUMN('Datos fijos'!$AP$1)-COLUMN('Datos fijos'!$AJ$2)+1,0))</f>
        <v/>
      </c>
      <c r="ED60" t="str">
        <f t="shared" ca="1" si="54"/>
        <v/>
      </c>
    </row>
    <row r="61" spans="2:134">
      <c r="B61">
        <f ca="1">OFFSET('Equipos, Mater, Serv'!C$5,ROW($A61)-ROW($A$3),0)</f>
        <v>0</v>
      </c>
      <c r="C61">
        <f ca="1">OFFSET('Equipos, Mater, Serv'!D$5,ROW($A61)-ROW($A$3),0)</f>
        <v>0</v>
      </c>
      <c r="D61">
        <f ca="1">OFFSET('Equipos, Mater, Serv'!F$5,ROW($A61)-ROW($A$3),0)</f>
        <v>0</v>
      </c>
      <c r="E61">
        <f ca="1">OFFSET('Equipos, Mater, Serv'!G$5,ROW($A61)-ROW($A$3),0)</f>
        <v>0</v>
      </c>
      <c r="F61">
        <f ca="1">OFFSET('Equipos, Mater, Serv'!H$5,ROW($A61)-ROW($A$3),0)</f>
        <v>0</v>
      </c>
      <c r="G61">
        <f ca="1">OFFSET('Equipos, Mater, Serv'!L$5,ROW($A61)-ROW($A$3),0)</f>
        <v>0</v>
      </c>
      <c r="I61">
        <f ca="1">OFFSET('Equipos, Mater, Serv'!O$5,ROW($A61)-ROW($A$3),0)</f>
        <v>0</v>
      </c>
      <c r="J61">
        <f ca="1">OFFSET('Equipos, Mater, Serv'!P$5,ROW($A61)-ROW($A$3),0)</f>
        <v>0</v>
      </c>
      <c r="K61">
        <f ca="1">OFFSET('Equipos, Mater, Serv'!T$5,ROW($A61)-ROW($A$3),0)</f>
        <v>0</v>
      </c>
      <c r="L61">
        <f ca="1">OFFSET('Equipos, Mater, Serv'!U$5,ROW($A61)-ROW($A$3),0)</f>
        <v>0</v>
      </c>
      <c r="N61">
        <f ca="1">OFFSET('Equipos, Mater, Serv'!Z$5,ROW($A61)-ROW($A$3),0)</f>
        <v>0</v>
      </c>
      <c r="O61">
        <f ca="1">OFFSET('Equipos, Mater, Serv'!AA$5,ROW($A61)-ROW($A$3),0)</f>
        <v>0</v>
      </c>
      <c r="P61">
        <f ca="1">OFFSET('Equipos, Mater, Serv'!AB$5,ROW($A61)-ROW($A$3),0)</f>
        <v>0</v>
      </c>
      <c r="Q61">
        <f ca="1">OFFSET('Equipos, Mater, Serv'!AC$5,ROW($A61)-ROW($A$3),0)</f>
        <v>0</v>
      </c>
      <c r="R61">
        <f ca="1">OFFSET('Equipos, Mater, Serv'!AD$5,ROW($A61)-ROW($A$3),0)</f>
        <v>0</v>
      </c>
      <c r="S61">
        <f ca="1">OFFSET('Equipos, Mater, Serv'!AE$5,ROW($A61)-ROW($A$3),0)</f>
        <v>0</v>
      </c>
      <c r="T61">
        <f ca="1">OFFSET('Equipos, Mater, Serv'!AF$5,ROW($A61)-ROW($A$3),0)</f>
        <v>0</v>
      </c>
      <c r="V61" s="227">
        <f ca="1">IF(OR($B61=0,D61=0,F61=0,J61&lt;&gt;'Datos fijos'!$H$3),0,1)</f>
        <v>0</v>
      </c>
      <c r="W61">
        <f t="shared" ca="1" si="55"/>
        <v>0</v>
      </c>
      <c r="X61" t="str">
        <f t="shared" ca="1" si="56"/>
        <v/>
      </c>
      <c r="Y61" t="str">
        <f t="shared" ca="1" si="57"/>
        <v/>
      </c>
      <c r="AA61" t="str">
        <f t="shared" ca="1" si="0"/>
        <v/>
      </c>
      <c r="AB61" t="str">
        <f t="shared" ca="1" si="1"/>
        <v/>
      </c>
      <c r="AC61" t="str">
        <f t="shared" ca="1" si="2"/>
        <v/>
      </c>
      <c r="AD61" t="str">
        <f t="shared" ca="1" si="3"/>
        <v/>
      </c>
      <c r="AE61" t="str">
        <f t="shared" ca="1" si="4"/>
        <v/>
      </c>
      <c r="AF61" t="str">
        <f t="shared" ca="1" si="5"/>
        <v/>
      </c>
      <c r="AG61" t="str">
        <f t="shared" ca="1" si="58"/>
        <v/>
      </c>
      <c r="AH61" t="str">
        <f t="shared" ca="1" si="59"/>
        <v/>
      </c>
      <c r="AI61" t="str">
        <f t="shared" ca="1" si="60"/>
        <v/>
      </c>
      <c r="AL61" t="str">
        <f ca="1">IF(Y61="","",IF(OR(AG61='Datos fijos'!$AB$3,AG61='Datos fijos'!$AB$4),0,SUM(AH61:AK61)))</f>
        <v/>
      </c>
      <c r="BE61" s="4">
        <f ca="1">IF(OR(COUNTIF('Datos fijos'!$AJ:$AJ,$B61)=0,$B61=0,D61=0,F61=0,$H$4&lt;&gt;'Datos fijos'!$H$3),0,VLOOKUP($B61,'Datos fijos'!$AJ:$AO,COLUMN('Datos fijos'!$AK$2)-COLUMN('Datos fijos'!$AJ$2)+1,0))</f>
        <v>0</v>
      </c>
      <c r="BF61">
        <f t="shared" ca="1" si="62"/>
        <v>0</v>
      </c>
      <c r="BG61" t="str">
        <f t="shared" ca="1" si="6"/>
        <v/>
      </c>
      <c r="BH61" t="str">
        <f t="shared" ca="1" si="7"/>
        <v/>
      </c>
      <c r="BJ61" t="str">
        <f t="shared" ca="1" si="8"/>
        <v/>
      </c>
      <c r="BK61" t="str">
        <f t="shared" ca="1" si="9"/>
        <v/>
      </c>
      <c r="BL61" t="str">
        <f t="shared" ca="1" si="10"/>
        <v/>
      </c>
      <c r="BM61" t="str">
        <f t="shared" ca="1" si="11"/>
        <v/>
      </c>
      <c r="BN61" s="4" t="str">
        <f t="shared" ca="1" si="12"/>
        <v/>
      </c>
      <c r="BO61" t="str">
        <f t="shared" ca="1" si="13"/>
        <v/>
      </c>
      <c r="BP61" t="str">
        <f t="shared" ca="1" si="14"/>
        <v/>
      </c>
      <c r="BQ61" t="str">
        <f t="shared" ca="1" si="15"/>
        <v/>
      </c>
      <c r="BR61" t="str">
        <f t="shared" ca="1" si="16"/>
        <v/>
      </c>
      <c r="BS61" t="str">
        <f t="shared" ca="1" si="17"/>
        <v/>
      </c>
      <c r="BT61" t="str">
        <f ca="1">IF($BH61="","",IF(OR(BO61='Datos fijos'!$AB$3,BO61='Datos fijos'!$AB$4),0,SUM(BP61:BS61)))</f>
        <v/>
      </c>
      <c r="BU61" t="str">
        <f t="shared" ca="1" si="63"/>
        <v/>
      </c>
      <c r="BX61">
        <f ca="1">IF(OR(COUNTIF('Datos fijos'!$AJ:$AJ,$B61)=0,$B61=0,D61=0,F61=0,G61=0,$H$4&lt;&gt;'Datos fijos'!$H$3),0,VLOOKUP($B61,'Datos fijos'!$AJ:$AO,COLUMN('Datos fijos'!$AL$1)-COLUMN('Datos fijos'!$AJ$2)+1,0))</f>
        <v>0</v>
      </c>
      <c r="BY61">
        <f t="shared" ca="1" si="64"/>
        <v>0</v>
      </c>
      <c r="BZ61" t="str">
        <f t="shared" ca="1" si="18"/>
        <v/>
      </c>
      <c r="CA61" t="str">
        <f t="shared" ca="1" si="19"/>
        <v/>
      </c>
      <c r="CC61" t="str">
        <f t="shared" ca="1" si="20"/>
        <v/>
      </c>
      <c r="CD61" t="str">
        <f t="shared" ca="1" si="21"/>
        <v/>
      </c>
      <c r="CE61" t="str">
        <f t="shared" ca="1" si="22"/>
        <v/>
      </c>
      <c r="CF61" t="str">
        <f t="shared" ca="1" si="23"/>
        <v/>
      </c>
      <c r="CG61" t="str">
        <f t="shared" ca="1" si="24"/>
        <v/>
      </c>
      <c r="CH61" t="str">
        <f t="shared" ca="1" si="25"/>
        <v/>
      </c>
      <c r="CI61" t="str">
        <f t="shared" ca="1" si="26"/>
        <v/>
      </c>
      <c r="CJ61" t="str">
        <f t="shared" ca="1" si="27"/>
        <v/>
      </c>
      <c r="CK61" t="str">
        <f t="shared" ca="1" si="28"/>
        <v/>
      </c>
      <c r="CL61" t="str">
        <f t="shared" ca="1" si="29"/>
        <v/>
      </c>
      <c r="CM61" t="str">
        <f ca="1">IF($CA61="","",IF(OR(CH61='Datos fijos'!$AB$3,CH61='Datos fijos'!$AB$4),0,SUM(CI61:CL61)))</f>
        <v/>
      </c>
      <c r="CN61" t="str">
        <f t="shared" ca="1" si="65"/>
        <v/>
      </c>
      <c r="CQ61" s="4">
        <f ca="1">IF(OR(COUNTIF('Datos fijos'!$AJ:$AJ,$B61)=0,$B61=0,L61=0,D61=0,F61=0),0,IF(K61='Datos fijos'!$AB$5,VLOOKUP($B61,'Datos fijos'!$AJ:$AO,COLUMN('Datos fijos'!$AN$1)-COLUMN('Datos fijos'!$AJ$2)+1,0),0))</f>
        <v>0</v>
      </c>
      <c r="CR61">
        <f t="shared" ca="1" si="66"/>
        <v>0</v>
      </c>
      <c r="CS61" t="str">
        <f t="shared" ca="1" si="30"/>
        <v/>
      </c>
      <c r="CT61" t="str">
        <f t="shared" ca="1" si="31"/>
        <v/>
      </c>
      <c r="CV61" t="str">
        <f t="shared" ca="1" si="32"/>
        <v/>
      </c>
      <c r="CW61" t="str">
        <f t="shared" ca="1" si="33"/>
        <v/>
      </c>
      <c r="CX61" t="str">
        <f t="shared" ca="1" si="34"/>
        <v/>
      </c>
      <c r="CY61" t="str">
        <f t="shared" ca="1" si="35"/>
        <v/>
      </c>
      <c r="CZ61" t="str">
        <f t="shared" ca="1" si="36"/>
        <v/>
      </c>
      <c r="DA61" t="str">
        <f t="shared" ca="1" si="37"/>
        <v/>
      </c>
      <c r="DB61" s="4" t="str">
        <f t="shared" ca="1" si="38"/>
        <v/>
      </c>
      <c r="DC61" t="str">
        <f t="shared" ca="1" si="39"/>
        <v/>
      </c>
      <c r="DD61" t="str">
        <f t="shared" ca="1" si="40"/>
        <v/>
      </c>
      <c r="DE61" t="str">
        <f t="shared" ca="1" si="41"/>
        <v/>
      </c>
      <c r="DF61" t="str">
        <f t="shared" ca="1" si="42"/>
        <v/>
      </c>
      <c r="DI61">
        <f ca="1">IF(OR(COUNTIF('Datos fijos'!$AJ:$AJ,Cálculos!$B61)=0,Cálculos!$B61=0,D61=0,F61=0),0,VLOOKUP($B61,'Datos fijos'!$AJ:$AO,COLUMN('Datos fijos'!$AO$1)-COLUMN('Datos fijos'!$AJ$2)+1,0))</f>
        <v>0</v>
      </c>
      <c r="DJ61">
        <f t="shared" ca="1" si="67"/>
        <v>0</v>
      </c>
      <c r="DK61" t="str">
        <f t="shared" ca="1" si="43"/>
        <v/>
      </c>
      <c r="DL61" t="str">
        <f t="shared" ca="1" si="68"/>
        <v/>
      </c>
      <c r="DN61" t="str">
        <f t="shared" ca="1" si="44"/>
        <v/>
      </c>
      <c r="DO61" t="str">
        <f t="shared" ca="1" si="45"/>
        <v/>
      </c>
      <c r="DP61" t="str">
        <f t="shared" ca="1" si="46"/>
        <v/>
      </c>
      <c r="DQ61" t="str">
        <f t="shared" ca="1" si="47"/>
        <v/>
      </c>
      <c r="DR61" t="str">
        <f t="shared" ca="1" si="48"/>
        <v/>
      </c>
      <c r="DS61" s="4" t="str">
        <f ca="1">IF($DL61="","",IF(OR(OFFSET(K$3,$DL61,0)='Datos fijos'!$AB$5,OFFSET(K$3,$DL61,0)='Datos fijos'!$AB$6),"Importado",OFFSET(K$3,$DL61,0)))</f>
        <v/>
      </c>
      <c r="DT61" t="str">
        <f t="shared" ca="1" si="49"/>
        <v/>
      </c>
      <c r="DU61" t="str">
        <f t="shared" ca="1" si="50"/>
        <v/>
      </c>
      <c r="DV61" t="str">
        <f t="shared" ca="1" si="51"/>
        <v/>
      </c>
      <c r="DW61" t="str">
        <f t="shared" ca="1" si="52"/>
        <v/>
      </c>
      <c r="DX61" t="str">
        <f ca="1">IF(DL61="","",IF(OR(DS61='Datos fijos'!$AB$3,DS61='Datos fijos'!$AB$4),0,SUM(DT61:DW61)))</f>
        <v/>
      </c>
      <c r="DY61" t="str">
        <f t="shared" ca="1" si="53"/>
        <v/>
      </c>
      <c r="EC61" s="52" t="str">
        <f ca="1">IF(OR(COUNTIF('Datos fijos'!$AJ:$AJ,Cálculos!$B61)=0,F61=0,D61=0,B61=0),"",VLOOKUP($B61,'Datos fijos'!$AJ:$AP,COLUMN('Datos fijos'!$AP$1)-COLUMN('Datos fijos'!$AJ$2)+1,0))</f>
        <v/>
      </c>
      <c r="ED61" t="str">
        <f t="shared" ca="1" si="54"/>
        <v/>
      </c>
    </row>
    <row r="62" spans="2:134">
      <c r="B62">
        <f ca="1">OFFSET('Equipos, Mater, Serv'!C$5,ROW($A62)-ROW($A$3),0)</f>
        <v>0</v>
      </c>
      <c r="C62">
        <f ca="1">OFFSET('Equipos, Mater, Serv'!D$5,ROW($A62)-ROW($A$3),0)</f>
        <v>0</v>
      </c>
      <c r="D62">
        <f ca="1">OFFSET('Equipos, Mater, Serv'!F$5,ROW($A62)-ROW($A$3),0)</f>
        <v>0</v>
      </c>
      <c r="E62">
        <f ca="1">OFFSET('Equipos, Mater, Serv'!G$5,ROW($A62)-ROW($A$3),0)</f>
        <v>0</v>
      </c>
      <c r="F62">
        <f ca="1">OFFSET('Equipos, Mater, Serv'!H$5,ROW($A62)-ROW($A$3),0)</f>
        <v>0</v>
      </c>
      <c r="G62">
        <f ca="1">OFFSET('Equipos, Mater, Serv'!L$5,ROW($A62)-ROW($A$3),0)</f>
        <v>0</v>
      </c>
      <c r="I62">
        <f ca="1">OFFSET('Equipos, Mater, Serv'!O$5,ROW($A62)-ROW($A$3),0)</f>
        <v>0</v>
      </c>
      <c r="J62">
        <f ca="1">OFFSET('Equipos, Mater, Serv'!P$5,ROW($A62)-ROW($A$3),0)</f>
        <v>0</v>
      </c>
      <c r="K62">
        <f ca="1">OFFSET('Equipos, Mater, Serv'!T$5,ROW($A62)-ROW($A$3),0)</f>
        <v>0</v>
      </c>
      <c r="L62">
        <f ca="1">OFFSET('Equipos, Mater, Serv'!U$5,ROW($A62)-ROW($A$3),0)</f>
        <v>0</v>
      </c>
      <c r="N62">
        <f ca="1">OFFSET('Equipos, Mater, Serv'!Z$5,ROW($A62)-ROW($A$3),0)</f>
        <v>0</v>
      </c>
      <c r="O62">
        <f ca="1">OFFSET('Equipos, Mater, Serv'!AA$5,ROW($A62)-ROW($A$3),0)</f>
        <v>0</v>
      </c>
      <c r="P62">
        <f ca="1">OFFSET('Equipos, Mater, Serv'!AB$5,ROW($A62)-ROW($A$3),0)</f>
        <v>0</v>
      </c>
      <c r="Q62">
        <f ca="1">OFFSET('Equipos, Mater, Serv'!AC$5,ROW($A62)-ROW($A$3),0)</f>
        <v>0</v>
      </c>
      <c r="R62">
        <f ca="1">OFFSET('Equipos, Mater, Serv'!AD$5,ROW($A62)-ROW($A$3),0)</f>
        <v>0</v>
      </c>
      <c r="S62">
        <f ca="1">OFFSET('Equipos, Mater, Serv'!AE$5,ROW($A62)-ROW($A$3),0)</f>
        <v>0</v>
      </c>
      <c r="T62">
        <f ca="1">OFFSET('Equipos, Mater, Serv'!AF$5,ROW($A62)-ROW($A$3),0)</f>
        <v>0</v>
      </c>
      <c r="V62" s="227">
        <f ca="1">IF(OR($B62=0,D62=0,F62=0,J62&lt;&gt;'Datos fijos'!$H$3),0,1)</f>
        <v>0</v>
      </c>
      <c r="W62">
        <f t="shared" ca="1" si="55"/>
        <v>0</v>
      </c>
      <c r="X62" t="str">
        <f t="shared" ca="1" si="56"/>
        <v/>
      </c>
      <c r="Y62" t="str">
        <f t="shared" ca="1" si="57"/>
        <v/>
      </c>
      <c r="AA62" t="str">
        <f t="shared" ca="1" si="0"/>
        <v/>
      </c>
      <c r="AB62" t="str">
        <f t="shared" ca="1" si="1"/>
        <v/>
      </c>
      <c r="AC62" t="str">
        <f t="shared" ca="1" si="2"/>
        <v/>
      </c>
      <c r="AD62" t="str">
        <f t="shared" ca="1" si="3"/>
        <v/>
      </c>
      <c r="AE62" t="str">
        <f t="shared" ca="1" si="4"/>
        <v/>
      </c>
      <c r="AF62" t="str">
        <f t="shared" ca="1" si="5"/>
        <v/>
      </c>
      <c r="AG62" t="str">
        <f t="shared" ca="1" si="58"/>
        <v/>
      </c>
      <c r="AH62" t="str">
        <f t="shared" ca="1" si="59"/>
        <v/>
      </c>
      <c r="AI62" t="str">
        <f t="shared" ca="1" si="60"/>
        <v/>
      </c>
      <c r="AL62" t="str">
        <f ca="1">IF(Y62="","",IF(OR(AG62='Datos fijos'!$AB$3,AG62='Datos fijos'!$AB$4),0,SUM(AH62:AK62)))</f>
        <v/>
      </c>
      <c r="BE62" s="4">
        <f ca="1">IF(OR(COUNTIF('Datos fijos'!$AJ:$AJ,$B62)=0,$B62=0,D62=0,F62=0,$H$4&lt;&gt;'Datos fijos'!$H$3),0,VLOOKUP($B62,'Datos fijos'!$AJ:$AO,COLUMN('Datos fijos'!$AK$2)-COLUMN('Datos fijos'!$AJ$2)+1,0))</f>
        <v>0</v>
      </c>
      <c r="BF62">
        <f t="shared" ca="1" si="62"/>
        <v>0</v>
      </c>
      <c r="BG62" t="str">
        <f t="shared" ca="1" si="6"/>
        <v/>
      </c>
      <c r="BH62" t="str">
        <f t="shared" ca="1" si="7"/>
        <v/>
      </c>
      <c r="BJ62" t="str">
        <f t="shared" ca="1" si="8"/>
        <v/>
      </c>
      <c r="BK62" t="str">
        <f t="shared" ca="1" si="9"/>
        <v/>
      </c>
      <c r="BL62" t="str">
        <f t="shared" ca="1" si="10"/>
        <v/>
      </c>
      <c r="BM62" t="str">
        <f t="shared" ca="1" si="11"/>
        <v/>
      </c>
      <c r="BN62" s="4" t="str">
        <f t="shared" ca="1" si="12"/>
        <v/>
      </c>
      <c r="BO62" t="str">
        <f t="shared" ca="1" si="13"/>
        <v/>
      </c>
      <c r="BP62" t="str">
        <f t="shared" ca="1" si="14"/>
        <v/>
      </c>
      <c r="BQ62" t="str">
        <f t="shared" ca="1" si="15"/>
        <v/>
      </c>
      <c r="BR62" t="str">
        <f t="shared" ca="1" si="16"/>
        <v/>
      </c>
      <c r="BS62" t="str">
        <f t="shared" ca="1" si="17"/>
        <v/>
      </c>
      <c r="BT62" t="str">
        <f ca="1">IF($BH62="","",IF(OR(BO62='Datos fijos'!$AB$3,BO62='Datos fijos'!$AB$4),0,SUM(BP62:BS62)))</f>
        <v/>
      </c>
      <c r="BU62" t="str">
        <f t="shared" ca="1" si="63"/>
        <v/>
      </c>
      <c r="BX62">
        <f ca="1">IF(OR(COUNTIF('Datos fijos'!$AJ:$AJ,$B62)=0,$B62=0,D62=0,F62=0,G62=0,$H$4&lt;&gt;'Datos fijos'!$H$3),0,VLOOKUP($B62,'Datos fijos'!$AJ:$AO,COLUMN('Datos fijos'!$AL$1)-COLUMN('Datos fijos'!$AJ$2)+1,0))</f>
        <v>0</v>
      </c>
      <c r="BY62">
        <f t="shared" ca="1" si="64"/>
        <v>0</v>
      </c>
      <c r="BZ62" t="str">
        <f t="shared" ca="1" si="18"/>
        <v/>
      </c>
      <c r="CA62" t="str">
        <f t="shared" ca="1" si="19"/>
        <v/>
      </c>
      <c r="CC62" t="str">
        <f t="shared" ca="1" si="20"/>
        <v/>
      </c>
      <c r="CD62" t="str">
        <f t="shared" ca="1" si="21"/>
        <v/>
      </c>
      <c r="CE62" t="str">
        <f t="shared" ca="1" si="22"/>
        <v/>
      </c>
      <c r="CF62" t="str">
        <f t="shared" ca="1" si="23"/>
        <v/>
      </c>
      <c r="CG62" t="str">
        <f t="shared" ca="1" si="24"/>
        <v/>
      </c>
      <c r="CH62" t="str">
        <f t="shared" ca="1" si="25"/>
        <v/>
      </c>
      <c r="CI62" t="str">
        <f t="shared" ca="1" si="26"/>
        <v/>
      </c>
      <c r="CJ62" t="str">
        <f t="shared" ca="1" si="27"/>
        <v/>
      </c>
      <c r="CK62" t="str">
        <f t="shared" ca="1" si="28"/>
        <v/>
      </c>
      <c r="CL62" t="str">
        <f t="shared" ca="1" si="29"/>
        <v/>
      </c>
      <c r="CM62" t="str">
        <f ca="1">IF($CA62="","",IF(OR(CH62='Datos fijos'!$AB$3,CH62='Datos fijos'!$AB$4),0,SUM(CI62:CL62)))</f>
        <v/>
      </c>
      <c r="CN62" t="str">
        <f t="shared" ca="1" si="65"/>
        <v/>
      </c>
      <c r="CQ62" s="4">
        <f ca="1">IF(OR(COUNTIF('Datos fijos'!$AJ:$AJ,$B62)=0,$B62=0,L62=0,D62=0,F62=0),0,IF(K62='Datos fijos'!$AB$5,VLOOKUP($B62,'Datos fijos'!$AJ:$AO,COLUMN('Datos fijos'!$AN$1)-COLUMN('Datos fijos'!$AJ$2)+1,0),0))</f>
        <v>0</v>
      </c>
      <c r="CR62">
        <f t="shared" ca="1" si="66"/>
        <v>0</v>
      </c>
      <c r="CS62" t="str">
        <f t="shared" ca="1" si="30"/>
        <v/>
      </c>
      <c r="CT62" t="str">
        <f t="shared" ca="1" si="31"/>
        <v/>
      </c>
      <c r="CV62" t="str">
        <f t="shared" ca="1" si="32"/>
        <v/>
      </c>
      <c r="CW62" t="str">
        <f t="shared" ca="1" si="33"/>
        <v/>
      </c>
      <c r="CX62" t="str">
        <f t="shared" ca="1" si="34"/>
        <v/>
      </c>
      <c r="CY62" t="str">
        <f t="shared" ca="1" si="35"/>
        <v/>
      </c>
      <c r="CZ62" t="str">
        <f t="shared" ca="1" si="36"/>
        <v/>
      </c>
      <c r="DA62" t="str">
        <f t="shared" ca="1" si="37"/>
        <v/>
      </c>
      <c r="DB62" s="4" t="str">
        <f t="shared" ca="1" si="38"/>
        <v/>
      </c>
      <c r="DC62" t="str">
        <f t="shared" ca="1" si="39"/>
        <v/>
      </c>
      <c r="DD62" t="str">
        <f t="shared" ca="1" si="40"/>
        <v/>
      </c>
      <c r="DE62" t="str">
        <f t="shared" ca="1" si="41"/>
        <v/>
      </c>
      <c r="DF62" t="str">
        <f t="shared" ca="1" si="42"/>
        <v/>
      </c>
      <c r="DI62">
        <f ca="1">IF(OR(COUNTIF('Datos fijos'!$AJ:$AJ,Cálculos!$B62)=0,Cálculos!$B62=0,D62=0,F62=0),0,VLOOKUP($B62,'Datos fijos'!$AJ:$AO,COLUMN('Datos fijos'!$AO$1)-COLUMN('Datos fijos'!$AJ$2)+1,0))</f>
        <v>0</v>
      </c>
      <c r="DJ62">
        <f t="shared" ca="1" si="67"/>
        <v>0</v>
      </c>
      <c r="DK62" t="str">
        <f t="shared" ca="1" si="43"/>
        <v/>
      </c>
      <c r="DL62" t="str">
        <f t="shared" ca="1" si="68"/>
        <v/>
      </c>
      <c r="DN62" t="str">
        <f t="shared" ca="1" si="44"/>
        <v/>
      </c>
      <c r="DO62" t="str">
        <f t="shared" ca="1" si="45"/>
        <v/>
      </c>
      <c r="DP62" t="str">
        <f t="shared" ca="1" si="46"/>
        <v/>
      </c>
      <c r="DQ62" t="str">
        <f t="shared" ca="1" si="47"/>
        <v/>
      </c>
      <c r="DR62" t="str">
        <f t="shared" ca="1" si="48"/>
        <v/>
      </c>
      <c r="DS62" s="4" t="str">
        <f ca="1">IF($DL62="","",IF(OR(OFFSET(K$3,$DL62,0)='Datos fijos'!$AB$5,OFFSET(K$3,$DL62,0)='Datos fijos'!$AB$6),"Importado",OFFSET(K$3,$DL62,0)))</f>
        <v/>
      </c>
      <c r="DT62" t="str">
        <f t="shared" ca="1" si="49"/>
        <v/>
      </c>
      <c r="DU62" t="str">
        <f t="shared" ca="1" si="50"/>
        <v/>
      </c>
      <c r="DV62" t="str">
        <f t="shared" ca="1" si="51"/>
        <v/>
      </c>
      <c r="DW62" t="str">
        <f t="shared" ca="1" si="52"/>
        <v/>
      </c>
      <c r="DX62" t="str">
        <f ca="1">IF(DL62="","",IF(OR(DS62='Datos fijos'!$AB$3,DS62='Datos fijos'!$AB$4),0,SUM(DT62:DW62)))</f>
        <v/>
      </c>
      <c r="DY62" t="str">
        <f t="shared" ca="1" si="53"/>
        <v/>
      </c>
      <c r="EC62" s="52" t="str">
        <f ca="1">IF(OR(COUNTIF('Datos fijos'!$AJ:$AJ,Cálculos!$B62)=0,F62=0,D62=0,B62=0),"",VLOOKUP($B62,'Datos fijos'!$AJ:$AP,COLUMN('Datos fijos'!$AP$1)-COLUMN('Datos fijos'!$AJ$2)+1,0))</f>
        <v/>
      </c>
      <c r="ED62" t="str">
        <f t="shared" ca="1" si="54"/>
        <v/>
      </c>
    </row>
    <row r="63" spans="2:134">
      <c r="B63">
        <f ca="1">OFFSET('Equipos, Mater, Serv'!C$5,ROW($A63)-ROW($A$3),0)</f>
        <v>0</v>
      </c>
      <c r="C63">
        <f ca="1">OFFSET('Equipos, Mater, Serv'!D$5,ROW($A63)-ROW($A$3),0)</f>
        <v>0</v>
      </c>
      <c r="D63">
        <f ca="1">OFFSET('Equipos, Mater, Serv'!F$5,ROW($A63)-ROW($A$3),0)</f>
        <v>0</v>
      </c>
      <c r="E63">
        <f ca="1">OFFSET('Equipos, Mater, Serv'!G$5,ROW($A63)-ROW($A$3),0)</f>
        <v>0</v>
      </c>
      <c r="F63">
        <f ca="1">OFFSET('Equipos, Mater, Serv'!H$5,ROW($A63)-ROW($A$3),0)</f>
        <v>0</v>
      </c>
      <c r="G63">
        <f ca="1">OFFSET('Equipos, Mater, Serv'!L$5,ROW($A63)-ROW($A$3),0)</f>
        <v>0</v>
      </c>
      <c r="I63">
        <f ca="1">OFFSET('Equipos, Mater, Serv'!O$5,ROW($A63)-ROW($A$3),0)</f>
        <v>0</v>
      </c>
      <c r="J63">
        <f ca="1">OFFSET('Equipos, Mater, Serv'!P$5,ROW($A63)-ROW($A$3),0)</f>
        <v>0</v>
      </c>
      <c r="K63">
        <f ca="1">OFFSET('Equipos, Mater, Serv'!T$5,ROW($A63)-ROW($A$3),0)</f>
        <v>0</v>
      </c>
      <c r="L63">
        <f ca="1">OFFSET('Equipos, Mater, Serv'!U$5,ROW($A63)-ROW($A$3),0)</f>
        <v>0</v>
      </c>
      <c r="N63">
        <f ca="1">OFFSET('Equipos, Mater, Serv'!Z$5,ROW($A63)-ROW($A$3),0)</f>
        <v>0</v>
      </c>
      <c r="O63">
        <f ca="1">OFFSET('Equipos, Mater, Serv'!AA$5,ROW($A63)-ROW($A$3),0)</f>
        <v>0</v>
      </c>
      <c r="P63">
        <f ca="1">OFFSET('Equipos, Mater, Serv'!AB$5,ROW($A63)-ROW($A$3),0)</f>
        <v>0</v>
      </c>
      <c r="Q63">
        <f ca="1">OFFSET('Equipos, Mater, Serv'!AC$5,ROW($A63)-ROW($A$3),0)</f>
        <v>0</v>
      </c>
      <c r="R63">
        <f ca="1">OFFSET('Equipos, Mater, Serv'!AD$5,ROW($A63)-ROW($A$3),0)</f>
        <v>0</v>
      </c>
      <c r="S63">
        <f ca="1">OFFSET('Equipos, Mater, Serv'!AE$5,ROW($A63)-ROW($A$3),0)</f>
        <v>0</v>
      </c>
      <c r="T63">
        <f ca="1">OFFSET('Equipos, Mater, Serv'!AF$5,ROW($A63)-ROW($A$3),0)</f>
        <v>0</v>
      </c>
      <c r="V63" s="227">
        <f ca="1">IF(OR($B63=0,D63=0,F63=0,J63&lt;&gt;'Datos fijos'!$H$3),0,1)</f>
        <v>0</v>
      </c>
      <c r="W63">
        <f t="shared" ca="1" si="55"/>
        <v>0</v>
      </c>
      <c r="X63" t="str">
        <f t="shared" ca="1" si="56"/>
        <v/>
      </c>
      <c r="Y63" t="str">
        <f t="shared" ca="1" si="57"/>
        <v/>
      </c>
      <c r="AA63" t="str">
        <f t="shared" ca="1" si="0"/>
        <v/>
      </c>
      <c r="AB63" t="str">
        <f t="shared" ca="1" si="1"/>
        <v/>
      </c>
      <c r="AC63" t="str">
        <f t="shared" ca="1" si="2"/>
        <v/>
      </c>
      <c r="AD63" t="str">
        <f t="shared" ca="1" si="3"/>
        <v/>
      </c>
      <c r="AE63" t="str">
        <f t="shared" ca="1" si="4"/>
        <v/>
      </c>
      <c r="AF63" t="str">
        <f t="shared" ca="1" si="5"/>
        <v/>
      </c>
      <c r="AG63" t="str">
        <f t="shared" ca="1" si="58"/>
        <v/>
      </c>
      <c r="AH63" t="str">
        <f t="shared" ca="1" si="59"/>
        <v/>
      </c>
      <c r="AI63" t="str">
        <f t="shared" ca="1" si="60"/>
        <v/>
      </c>
      <c r="AL63" t="str">
        <f ca="1">IF(Y63="","",IF(OR(AG63='Datos fijos'!$AB$3,AG63='Datos fijos'!$AB$4),0,SUM(AH63:AK63)))</f>
        <v/>
      </c>
      <c r="BE63" s="4">
        <f ca="1">IF(OR(COUNTIF('Datos fijos'!$AJ:$AJ,$B63)=0,$B63=0,D63=0,F63=0,$H$4&lt;&gt;'Datos fijos'!$H$3),0,VLOOKUP($B63,'Datos fijos'!$AJ:$AO,COLUMN('Datos fijos'!$AK$2)-COLUMN('Datos fijos'!$AJ$2)+1,0))</f>
        <v>0</v>
      </c>
      <c r="BF63">
        <f t="shared" ca="1" si="62"/>
        <v>0</v>
      </c>
      <c r="BG63" t="str">
        <f t="shared" ca="1" si="6"/>
        <v/>
      </c>
      <c r="BH63" t="str">
        <f t="shared" ca="1" si="7"/>
        <v/>
      </c>
      <c r="BJ63" t="str">
        <f t="shared" ca="1" si="8"/>
        <v/>
      </c>
      <c r="BK63" t="str">
        <f t="shared" ca="1" si="9"/>
        <v/>
      </c>
      <c r="BL63" t="str">
        <f t="shared" ca="1" si="10"/>
        <v/>
      </c>
      <c r="BM63" t="str">
        <f t="shared" ca="1" si="11"/>
        <v/>
      </c>
      <c r="BN63" s="4" t="str">
        <f t="shared" ca="1" si="12"/>
        <v/>
      </c>
      <c r="BO63" t="str">
        <f t="shared" ca="1" si="13"/>
        <v/>
      </c>
      <c r="BP63" t="str">
        <f t="shared" ca="1" si="14"/>
        <v/>
      </c>
      <c r="BQ63" t="str">
        <f t="shared" ca="1" si="15"/>
        <v/>
      </c>
      <c r="BR63" t="str">
        <f t="shared" ca="1" si="16"/>
        <v/>
      </c>
      <c r="BS63" t="str">
        <f t="shared" ca="1" si="17"/>
        <v/>
      </c>
      <c r="BT63" t="str">
        <f ca="1">IF($BH63="","",IF(OR(BO63='Datos fijos'!$AB$3,BO63='Datos fijos'!$AB$4),0,SUM(BP63:BS63)))</f>
        <v/>
      </c>
      <c r="BU63" t="str">
        <f t="shared" ca="1" si="63"/>
        <v/>
      </c>
      <c r="BX63">
        <f ca="1">IF(OR(COUNTIF('Datos fijos'!$AJ:$AJ,$B63)=0,$B63=0,D63=0,F63=0,G63=0,$H$4&lt;&gt;'Datos fijos'!$H$3),0,VLOOKUP($B63,'Datos fijos'!$AJ:$AO,COLUMN('Datos fijos'!$AL$1)-COLUMN('Datos fijos'!$AJ$2)+1,0))</f>
        <v>0</v>
      </c>
      <c r="BY63">
        <f t="shared" ca="1" si="64"/>
        <v>0</v>
      </c>
      <c r="BZ63" t="str">
        <f t="shared" ca="1" si="18"/>
        <v/>
      </c>
      <c r="CA63" t="str">
        <f t="shared" ca="1" si="19"/>
        <v/>
      </c>
      <c r="CC63" t="str">
        <f t="shared" ca="1" si="20"/>
        <v/>
      </c>
      <c r="CD63" t="str">
        <f t="shared" ca="1" si="21"/>
        <v/>
      </c>
      <c r="CE63" t="str">
        <f t="shared" ca="1" si="22"/>
        <v/>
      </c>
      <c r="CF63" t="str">
        <f t="shared" ca="1" si="23"/>
        <v/>
      </c>
      <c r="CG63" t="str">
        <f t="shared" ca="1" si="24"/>
        <v/>
      </c>
      <c r="CH63" t="str">
        <f t="shared" ca="1" si="25"/>
        <v/>
      </c>
      <c r="CI63" t="str">
        <f t="shared" ca="1" si="26"/>
        <v/>
      </c>
      <c r="CJ63" t="str">
        <f t="shared" ca="1" si="27"/>
        <v/>
      </c>
      <c r="CK63" t="str">
        <f t="shared" ca="1" si="28"/>
        <v/>
      </c>
      <c r="CL63" t="str">
        <f t="shared" ca="1" si="29"/>
        <v/>
      </c>
      <c r="CM63" t="str">
        <f ca="1">IF($CA63="","",IF(OR(CH63='Datos fijos'!$AB$3,CH63='Datos fijos'!$AB$4),0,SUM(CI63:CL63)))</f>
        <v/>
      </c>
      <c r="CN63" t="str">
        <f t="shared" ca="1" si="65"/>
        <v/>
      </c>
      <c r="CQ63" s="4">
        <f ca="1">IF(OR(COUNTIF('Datos fijos'!$AJ:$AJ,$B63)=0,$B63=0,L63=0,D63=0,F63=0),0,IF(K63='Datos fijos'!$AB$5,VLOOKUP($B63,'Datos fijos'!$AJ:$AO,COLUMN('Datos fijos'!$AN$1)-COLUMN('Datos fijos'!$AJ$2)+1,0),0))</f>
        <v>0</v>
      </c>
      <c r="CR63">
        <f t="shared" ca="1" si="66"/>
        <v>0</v>
      </c>
      <c r="CS63" t="str">
        <f t="shared" ca="1" si="30"/>
        <v/>
      </c>
      <c r="CT63" t="str">
        <f t="shared" ca="1" si="31"/>
        <v/>
      </c>
      <c r="CV63" t="str">
        <f t="shared" ca="1" si="32"/>
        <v/>
      </c>
      <c r="CW63" t="str">
        <f t="shared" ca="1" si="33"/>
        <v/>
      </c>
      <c r="CX63" t="str">
        <f t="shared" ca="1" si="34"/>
        <v/>
      </c>
      <c r="CY63" t="str">
        <f t="shared" ca="1" si="35"/>
        <v/>
      </c>
      <c r="CZ63" t="str">
        <f t="shared" ca="1" si="36"/>
        <v/>
      </c>
      <c r="DA63" t="str">
        <f t="shared" ca="1" si="37"/>
        <v/>
      </c>
      <c r="DB63" s="4" t="str">
        <f t="shared" ca="1" si="38"/>
        <v/>
      </c>
      <c r="DC63" t="str">
        <f t="shared" ca="1" si="39"/>
        <v/>
      </c>
      <c r="DD63" t="str">
        <f t="shared" ca="1" si="40"/>
        <v/>
      </c>
      <c r="DE63" t="str">
        <f t="shared" ca="1" si="41"/>
        <v/>
      </c>
      <c r="DF63" t="str">
        <f t="shared" ca="1" si="42"/>
        <v/>
      </c>
      <c r="DI63">
        <f ca="1">IF(OR(COUNTIF('Datos fijos'!$AJ:$AJ,Cálculos!$B63)=0,Cálculos!$B63=0,D63=0,F63=0),0,VLOOKUP($B63,'Datos fijos'!$AJ:$AO,COLUMN('Datos fijos'!$AO$1)-COLUMN('Datos fijos'!$AJ$2)+1,0))</f>
        <v>0</v>
      </c>
      <c r="DJ63">
        <f t="shared" ca="1" si="67"/>
        <v>0</v>
      </c>
      <c r="DK63" t="str">
        <f t="shared" ca="1" si="43"/>
        <v/>
      </c>
      <c r="DL63" t="str">
        <f t="shared" ca="1" si="68"/>
        <v/>
      </c>
      <c r="DN63" t="str">
        <f t="shared" ca="1" si="44"/>
        <v/>
      </c>
      <c r="DO63" t="str">
        <f t="shared" ca="1" si="45"/>
        <v/>
      </c>
      <c r="DP63" t="str">
        <f t="shared" ca="1" si="46"/>
        <v/>
      </c>
      <c r="DQ63" t="str">
        <f t="shared" ca="1" si="47"/>
        <v/>
      </c>
      <c r="DR63" t="str">
        <f t="shared" ca="1" si="48"/>
        <v/>
      </c>
      <c r="DS63" s="4" t="str">
        <f ca="1">IF($DL63="","",IF(OR(OFFSET(K$3,$DL63,0)='Datos fijos'!$AB$5,OFFSET(K$3,$DL63,0)='Datos fijos'!$AB$6),"Importado",OFFSET(K$3,$DL63,0)))</f>
        <v/>
      </c>
      <c r="DT63" t="str">
        <f t="shared" ca="1" si="49"/>
        <v/>
      </c>
      <c r="DU63" t="str">
        <f t="shared" ca="1" si="50"/>
        <v/>
      </c>
      <c r="DV63" t="str">
        <f t="shared" ca="1" si="51"/>
        <v/>
      </c>
      <c r="DW63" t="str">
        <f t="shared" ca="1" si="52"/>
        <v/>
      </c>
      <c r="DX63" t="str">
        <f ca="1">IF(DL63="","",IF(OR(DS63='Datos fijos'!$AB$3,DS63='Datos fijos'!$AB$4),0,SUM(DT63:DW63)))</f>
        <v/>
      </c>
      <c r="DY63" t="str">
        <f t="shared" ca="1" si="53"/>
        <v/>
      </c>
      <c r="EC63" s="52" t="str">
        <f ca="1">IF(OR(COUNTIF('Datos fijos'!$AJ:$AJ,Cálculos!$B63)=0,F63=0,D63=0,B63=0),"",VLOOKUP($B63,'Datos fijos'!$AJ:$AP,COLUMN('Datos fijos'!$AP$1)-COLUMN('Datos fijos'!$AJ$2)+1,0))</f>
        <v/>
      </c>
      <c r="ED63" t="str">
        <f t="shared" ca="1" si="54"/>
        <v/>
      </c>
    </row>
    <row r="64" spans="2:134">
      <c r="B64">
        <f ca="1">OFFSET('Equipos, Mater, Serv'!C$5,ROW($A64)-ROW($A$3),0)</f>
        <v>0</v>
      </c>
      <c r="C64">
        <f ca="1">OFFSET('Equipos, Mater, Serv'!D$5,ROW($A64)-ROW($A$3),0)</f>
        <v>0</v>
      </c>
      <c r="D64">
        <f ca="1">OFFSET('Equipos, Mater, Serv'!F$5,ROW($A64)-ROW($A$3),0)</f>
        <v>0</v>
      </c>
      <c r="E64">
        <f ca="1">OFFSET('Equipos, Mater, Serv'!G$5,ROW($A64)-ROW($A$3),0)</f>
        <v>0</v>
      </c>
      <c r="F64">
        <f ca="1">OFFSET('Equipos, Mater, Serv'!H$5,ROW($A64)-ROW($A$3),0)</f>
        <v>0</v>
      </c>
      <c r="G64">
        <f ca="1">OFFSET('Equipos, Mater, Serv'!L$5,ROW($A64)-ROW($A$3),0)</f>
        <v>0</v>
      </c>
      <c r="I64">
        <f ca="1">OFFSET('Equipos, Mater, Serv'!O$5,ROW($A64)-ROW($A$3),0)</f>
        <v>0</v>
      </c>
      <c r="J64">
        <f ca="1">OFFSET('Equipos, Mater, Serv'!P$5,ROW($A64)-ROW($A$3),0)</f>
        <v>0</v>
      </c>
      <c r="K64">
        <f ca="1">OFFSET('Equipos, Mater, Serv'!T$5,ROW($A64)-ROW($A$3),0)</f>
        <v>0</v>
      </c>
      <c r="L64">
        <f ca="1">OFFSET('Equipos, Mater, Serv'!U$5,ROW($A64)-ROW($A$3),0)</f>
        <v>0</v>
      </c>
      <c r="N64">
        <f ca="1">OFFSET('Equipos, Mater, Serv'!Z$5,ROW($A64)-ROW($A$3),0)</f>
        <v>0</v>
      </c>
      <c r="O64">
        <f ca="1">OFFSET('Equipos, Mater, Serv'!AA$5,ROW($A64)-ROW($A$3),0)</f>
        <v>0</v>
      </c>
      <c r="P64">
        <f ca="1">OFFSET('Equipos, Mater, Serv'!AB$5,ROW($A64)-ROW($A$3),0)</f>
        <v>0</v>
      </c>
      <c r="Q64">
        <f ca="1">OFFSET('Equipos, Mater, Serv'!AC$5,ROW($A64)-ROW($A$3),0)</f>
        <v>0</v>
      </c>
      <c r="R64">
        <f ca="1">OFFSET('Equipos, Mater, Serv'!AD$5,ROW($A64)-ROW($A$3),0)</f>
        <v>0</v>
      </c>
      <c r="S64">
        <f ca="1">OFFSET('Equipos, Mater, Serv'!AE$5,ROW($A64)-ROW($A$3),0)</f>
        <v>0</v>
      </c>
      <c r="T64">
        <f ca="1">OFFSET('Equipos, Mater, Serv'!AF$5,ROW($A64)-ROW($A$3),0)</f>
        <v>0</v>
      </c>
      <c r="V64" s="227">
        <f ca="1">IF(OR($B64=0,D64=0,F64=0,J64&lt;&gt;'Datos fijos'!$H$3),0,1)</f>
        <v>0</v>
      </c>
      <c r="W64">
        <f t="shared" ca="1" si="55"/>
        <v>0</v>
      </c>
      <c r="X64" t="str">
        <f t="shared" ca="1" si="56"/>
        <v/>
      </c>
      <c r="Y64" t="str">
        <f t="shared" ca="1" si="57"/>
        <v/>
      </c>
      <c r="AA64" t="str">
        <f t="shared" ca="1" si="0"/>
        <v/>
      </c>
      <c r="AB64" t="str">
        <f t="shared" ca="1" si="1"/>
        <v/>
      </c>
      <c r="AC64" t="str">
        <f t="shared" ca="1" si="2"/>
        <v/>
      </c>
      <c r="AD64" t="str">
        <f t="shared" ca="1" si="3"/>
        <v/>
      </c>
      <c r="AE64" t="str">
        <f t="shared" ca="1" si="4"/>
        <v/>
      </c>
      <c r="AF64" t="str">
        <f t="shared" ca="1" si="5"/>
        <v/>
      </c>
      <c r="AG64" t="str">
        <f t="shared" ca="1" si="58"/>
        <v/>
      </c>
      <c r="AH64" t="str">
        <f t="shared" ca="1" si="59"/>
        <v/>
      </c>
      <c r="AI64" t="str">
        <f t="shared" ca="1" si="60"/>
        <v/>
      </c>
      <c r="AL64" t="str">
        <f ca="1">IF(Y64="","",IF(OR(AG64='Datos fijos'!$AB$3,AG64='Datos fijos'!$AB$4),0,SUM(AH64:AK64)))</f>
        <v/>
      </c>
      <c r="BE64" s="4">
        <f ca="1">IF(OR(COUNTIF('Datos fijos'!$AJ:$AJ,$B64)=0,$B64=0,D64=0,F64=0,$H$4&lt;&gt;'Datos fijos'!$H$3),0,VLOOKUP($B64,'Datos fijos'!$AJ:$AO,COLUMN('Datos fijos'!$AK$2)-COLUMN('Datos fijos'!$AJ$2)+1,0))</f>
        <v>0</v>
      </c>
      <c r="BF64">
        <f t="shared" ca="1" si="62"/>
        <v>0</v>
      </c>
      <c r="BG64" t="str">
        <f t="shared" ca="1" si="6"/>
        <v/>
      </c>
      <c r="BH64" t="str">
        <f t="shared" ca="1" si="7"/>
        <v/>
      </c>
      <c r="BJ64" t="str">
        <f t="shared" ca="1" si="8"/>
        <v/>
      </c>
      <c r="BK64" t="str">
        <f t="shared" ca="1" si="9"/>
        <v/>
      </c>
      <c r="BL64" t="str">
        <f t="shared" ca="1" si="10"/>
        <v/>
      </c>
      <c r="BM64" t="str">
        <f t="shared" ca="1" si="11"/>
        <v/>
      </c>
      <c r="BN64" s="4" t="str">
        <f t="shared" ca="1" si="12"/>
        <v/>
      </c>
      <c r="BO64" t="str">
        <f t="shared" ca="1" si="13"/>
        <v/>
      </c>
      <c r="BP64" t="str">
        <f t="shared" ca="1" si="14"/>
        <v/>
      </c>
      <c r="BQ64" t="str">
        <f t="shared" ca="1" si="15"/>
        <v/>
      </c>
      <c r="BR64" t="str">
        <f t="shared" ca="1" si="16"/>
        <v/>
      </c>
      <c r="BS64" t="str">
        <f t="shared" ca="1" si="17"/>
        <v/>
      </c>
      <c r="BT64" t="str">
        <f ca="1">IF($BH64="","",IF(OR(BO64='Datos fijos'!$AB$3,BO64='Datos fijos'!$AB$4),0,SUM(BP64:BS64)))</f>
        <v/>
      </c>
      <c r="BU64" t="str">
        <f t="shared" ca="1" si="63"/>
        <v/>
      </c>
      <c r="BX64">
        <f ca="1">IF(OR(COUNTIF('Datos fijos'!$AJ:$AJ,$B64)=0,$B64=0,D64=0,F64=0,G64=0,$H$4&lt;&gt;'Datos fijos'!$H$3),0,VLOOKUP($B64,'Datos fijos'!$AJ:$AO,COLUMN('Datos fijos'!$AL$1)-COLUMN('Datos fijos'!$AJ$2)+1,0))</f>
        <v>0</v>
      </c>
      <c r="BY64">
        <f t="shared" ca="1" si="64"/>
        <v>0</v>
      </c>
      <c r="BZ64" t="str">
        <f t="shared" ca="1" si="18"/>
        <v/>
      </c>
      <c r="CA64" t="str">
        <f t="shared" ca="1" si="19"/>
        <v/>
      </c>
      <c r="CC64" t="str">
        <f t="shared" ca="1" si="20"/>
        <v/>
      </c>
      <c r="CD64" t="str">
        <f t="shared" ca="1" si="21"/>
        <v/>
      </c>
      <c r="CE64" t="str">
        <f t="shared" ca="1" si="22"/>
        <v/>
      </c>
      <c r="CF64" t="str">
        <f t="shared" ca="1" si="23"/>
        <v/>
      </c>
      <c r="CG64" t="str">
        <f t="shared" ca="1" si="24"/>
        <v/>
      </c>
      <c r="CH64" t="str">
        <f t="shared" ca="1" si="25"/>
        <v/>
      </c>
      <c r="CI64" t="str">
        <f t="shared" ca="1" si="26"/>
        <v/>
      </c>
      <c r="CJ64" t="str">
        <f t="shared" ca="1" si="27"/>
        <v/>
      </c>
      <c r="CK64" t="str">
        <f t="shared" ca="1" si="28"/>
        <v/>
      </c>
      <c r="CL64" t="str">
        <f t="shared" ca="1" si="29"/>
        <v/>
      </c>
      <c r="CM64" t="str">
        <f ca="1">IF($CA64="","",IF(OR(CH64='Datos fijos'!$AB$3,CH64='Datos fijos'!$AB$4),0,SUM(CI64:CL64)))</f>
        <v/>
      </c>
      <c r="CN64" t="str">
        <f t="shared" ca="1" si="65"/>
        <v/>
      </c>
      <c r="CQ64" s="4">
        <f ca="1">IF(OR(COUNTIF('Datos fijos'!$AJ:$AJ,$B64)=0,$B64=0,L64=0,D64=0,F64=0),0,IF(K64='Datos fijos'!$AB$5,VLOOKUP($B64,'Datos fijos'!$AJ:$AO,COLUMN('Datos fijos'!$AN$1)-COLUMN('Datos fijos'!$AJ$2)+1,0),0))</f>
        <v>0</v>
      </c>
      <c r="CR64">
        <f t="shared" ca="1" si="66"/>
        <v>0</v>
      </c>
      <c r="CS64" t="str">
        <f t="shared" ca="1" si="30"/>
        <v/>
      </c>
      <c r="CT64" t="str">
        <f t="shared" ca="1" si="31"/>
        <v/>
      </c>
      <c r="CV64" t="str">
        <f t="shared" ca="1" si="32"/>
        <v/>
      </c>
      <c r="CW64" t="str">
        <f t="shared" ca="1" si="33"/>
        <v/>
      </c>
      <c r="CX64" t="str">
        <f t="shared" ca="1" si="34"/>
        <v/>
      </c>
      <c r="CY64" t="str">
        <f t="shared" ca="1" si="35"/>
        <v/>
      </c>
      <c r="CZ64" t="str">
        <f t="shared" ca="1" si="36"/>
        <v/>
      </c>
      <c r="DA64" t="str">
        <f t="shared" ca="1" si="37"/>
        <v/>
      </c>
      <c r="DB64" s="4" t="str">
        <f t="shared" ca="1" si="38"/>
        <v/>
      </c>
      <c r="DC64" t="str">
        <f t="shared" ca="1" si="39"/>
        <v/>
      </c>
      <c r="DD64" t="str">
        <f t="shared" ca="1" si="40"/>
        <v/>
      </c>
      <c r="DE64" t="str">
        <f t="shared" ca="1" si="41"/>
        <v/>
      </c>
      <c r="DF64" t="str">
        <f t="shared" ca="1" si="42"/>
        <v/>
      </c>
      <c r="DI64">
        <f ca="1">IF(OR(COUNTIF('Datos fijos'!$AJ:$AJ,Cálculos!$B64)=0,Cálculos!$B64=0,D64=0,F64=0),0,VLOOKUP($B64,'Datos fijos'!$AJ:$AO,COLUMN('Datos fijos'!$AO$1)-COLUMN('Datos fijos'!$AJ$2)+1,0))</f>
        <v>0</v>
      </c>
      <c r="DJ64">
        <f t="shared" ca="1" si="67"/>
        <v>0</v>
      </c>
      <c r="DK64" t="str">
        <f t="shared" ca="1" si="43"/>
        <v/>
      </c>
      <c r="DL64" t="str">
        <f t="shared" ca="1" si="68"/>
        <v/>
      </c>
      <c r="DN64" t="str">
        <f t="shared" ca="1" si="44"/>
        <v/>
      </c>
      <c r="DO64" t="str">
        <f t="shared" ca="1" si="45"/>
        <v/>
      </c>
      <c r="DP64" t="str">
        <f t="shared" ca="1" si="46"/>
        <v/>
      </c>
      <c r="DQ64" t="str">
        <f t="shared" ca="1" si="47"/>
        <v/>
      </c>
      <c r="DR64" t="str">
        <f t="shared" ca="1" si="48"/>
        <v/>
      </c>
      <c r="DS64" s="4" t="str">
        <f ca="1">IF($DL64="","",IF(OR(OFFSET(K$3,$DL64,0)='Datos fijos'!$AB$5,OFFSET(K$3,$DL64,0)='Datos fijos'!$AB$6),"Importado",OFFSET(K$3,$DL64,0)))</f>
        <v/>
      </c>
      <c r="DT64" t="str">
        <f t="shared" ca="1" si="49"/>
        <v/>
      </c>
      <c r="DU64" t="str">
        <f t="shared" ca="1" si="50"/>
        <v/>
      </c>
      <c r="DV64" t="str">
        <f t="shared" ca="1" si="51"/>
        <v/>
      </c>
      <c r="DW64" t="str">
        <f t="shared" ca="1" si="52"/>
        <v/>
      </c>
      <c r="DX64" t="str">
        <f ca="1">IF(DL64="","",IF(OR(DS64='Datos fijos'!$AB$3,DS64='Datos fijos'!$AB$4),0,SUM(DT64:DW64)))</f>
        <v/>
      </c>
      <c r="DY64" t="str">
        <f t="shared" ca="1" si="53"/>
        <v/>
      </c>
      <c r="EC64" s="52" t="str">
        <f ca="1">IF(OR(COUNTIF('Datos fijos'!$AJ:$AJ,Cálculos!$B64)=0,F64=0,D64=0,B64=0),"",VLOOKUP($B64,'Datos fijos'!$AJ:$AP,COLUMN('Datos fijos'!$AP$1)-COLUMN('Datos fijos'!$AJ$2)+1,0))</f>
        <v/>
      </c>
      <c r="ED64" t="str">
        <f t="shared" ca="1" si="54"/>
        <v/>
      </c>
    </row>
    <row r="65" spans="2:134">
      <c r="B65">
        <f ca="1">OFFSET('Equipos, Mater, Serv'!C$5,ROW($A65)-ROW($A$3),0)</f>
        <v>0</v>
      </c>
      <c r="C65">
        <f ca="1">OFFSET('Equipos, Mater, Serv'!D$5,ROW($A65)-ROW($A$3),0)</f>
        <v>0</v>
      </c>
      <c r="D65">
        <f ca="1">OFFSET('Equipos, Mater, Serv'!F$5,ROW($A65)-ROW($A$3),0)</f>
        <v>0</v>
      </c>
      <c r="E65">
        <f ca="1">OFFSET('Equipos, Mater, Serv'!G$5,ROW($A65)-ROW($A$3),0)</f>
        <v>0</v>
      </c>
      <c r="F65">
        <f ca="1">OFFSET('Equipos, Mater, Serv'!H$5,ROW($A65)-ROW($A$3),0)</f>
        <v>0</v>
      </c>
      <c r="G65">
        <f ca="1">OFFSET('Equipos, Mater, Serv'!L$5,ROW($A65)-ROW($A$3),0)</f>
        <v>0</v>
      </c>
      <c r="I65">
        <f ca="1">OFFSET('Equipos, Mater, Serv'!O$5,ROW($A65)-ROW($A$3),0)</f>
        <v>0</v>
      </c>
      <c r="J65">
        <f ca="1">OFFSET('Equipos, Mater, Serv'!P$5,ROW($A65)-ROW($A$3),0)</f>
        <v>0</v>
      </c>
      <c r="K65">
        <f ca="1">OFFSET('Equipos, Mater, Serv'!T$5,ROW($A65)-ROW($A$3),0)</f>
        <v>0</v>
      </c>
      <c r="L65">
        <f ca="1">OFFSET('Equipos, Mater, Serv'!U$5,ROW($A65)-ROW($A$3),0)</f>
        <v>0</v>
      </c>
      <c r="N65">
        <f ca="1">OFFSET('Equipos, Mater, Serv'!Z$5,ROW($A65)-ROW($A$3),0)</f>
        <v>0</v>
      </c>
      <c r="O65">
        <f ca="1">OFFSET('Equipos, Mater, Serv'!AA$5,ROW($A65)-ROW($A$3),0)</f>
        <v>0</v>
      </c>
      <c r="P65">
        <f ca="1">OFFSET('Equipos, Mater, Serv'!AB$5,ROW($A65)-ROW($A$3),0)</f>
        <v>0</v>
      </c>
      <c r="Q65">
        <f ca="1">OFFSET('Equipos, Mater, Serv'!AC$5,ROW($A65)-ROW($A$3),0)</f>
        <v>0</v>
      </c>
      <c r="R65">
        <f ca="1">OFFSET('Equipos, Mater, Serv'!AD$5,ROW($A65)-ROW($A$3),0)</f>
        <v>0</v>
      </c>
      <c r="S65">
        <f ca="1">OFFSET('Equipos, Mater, Serv'!AE$5,ROW($A65)-ROW($A$3),0)</f>
        <v>0</v>
      </c>
      <c r="T65">
        <f ca="1">OFFSET('Equipos, Mater, Serv'!AF$5,ROW($A65)-ROW($A$3),0)</f>
        <v>0</v>
      </c>
      <c r="V65" s="227">
        <f ca="1">IF(OR($B65=0,D65=0,F65=0,J65&lt;&gt;'Datos fijos'!$H$3),0,1)</f>
        <v>0</v>
      </c>
      <c r="W65">
        <f t="shared" ca="1" si="55"/>
        <v>0</v>
      </c>
      <c r="X65" t="str">
        <f t="shared" ca="1" si="56"/>
        <v/>
      </c>
      <c r="Y65" t="str">
        <f t="shared" ca="1" si="57"/>
        <v/>
      </c>
      <c r="AA65" t="str">
        <f t="shared" ca="1" si="0"/>
        <v/>
      </c>
      <c r="AB65" t="str">
        <f t="shared" ca="1" si="1"/>
        <v/>
      </c>
      <c r="AC65" t="str">
        <f t="shared" ca="1" si="2"/>
        <v/>
      </c>
      <c r="AD65" t="str">
        <f t="shared" ca="1" si="3"/>
        <v/>
      </c>
      <c r="AE65" t="str">
        <f t="shared" ca="1" si="4"/>
        <v/>
      </c>
      <c r="AF65" t="str">
        <f t="shared" ca="1" si="5"/>
        <v/>
      </c>
      <c r="AG65" t="str">
        <f t="shared" ca="1" si="58"/>
        <v/>
      </c>
      <c r="AH65" t="str">
        <f t="shared" ca="1" si="59"/>
        <v/>
      </c>
      <c r="AI65" t="str">
        <f t="shared" ca="1" si="60"/>
        <v/>
      </c>
      <c r="AL65" t="str">
        <f ca="1">IF(Y65="","",IF(OR(AG65='Datos fijos'!$AB$3,AG65='Datos fijos'!$AB$4),0,SUM(AH65:AK65)))</f>
        <v/>
      </c>
      <c r="BE65" s="4">
        <f ca="1">IF(OR(COUNTIF('Datos fijos'!$AJ:$AJ,$B65)=0,$B65=0,D65=0,F65=0,$H$4&lt;&gt;'Datos fijos'!$H$3),0,VLOOKUP($B65,'Datos fijos'!$AJ:$AO,COLUMN('Datos fijos'!$AK$2)-COLUMN('Datos fijos'!$AJ$2)+1,0))</f>
        <v>0</v>
      </c>
      <c r="BF65">
        <f t="shared" ca="1" si="62"/>
        <v>0</v>
      </c>
      <c r="BG65" t="str">
        <f t="shared" ca="1" si="6"/>
        <v/>
      </c>
      <c r="BH65" t="str">
        <f t="shared" ca="1" si="7"/>
        <v/>
      </c>
      <c r="BJ65" t="str">
        <f t="shared" ca="1" si="8"/>
        <v/>
      </c>
      <c r="BK65" t="str">
        <f t="shared" ca="1" si="9"/>
        <v/>
      </c>
      <c r="BL65" t="str">
        <f t="shared" ca="1" si="10"/>
        <v/>
      </c>
      <c r="BM65" t="str">
        <f t="shared" ca="1" si="11"/>
        <v/>
      </c>
      <c r="BN65" s="4" t="str">
        <f t="shared" ca="1" si="12"/>
        <v/>
      </c>
      <c r="BO65" t="str">
        <f t="shared" ca="1" si="13"/>
        <v/>
      </c>
      <c r="BP65" t="str">
        <f t="shared" ca="1" si="14"/>
        <v/>
      </c>
      <c r="BQ65" t="str">
        <f t="shared" ca="1" si="15"/>
        <v/>
      </c>
      <c r="BR65" t="str">
        <f t="shared" ca="1" si="16"/>
        <v/>
      </c>
      <c r="BS65" t="str">
        <f t="shared" ca="1" si="17"/>
        <v/>
      </c>
      <c r="BT65" t="str">
        <f ca="1">IF($BH65="","",IF(OR(BO65='Datos fijos'!$AB$3,BO65='Datos fijos'!$AB$4),0,SUM(BP65:BS65)))</f>
        <v/>
      </c>
      <c r="BU65" t="str">
        <f t="shared" ca="1" si="63"/>
        <v/>
      </c>
      <c r="BX65">
        <f ca="1">IF(OR(COUNTIF('Datos fijos'!$AJ:$AJ,$B65)=0,$B65=0,D65=0,F65=0,G65=0,$H$4&lt;&gt;'Datos fijos'!$H$3),0,VLOOKUP($B65,'Datos fijos'!$AJ:$AO,COLUMN('Datos fijos'!$AL$1)-COLUMN('Datos fijos'!$AJ$2)+1,0))</f>
        <v>0</v>
      </c>
      <c r="BY65">
        <f t="shared" ca="1" si="64"/>
        <v>0</v>
      </c>
      <c r="BZ65" t="str">
        <f t="shared" ca="1" si="18"/>
        <v/>
      </c>
      <c r="CA65" t="str">
        <f t="shared" ca="1" si="19"/>
        <v/>
      </c>
      <c r="CC65" t="str">
        <f t="shared" ca="1" si="20"/>
        <v/>
      </c>
      <c r="CD65" t="str">
        <f t="shared" ca="1" si="21"/>
        <v/>
      </c>
      <c r="CE65" t="str">
        <f t="shared" ca="1" si="22"/>
        <v/>
      </c>
      <c r="CF65" t="str">
        <f t="shared" ca="1" si="23"/>
        <v/>
      </c>
      <c r="CG65" t="str">
        <f t="shared" ca="1" si="24"/>
        <v/>
      </c>
      <c r="CH65" t="str">
        <f t="shared" ca="1" si="25"/>
        <v/>
      </c>
      <c r="CI65" t="str">
        <f t="shared" ca="1" si="26"/>
        <v/>
      </c>
      <c r="CJ65" t="str">
        <f t="shared" ca="1" si="27"/>
        <v/>
      </c>
      <c r="CK65" t="str">
        <f t="shared" ca="1" si="28"/>
        <v/>
      </c>
      <c r="CL65" t="str">
        <f t="shared" ca="1" si="29"/>
        <v/>
      </c>
      <c r="CM65" t="str">
        <f ca="1">IF($CA65="","",IF(OR(CH65='Datos fijos'!$AB$3,CH65='Datos fijos'!$AB$4),0,SUM(CI65:CL65)))</f>
        <v/>
      </c>
      <c r="CN65" t="str">
        <f t="shared" ca="1" si="65"/>
        <v/>
      </c>
      <c r="CQ65" s="4">
        <f ca="1">IF(OR(COUNTIF('Datos fijos'!$AJ:$AJ,$B65)=0,$B65=0,L65=0,D65=0,F65=0),0,IF(K65='Datos fijos'!$AB$5,VLOOKUP($B65,'Datos fijos'!$AJ:$AO,COLUMN('Datos fijos'!$AN$1)-COLUMN('Datos fijos'!$AJ$2)+1,0),0))</f>
        <v>0</v>
      </c>
      <c r="CR65">
        <f t="shared" ca="1" si="66"/>
        <v>0</v>
      </c>
      <c r="CS65" t="str">
        <f t="shared" ca="1" si="30"/>
        <v/>
      </c>
      <c r="CT65" t="str">
        <f t="shared" ca="1" si="31"/>
        <v/>
      </c>
      <c r="CV65" t="str">
        <f t="shared" ca="1" si="32"/>
        <v/>
      </c>
      <c r="CW65" t="str">
        <f t="shared" ca="1" si="33"/>
        <v/>
      </c>
      <c r="CX65" t="str">
        <f t="shared" ca="1" si="34"/>
        <v/>
      </c>
      <c r="CY65" t="str">
        <f t="shared" ca="1" si="35"/>
        <v/>
      </c>
      <c r="CZ65" t="str">
        <f t="shared" ca="1" si="36"/>
        <v/>
      </c>
      <c r="DA65" t="str">
        <f t="shared" ca="1" si="37"/>
        <v/>
      </c>
      <c r="DB65" s="4" t="str">
        <f t="shared" ca="1" si="38"/>
        <v/>
      </c>
      <c r="DC65" t="str">
        <f t="shared" ca="1" si="39"/>
        <v/>
      </c>
      <c r="DD65" t="str">
        <f t="shared" ca="1" si="40"/>
        <v/>
      </c>
      <c r="DE65" t="str">
        <f t="shared" ca="1" si="41"/>
        <v/>
      </c>
      <c r="DF65" t="str">
        <f t="shared" ca="1" si="42"/>
        <v/>
      </c>
      <c r="DI65">
        <f ca="1">IF(OR(COUNTIF('Datos fijos'!$AJ:$AJ,Cálculos!$B65)=0,Cálculos!$B65=0,D65=0,F65=0),0,VLOOKUP($B65,'Datos fijos'!$AJ:$AO,COLUMN('Datos fijos'!$AO$1)-COLUMN('Datos fijos'!$AJ$2)+1,0))</f>
        <v>0</v>
      </c>
      <c r="DJ65">
        <f t="shared" ca="1" si="67"/>
        <v>0</v>
      </c>
      <c r="DK65" t="str">
        <f t="shared" ca="1" si="43"/>
        <v/>
      </c>
      <c r="DL65" t="str">
        <f t="shared" ca="1" si="68"/>
        <v/>
      </c>
      <c r="DN65" t="str">
        <f t="shared" ca="1" si="44"/>
        <v/>
      </c>
      <c r="DO65" t="str">
        <f t="shared" ca="1" si="45"/>
        <v/>
      </c>
      <c r="DP65" t="str">
        <f t="shared" ca="1" si="46"/>
        <v/>
      </c>
      <c r="DQ65" t="str">
        <f t="shared" ca="1" si="47"/>
        <v/>
      </c>
      <c r="DR65" t="str">
        <f t="shared" ca="1" si="48"/>
        <v/>
      </c>
      <c r="DS65" s="4" t="str">
        <f ca="1">IF($DL65="","",IF(OR(OFFSET(K$3,$DL65,0)='Datos fijos'!$AB$5,OFFSET(K$3,$DL65,0)='Datos fijos'!$AB$6),"Importado",OFFSET(K$3,$DL65,0)))</f>
        <v/>
      </c>
      <c r="DT65" t="str">
        <f t="shared" ca="1" si="49"/>
        <v/>
      </c>
      <c r="DU65" t="str">
        <f t="shared" ca="1" si="50"/>
        <v/>
      </c>
      <c r="DV65" t="str">
        <f t="shared" ca="1" si="51"/>
        <v/>
      </c>
      <c r="DW65" t="str">
        <f t="shared" ca="1" si="52"/>
        <v/>
      </c>
      <c r="DX65" t="str">
        <f ca="1">IF(DL65="","",IF(OR(DS65='Datos fijos'!$AB$3,DS65='Datos fijos'!$AB$4),0,SUM(DT65:DW65)))</f>
        <v/>
      </c>
      <c r="DY65" t="str">
        <f t="shared" ca="1" si="53"/>
        <v/>
      </c>
      <c r="EC65" s="52" t="str">
        <f ca="1">IF(OR(COUNTIF('Datos fijos'!$AJ:$AJ,Cálculos!$B65)=0,F65=0,D65=0,B65=0),"",VLOOKUP($B65,'Datos fijos'!$AJ:$AP,COLUMN('Datos fijos'!$AP$1)-COLUMN('Datos fijos'!$AJ$2)+1,0))</f>
        <v/>
      </c>
      <c r="ED65" t="str">
        <f t="shared" ca="1" si="54"/>
        <v/>
      </c>
    </row>
    <row r="66" spans="2:134">
      <c r="B66">
        <f ca="1">OFFSET('Equipos, Mater, Serv'!C$5,ROW($A66)-ROW($A$3),0)</f>
        <v>0</v>
      </c>
      <c r="C66">
        <f ca="1">OFFSET('Equipos, Mater, Serv'!D$5,ROW($A66)-ROW($A$3),0)</f>
        <v>0</v>
      </c>
      <c r="D66">
        <f ca="1">OFFSET('Equipos, Mater, Serv'!F$5,ROW($A66)-ROW($A$3),0)</f>
        <v>0</v>
      </c>
      <c r="E66">
        <f ca="1">OFFSET('Equipos, Mater, Serv'!G$5,ROW($A66)-ROW($A$3),0)</f>
        <v>0</v>
      </c>
      <c r="F66">
        <f ca="1">OFFSET('Equipos, Mater, Serv'!H$5,ROW($A66)-ROW($A$3),0)</f>
        <v>0</v>
      </c>
      <c r="G66">
        <f ca="1">OFFSET('Equipos, Mater, Serv'!L$5,ROW($A66)-ROW($A$3),0)</f>
        <v>0</v>
      </c>
      <c r="I66">
        <f ca="1">OFFSET('Equipos, Mater, Serv'!O$5,ROW($A66)-ROW($A$3),0)</f>
        <v>0</v>
      </c>
      <c r="J66">
        <f ca="1">OFFSET('Equipos, Mater, Serv'!P$5,ROW($A66)-ROW($A$3),0)</f>
        <v>0</v>
      </c>
      <c r="K66">
        <f ca="1">OFFSET('Equipos, Mater, Serv'!T$5,ROW($A66)-ROW($A$3),0)</f>
        <v>0</v>
      </c>
      <c r="L66">
        <f ca="1">OFFSET('Equipos, Mater, Serv'!U$5,ROW($A66)-ROW($A$3),0)</f>
        <v>0</v>
      </c>
      <c r="N66">
        <f ca="1">OFFSET('Equipos, Mater, Serv'!Z$5,ROW($A66)-ROW($A$3),0)</f>
        <v>0</v>
      </c>
      <c r="O66">
        <f ca="1">OFFSET('Equipos, Mater, Serv'!AA$5,ROW($A66)-ROW($A$3),0)</f>
        <v>0</v>
      </c>
      <c r="P66">
        <f ca="1">OFFSET('Equipos, Mater, Serv'!AB$5,ROW($A66)-ROW($A$3),0)</f>
        <v>0</v>
      </c>
      <c r="Q66">
        <f ca="1">OFFSET('Equipos, Mater, Serv'!AC$5,ROW($A66)-ROW($A$3),0)</f>
        <v>0</v>
      </c>
      <c r="R66">
        <f ca="1">OFFSET('Equipos, Mater, Serv'!AD$5,ROW($A66)-ROW($A$3),0)</f>
        <v>0</v>
      </c>
      <c r="S66">
        <f ca="1">OFFSET('Equipos, Mater, Serv'!AE$5,ROW($A66)-ROW($A$3),0)</f>
        <v>0</v>
      </c>
      <c r="T66">
        <f ca="1">OFFSET('Equipos, Mater, Serv'!AF$5,ROW($A66)-ROW($A$3),0)</f>
        <v>0</v>
      </c>
      <c r="V66" s="227">
        <f ca="1">IF(OR($B66=0,D66=0,F66=0,J66&lt;&gt;'Datos fijos'!$H$3),0,1)</f>
        <v>0</v>
      </c>
      <c r="W66">
        <f t="shared" ca="1" si="55"/>
        <v>0</v>
      </c>
      <c r="X66" t="str">
        <f t="shared" ca="1" si="56"/>
        <v/>
      </c>
      <c r="Y66" t="str">
        <f t="shared" ca="1" si="57"/>
        <v/>
      </c>
      <c r="AA66" t="str">
        <f t="shared" ca="1" si="0"/>
        <v/>
      </c>
      <c r="AB66" t="str">
        <f t="shared" ca="1" si="1"/>
        <v/>
      </c>
      <c r="AC66" t="str">
        <f t="shared" ca="1" si="2"/>
        <v/>
      </c>
      <c r="AD66" t="str">
        <f t="shared" ca="1" si="3"/>
        <v/>
      </c>
      <c r="AE66" t="str">
        <f t="shared" ca="1" si="4"/>
        <v/>
      </c>
      <c r="AF66" t="str">
        <f t="shared" ca="1" si="5"/>
        <v/>
      </c>
      <c r="AG66" t="str">
        <f t="shared" ca="1" si="58"/>
        <v/>
      </c>
      <c r="AH66" t="str">
        <f t="shared" ca="1" si="59"/>
        <v/>
      </c>
      <c r="AI66" t="str">
        <f t="shared" ca="1" si="60"/>
        <v/>
      </c>
      <c r="AL66" t="str">
        <f ca="1">IF(Y66="","",IF(OR(AG66='Datos fijos'!$AB$3,AG66='Datos fijos'!$AB$4),0,SUM(AH66:AK66)))</f>
        <v/>
      </c>
      <c r="BE66" s="4">
        <f ca="1">IF(OR(COUNTIF('Datos fijos'!$AJ:$AJ,$B66)=0,$B66=0,D66=0,F66=0,$H$4&lt;&gt;'Datos fijos'!$H$3),0,VLOOKUP($B66,'Datos fijos'!$AJ:$AO,COLUMN('Datos fijos'!$AK$2)-COLUMN('Datos fijos'!$AJ$2)+1,0))</f>
        <v>0</v>
      </c>
      <c r="BF66">
        <f t="shared" ca="1" si="62"/>
        <v>0</v>
      </c>
      <c r="BG66" t="str">
        <f t="shared" ca="1" si="6"/>
        <v/>
      </c>
      <c r="BH66" t="str">
        <f t="shared" ca="1" si="7"/>
        <v/>
      </c>
      <c r="BJ66" t="str">
        <f t="shared" ca="1" si="8"/>
        <v/>
      </c>
      <c r="BK66" t="str">
        <f t="shared" ca="1" si="9"/>
        <v/>
      </c>
      <c r="BL66" t="str">
        <f t="shared" ca="1" si="10"/>
        <v/>
      </c>
      <c r="BM66" t="str">
        <f t="shared" ca="1" si="11"/>
        <v/>
      </c>
      <c r="BN66" s="4" t="str">
        <f t="shared" ca="1" si="12"/>
        <v/>
      </c>
      <c r="BO66" t="str">
        <f t="shared" ca="1" si="13"/>
        <v/>
      </c>
      <c r="BP66" t="str">
        <f t="shared" ca="1" si="14"/>
        <v/>
      </c>
      <c r="BQ66" t="str">
        <f t="shared" ca="1" si="15"/>
        <v/>
      </c>
      <c r="BR66" t="str">
        <f t="shared" ca="1" si="16"/>
        <v/>
      </c>
      <c r="BS66" t="str">
        <f t="shared" ca="1" si="17"/>
        <v/>
      </c>
      <c r="BT66" t="str">
        <f ca="1">IF($BH66="","",IF(OR(BO66='Datos fijos'!$AB$3,BO66='Datos fijos'!$AB$4),0,SUM(BP66:BS66)))</f>
        <v/>
      </c>
      <c r="BU66" t="str">
        <f t="shared" ca="1" si="63"/>
        <v/>
      </c>
      <c r="BX66">
        <f ca="1">IF(OR(COUNTIF('Datos fijos'!$AJ:$AJ,$B66)=0,$B66=0,D66=0,F66=0,G66=0,$H$4&lt;&gt;'Datos fijos'!$H$3),0,VLOOKUP($B66,'Datos fijos'!$AJ:$AO,COLUMN('Datos fijos'!$AL$1)-COLUMN('Datos fijos'!$AJ$2)+1,0))</f>
        <v>0</v>
      </c>
      <c r="BY66">
        <f t="shared" ca="1" si="64"/>
        <v>0</v>
      </c>
      <c r="BZ66" t="str">
        <f t="shared" ca="1" si="18"/>
        <v/>
      </c>
      <c r="CA66" t="str">
        <f t="shared" ca="1" si="19"/>
        <v/>
      </c>
      <c r="CC66" t="str">
        <f t="shared" ca="1" si="20"/>
        <v/>
      </c>
      <c r="CD66" t="str">
        <f t="shared" ca="1" si="21"/>
        <v/>
      </c>
      <c r="CE66" t="str">
        <f t="shared" ca="1" si="22"/>
        <v/>
      </c>
      <c r="CF66" t="str">
        <f t="shared" ca="1" si="23"/>
        <v/>
      </c>
      <c r="CG66" t="str">
        <f t="shared" ca="1" si="24"/>
        <v/>
      </c>
      <c r="CH66" t="str">
        <f t="shared" ca="1" si="25"/>
        <v/>
      </c>
      <c r="CI66" t="str">
        <f t="shared" ca="1" si="26"/>
        <v/>
      </c>
      <c r="CJ66" t="str">
        <f t="shared" ca="1" si="27"/>
        <v/>
      </c>
      <c r="CK66" t="str">
        <f t="shared" ca="1" si="28"/>
        <v/>
      </c>
      <c r="CL66" t="str">
        <f t="shared" ca="1" si="29"/>
        <v/>
      </c>
      <c r="CM66" t="str">
        <f ca="1">IF($CA66="","",IF(OR(CH66='Datos fijos'!$AB$3,CH66='Datos fijos'!$AB$4),0,SUM(CI66:CL66)))</f>
        <v/>
      </c>
      <c r="CN66" t="str">
        <f t="shared" ca="1" si="65"/>
        <v/>
      </c>
      <c r="CQ66" s="4">
        <f ca="1">IF(OR(COUNTIF('Datos fijos'!$AJ:$AJ,$B66)=0,$B66=0,L66=0,D66=0,F66=0),0,IF(K66='Datos fijos'!$AB$5,VLOOKUP($B66,'Datos fijos'!$AJ:$AO,COLUMN('Datos fijos'!$AN$1)-COLUMN('Datos fijos'!$AJ$2)+1,0),0))</f>
        <v>0</v>
      </c>
      <c r="CR66">
        <f t="shared" ca="1" si="66"/>
        <v>0</v>
      </c>
      <c r="CS66" t="str">
        <f t="shared" ca="1" si="30"/>
        <v/>
      </c>
      <c r="CT66" t="str">
        <f t="shared" ca="1" si="31"/>
        <v/>
      </c>
      <c r="CV66" t="str">
        <f t="shared" ca="1" si="32"/>
        <v/>
      </c>
      <c r="CW66" t="str">
        <f t="shared" ca="1" si="33"/>
        <v/>
      </c>
      <c r="CX66" t="str">
        <f t="shared" ca="1" si="34"/>
        <v/>
      </c>
      <c r="CY66" t="str">
        <f t="shared" ca="1" si="35"/>
        <v/>
      </c>
      <c r="CZ66" t="str">
        <f t="shared" ca="1" si="36"/>
        <v/>
      </c>
      <c r="DA66" t="str">
        <f t="shared" ca="1" si="37"/>
        <v/>
      </c>
      <c r="DB66" s="4" t="str">
        <f t="shared" ca="1" si="38"/>
        <v/>
      </c>
      <c r="DC66" t="str">
        <f t="shared" ca="1" si="39"/>
        <v/>
      </c>
      <c r="DD66" t="str">
        <f t="shared" ca="1" si="40"/>
        <v/>
      </c>
      <c r="DE66" t="str">
        <f t="shared" ca="1" si="41"/>
        <v/>
      </c>
      <c r="DF66" t="str">
        <f t="shared" ca="1" si="42"/>
        <v/>
      </c>
      <c r="DI66">
        <f ca="1">IF(OR(COUNTIF('Datos fijos'!$AJ:$AJ,Cálculos!$B66)=0,Cálculos!$B66=0,D66=0,F66=0),0,VLOOKUP($B66,'Datos fijos'!$AJ:$AO,COLUMN('Datos fijos'!$AO$1)-COLUMN('Datos fijos'!$AJ$2)+1,0))</f>
        <v>0</v>
      </c>
      <c r="DJ66">
        <f t="shared" ca="1" si="67"/>
        <v>0</v>
      </c>
      <c r="DK66" t="str">
        <f t="shared" ca="1" si="43"/>
        <v/>
      </c>
      <c r="DL66" t="str">
        <f t="shared" ca="1" si="68"/>
        <v/>
      </c>
      <c r="DN66" t="str">
        <f t="shared" ca="1" si="44"/>
        <v/>
      </c>
      <c r="DO66" t="str">
        <f t="shared" ca="1" si="45"/>
        <v/>
      </c>
      <c r="DP66" t="str">
        <f t="shared" ca="1" si="46"/>
        <v/>
      </c>
      <c r="DQ66" t="str">
        <f t="shared" ca="1" si="47"/>
        <v/>
      </c>
      <c r="DR66" t="str">
        <f t="shared" ca="1" si="48"/>
        <v/>
      </c>
      <c r="DS66" s="4" t="str">
        <f ca="1">IF($DL66="","",IF(OR(OFFSET(K$3,$DL66,0)='Datos fijos'!$AB$5,OFFSET(K$3,$DL66,0)='Datos fijos'!$AB$6),"Importado",OFFSET(K$3,$DL66,0)))</f>
        <v/>
      </c>
      <c r="DT66" t="str">
        <f t="shared" ca="1" si="49"/>
        <v/>
      </c>
      <c r="DU66" t="str">
        <f t="shared" ca="1" si="50"/>
        <v/>
      </c>
      <c r="DV66" t="str">
        <f t="shared" ca="1" si="51"/>
        <v/>
      </c>
      <c r="DW66" t="str">
        <f t="shared" ca="1" si="52"/>
        <v/>
      </c>
      <c r="DX66" t="str">
        <f ca="1">IF(DL66="","",IF(OR(DS66='Datos fijos'!$AB$3,DS66='Datos fijos'!$AB$4),0,SUM(DT66:DW66)))</f>
        <v/>
      </c>
      <c r="DY66" t="str">
        <f t="shared" ca="1" si="53"/>
        <v/>
      </c>
      <c r="EC66" s="52" t="str">
        <f ca="1">IF(OR(COUNTIF('Datos fijos'!$AJ:$AJ,Cálculos!$B66)=0,F66=0,D66=0,B66=0),"",VLOOKUP($B66,'Datos fijos'!$AJ:$AP,COLUMN('Datos fijos'!$AP$1)-COLUMN('Datos fijos'!$AJ$2)+1,0))</f>
        <v/>
      </c>
      <c r="ED66" t="str">
        <f t="shared" ca="1" si="54"/>
        <v/>
      </c>
    </row>
    <row r="67" spans="2:134">
      <c r="B67">
        <f ca="1">OFFSET('Equipos, Mater, Serv'!C$5,ROW($A67)-ROW($A$3),0)</f>
        <v>0</v>
      </c>
      <c r="C67">
        <f ca="1">OFFSET('Equipos, Mater, Serv'!D$5,ROW($A67)-ROW($A$3),0)</f>
        <v>0</v>
      </c>
      <c r="D67">
        <f ca="1">OFFSET('Equipos, Mater, Serv'!F$5,ROW($A67)-ROW($A$3),0)</f>
        <v>0</v>
      </c>
      <c r="E67">
        <f ca="1">OFFSET('Equipos, Mater, Serv'!G$5,ROW($A67)-ROW($A$3),0)</f>
        <v>0</v>
      </c>
      <c r="F67">
        <f ca="1">OFFSET('Equipos, Mater, Serv'!H$5,ROW($A67)-ROW($A$3),0)</f>
        <v>0</v>
      </c>
      <c r="G67">
        <f ca="1">OFFSET('Equipos, Mater, Serv'!L$5,ROW($A67)-ROW($A$3),0)</f>
        <v>0</v>
      </c>
      <c r="I67">
        <f ca="1">OFFSET('Equipos, Mater, Serv'!O$5,ROW($A67)-ROW($A$3),0)</f>
        <v>0</v>
      </c>
      <c r="J67">
        <f ca="1">OFFSET('Equipos, Mater, Serv'!P$5,ROW($A67)-ROW($A$3),0)</f>
        <v>0</v>
      </c>
      <c r="K67">
        <f ca="1">OFFSET('Equipos, Mater, Serv'!T$5,ROW($A67)-ROW($A$3),0)</f>
        <v>0</v>
      </c>
      <c r="L67">
        <f ca="1">OFFSET('Equipos, Mater, Serv'!U$5,ROW($A67)-ROW($A$3),0)</f>
        <v>0</v>
      </c>
      <c r="N67">
        <f ca="1">OFFSET('Equipos, Mater, Serv'!Z$5,ROW($A67)-ROW($A$3),0)</f>
        <v>0</v>
      </c>
      <c r="O67">
        <f ca="1">OFFSET('Equipos, Mater, Serv'!AA$5,ROW($A67)-ROW($A$3),0)</f>
        <v>0</v>
      </c>
      <c r="P67">
        <f ca="1">OFFSET('Equipos, Mater, Serv'!AB$5,ROW($A67)-ROW($A$3),0)</f>
        <v>0</v>
      </c>
      <c r="Q67">
        <f ca="1">OFFSET('Equipos, Mater, Serv'!AC$5,ROW($A67)-ROW($A$3),0)</f>
        <v>0</v>
      </c>
      <c r="R67">
        <f ca="1">OFFSET('Equipos, Mater, Serv'!AD$5,ROW($A67)-ROW($A$3),0)</f>
        <v>0</v>
      </c>
      <c r="S67">
        <f ca="1">OFFSET('Equipos, Mater, Serv'!AE$5,ROW($A67)-ROW($A$3),0)</f>
        <v>0</v>
      </c>
      <c r="T67">
        <f ca="1">OFFSET('Equipos, Mater, Serv'!AF$5,ROW($A67)-ROW($A$3),0)</f>
        <v>0</v>
      </c>
      <c r="V67" s="227">
        <f ca="1">IF(OR($B67=0,D67=0,F67=0,J67&lt;&gt;'Datos fijos'!$H$3),0,1)</f>
        <v>0</v>
      </c>
      <c r="W67">
        <f t="shared" ca="1" si="55"/>
        <v>0</v>
      </c>
      <c r="X67" t="str">
        <f t="shared" ca="1" si="56"/>
        <v/>
      </c>
      <c r="Y67" t="str">
        <f t="shared" ca="1" si="57"/>
        <v/>
      </c>
      <c r="AA67" t="str">
        <f t="shared" ca="1" si="0"/>
        <v/>
      </c>
      <c r="AB67" t="str">
        <f t="shared" ca="1" si="1"/>
        <v/>
      </c>
      <c r="AC67" t="str">
        <f t="shared" ca="1" si="2"/>
        <v/>
      </c>
      <c r="AD67" t="str">
        <f t="shared" ca="1" si="3"/>
        <v/>
      </c>
      <c r="AE67" t="str">
        <f t="shared" ca="1" si="4"/>
        <v/>
      </c>
      <c r="AF67" t="str">
        <f t="shared" ca="1" si="5"/>
        <v/>
      </c>
      <c r="AG67" t="str">
        <f t="shared" ca="1" si="58"/>
        <v/>
      </c>
      <c r="AH67" t="str">
        <f t="shared" ca="1" si="59"/>
        <v/>
      </c>
      <c r="AI67" t="str">
        <f t="shared" ca="1" si="60"/>
        <v/>
      </c>
      <c r="AL67" t="str">
        <f ca="1">IF(Y67="","",IF(OR(AG67='Datos fijos'!$AB$3,AG67='Datos fijos'!$AB$4),0,SUM(AH67:AK67)))</f>
        <v/>
      </c>
      <c r="BE67" s="4">
        <f ca="1">IF(OR(COUNTIF('Datos fijos'!$AJ:$AJ,$B67)=0,$B67=0,D67=0,F67=0,$H$4&lt;&gt;'Datos fijos'!$H$3),0,VLOOKUP($B67,'Datos fijos'!$AJ:$AO,COLUMN('Datos fijos'!$AK$2)-COLUMN('Datos fijos'!$AJ$2)+1,0))</f>
        <v>0</v>
      </c>
      <c r="BF67">
        <f t="shared" ca="1" si="62"/>
        <v>0</v>
      </c>
      <c r="BG67" t="str">
        <f t="shared" ca="1" si="6"/>
        <v/>
      </c>
      <c r="BH67" t="str">
        <f t="shared" ca="1" si="7"/>
        <v/>
      </c>
      <c r="BJ67" t="str">
        <f t="shared" ca="1" si="8"/>
        <v/>
      </c>
      <c r="BK67" t="str">
        <f t="shared" ca="1" si="9"/>
        <v/>
      </c>
      <c r="BL67" t="str">
        <f t="shared" ca="1" si="10"/>
        <v/>
      </c>
      <c r="BM67" t="str">
        <f t="shared" ca="1" si="11"/>
        <v/>
      </c>
      <c r="BN67" s="4" t="str">
        <f t="shared" ca="1" si="12"/>
        <v/>
      </c>
      <c r="BO67" t="str">
        <f t="shared" ca="1" si="13"/>
        <v/>
      </c>
      <c r="BP67" t="str">
        <f t="shared" ca="1" si="14"/>
        <v/>
      </c>
      <c r="BQ67" t="str">
        <f t="shared" ca="1" si="15"/>
        <v/>
      </c>
      <c r="BR67" t="str">
        <f t="shared" ca="1" si="16"/>
        <v/>
      </c>
      <c r="BS67" t="str">
        <f t="shared" ca="1" si="17"/>
        <v/>
      </c>
      <c r="BT67" t="str">
        <f ca="1">IF($BH67="","",IF(OR(BO67='Datos fijos'!$AB$3,BO67='Datos fijos'!$AB$4),0,SUM(BP67:BS67)))</f>
        <v/>
      </c>
      <c r="BU67" t="str">
        <f t="shared" ca="1" si="63"/>
        <v/>
      </c>
      <c r="BX67">
        <f ca="1">IF(OR(COUNTIF('Datos fijos'!$AJ:$AJ,$B67)=0,$B67=0,D67=0,F67=0,G67=0,$H$4&lt;&gt;'Datos fijos'!$H$3),0,VLOOKUP($B67,'Datos fijos'!$AJ:$AO,COLUMN('Datos fijos'!$AL$1)-COLUMN('Datos fijos'!$AJ$2)+1,0))</f>
        <v>0</v>
      </c>
      <c r="BY67">
        <f t="shared" ca="1" si="64"/>
        <v>0</v>
      </c>
      <c r="BZ67" t="str">
        <f t="shared" ca="1" si="18"/>
        <v/>
      </c>
      <c r="CA67" t="str">
        <f t="shared" ca="1" si="19"/>
        <v/>
      </c>
      <c r="CC67" t="str">
        <f t="shared" ca="1" si="20"/>
        <v/>
      </c>
      <c r="CD67" t="str">
        <f t="shared" ca="1" si="21"/>
        <v/>
      </c>
      <c r="CE67" t="str">
        <f t="shared" ca="1" si="22"/>
        <v/>
      </c>
      <c r="CF67" t="str">
        <f t="shared" ca="1" si="23"/>
        <v/>
      </c>
      <c r="CG67" t="str">
        <f t="shared" ca="1" si="24"/>
        <v/>
      </c>
      <c r="CH67" t="str">
        <f t="shared" ca="1" si="25"/>
        <v/>
      </c>
      <c r="CI67" t="str">
        <f t="shared" ca="1" si="26"/>
        <v/>
      </c>
      <c r="CJ67" t="str">
        <f t="shared" ca="1" si="27"/>
        <v/>
      </c>
      <c r="CK67" t="str">
        <f t="shared" ca="1" si="28"/>
        <v/>
      </c>
      <c r="CL67" t="str">
        <f t="shared" ca="1" si="29"/>
        <v/>
      </c>
      <c r="CM67" t="str">
        <f ca="1">IF($CA67="","",IF(OR(CH67='Datos fijos'!$AB$3,CH67='Datos fijos'!$AB$4),0,SUM(CI67:CL67)))</f>
        <v/>
      </c>
      <c r="CN67" t="str">
        <f t="shared" ca="1" si="65"/>
        <v/>
      </c>
      <c r="CQ67" s="4">
        <f ca="1">IF(OR(COUNTIF('Datos fijos'!$AJ:$AJ,$B67)=0,$B67=0,L67=0,D67=0,F67=0),0,IF(K67='Datos fijos'!$AB$5,VLOOKUP($B67,'Datos fijos'!$AJ:$AO,COLUMN('Datos fijos'!$AN$1)-COLUMN('Datos fijos'!$AJ$2)+1,0),0))</f>
        <v>0</v>
      </c>
      <c r="CR67">
        <f t="shared" ca="1" si="66"/>
        <v>0</v>
      </c>
      <c r="CS67" t="str">
        <f t="shared" ca="1" si="30"/>
        <v/>
      </c>
      <c r="CT67" t="str">
        <f t="shared" ca="1" si="31"/>
        <v/>
      </c>
      <c r="CV67" t="str">
        <f t="shared" ca="1" si="32"/>
        <v/>
      </c>
      <c r="CW67" t="str">
        <f t="shared" ca="1" si="33"/>
        <v/>
      </c>
      <c r="CX67" t="str">
        <f t="shared" ca="1" si="34"/>
        <v/>
      </c>
      <c r="CY67" t="str">
        <f t="shared" ca="1" si="35"/>
        <v/>
      </c>
      <c r="CZ67" t="str">
        <f t="shared" ca="1" si="36"/>
        <v/>
      </c>
      <c r="DA67" t="str">
        <f t="shared" ca="1" si="37"/>
        <v/>
      </c>
      <c r="DB67" s="4" t="str">
        <f t="shared" ca="1" si="38"/>
        <v/>
      </c>
      <c r="DC67" t="str">
        <f t="shared" ca="1" si="39"/>
        <v/>
      </c>
      <c r="DD67" t="str">
        <f t="shared" ca="1" si="40"/>
        <v/>
      </c>
      <c r="DE67" t="str">
        <f t="shared" ca="1" si="41"/>
        <v/>
      </c>
      <c r="DF67" t="str">
        <f t="shared" ca="1" si="42"/>
        <v/>
      </c>
      <c r="DI67">
        <f ca="1">IF(OR(COUNTIF('Datos fijos'!$AJ:$AJ,Cálculos!$B67)=0,Cálculos!$B67=0,D67=0,F67=0),0,VLOOKUP($B67,'Datos fijos'!$AJ:$AO,COLUMN('Datos fijos'!$AO$1)-COLUMN('Datos fijos'!$AJ$2)+1,0))</f>
        <v>0</v>
      </c>
      <c r="DJ67">
        <f t="shared" ca="1" si="67"/>
        <v>0</v>
      </c>
      <c r="DK67" t="str">
        <f t="shared" ca="1" si="43"/>
        <v/>
      </c>
      <c r="DL67" t="str">
        <f t="shared" ca="1" si="68"/>
        <v/>
      </c>
      <c r="DN67" t="str">
        <f t="shared" ca="1" si="44"/>
        <v/>
      </c>
      <c r="DO67" t="str">
        <f t="shared" ca="1" si="45"/>
        <v/>
      </c>
      <c r="DP67" t="str">
        <f t="shared" ca="1" si="46"/>
        <v/>
      </c>
      <c r="DQ67" t="str">
        <f t="shared" ca="1" si="47"/>
        <v/>
      </c>
      <c r="DR67" t="str">
        <f t="shared" ca="1" si="48"/>
        <v/>
      </c>
      <c r="DS67" s="4" t="str">
        <f ca="1">IF($DL67="","",IF(OR(OFFSET(K$3,$DL67,0)='Datos fijos'!$AB$5,OFFSET(K$3,$DL67,0)='Datos fijos'!$AB$6),"Importado",OFFSET(K$3,$DL67,0)))</f>
        <v/>
      </c>
      <c r="DT67" t="str">
        <f t="shared" ca="1" si="49"/>
        <v/>
      </c>
      <c r="DU67" t="str">
        <f t="shared" ca="1" si="50"/>
        <v/>
      </c>
      <c r="DV67" t="str">
        <f t="shared" ca="1" si="51"/>
        <v/>
      </c>
      <c r="DW67" t="str">
        <f t="shared" ca="1" si="52"/>
        <v/>
      </c>
      <c r="DX67" t="str">
        <f ca="1">IF(DL67="","",IF(OR(DS67='Datos fijos'!$AB$3,DS67='Datos fijos'!$AB$4),0,SUM(DT67:DW67)))</f>
        <v/>
      </c>
      <c r="DY67" t="str">
        <f t="shared" ca="1" si="53"/>
        <v/>
      </c>
      <c r="EC67" s="52" t="str">
        <f ca="1">IF(OR(COUNTIF('Datos fijos'!$AJ:$AJ,Cálculos!$B67)=0,F67=0,D67=0,B67=0),"",VLOOKUP($B67,'Datos fijos'!$AJ:$AP,COLUMN('Datos fijos'!$AP$1)-COLUMN('Datos fijos'!$AJ$2)+1,0))</f>
        <v/>
      </c>
      <c r="ED67" t="str">
        <f t="shared" ca="1" si="54"/>
        <v/>
      </c>
    </row>
    <row r="68" spans="2:134">
      <c r="B68">
        <f ca="1">OFFSET('Equipos, Mater, Serv'!C$5,ROW($A68)-ROW($A$3),0)</f>
        <v>0</v>
      </c>
      <c r="C68">
        <f ca="1">OFFSET('Equipos, Mater, Serv'!D$5,ROW($A68)-ROW($A$3),0)</f>
        <v>0</v>
      </c>
      <c r="D68">
        <f ca="1">OFFSET('Equipos, Mater, Serv'!F$5,ROW($A68)-ROW($A$3),0)</f>
        <v>0</v>
      </c>
      <c r="E68">
        <f ca="1">OFFSET('Equipos, Mater, Serv'!G$5,ROW($A68)-ROW($A$3),0)</f>
        <v>0</v>
      </c>
      <c r="F68">
        <f ca="1">OFFSET('Equipos, Mater, Serv'!H$5,ROW($A68)-ROW($A$3),0)</f>
        <v>0</v>
      </c>
      <c r="G68">
        <f ca="1">OFFSET('Equipos, Mater, Serv'!L$5,ROW($A68)-ROW($A$3),0)</f>
        <v>0</v>
      </c>
      <c r="I68">
        <f ca="1">OFFSET('Equipos, Mater, Serv'!O$5,ROW($A68)-ROW($A$3),0)</f>
        <v>0</v>
      </c>
      <c r="J68">
        <f ca="1">OFFSET('Equipos, Mater, Serv'!P$5,ROW($A68)-ROW($A$3),0)</f>
        <v>0</v>
      </c>
      <c r="K68">
        <f ca="1">OFFSET('Equipos, Mater, Serv'!T$5,ROW($A68)-ROW($A$3),0)</f>
        <v>0</v>
      </c>
      <c r="L68">
        <f ca="1">OFFSET('Equipos, Mater, Serv'!U$5,ROW($A68)-ROW($A$3),0)</f>
        <v>0</v>
      </c>
      <c r="N68">
        <f ca="1">OFFSET('Equipos, Mater, Serv'!Z$5,ROW($A68)-ROW($A$3),0)</f>
        <v>0</v>
      </c>
      <c r="O68">
        <f ca="1">OFFSET('Equipos, Mater, Serv'!AA$5,ROW($A68)-ROW($A$3),0)</f>
        <v>0</v>
      </c>
      <c r="P68">
        <f ca="1">OFFSET('Equipos, Mater, Serv'!AB$5,ROW($A68)-ROW($A$3),0)</f>
        <v>0</v>
      </c>
      <c r="Q68">
        <f ca="1">OFFSET('Equipos, Mater, Serv'!AC$5,ROW($A68)-ROW($A$3),0)</f>
        <v>0</v>
      </c>
      <c r="R68">
        <f ca="1">OFFSET('Equipos, Mater, Serv'!AD$5,ROW($A68)-ROW($A$3),0)</f>
        <v>0</v>
      </c>
      <c r="S68">
        <f ca="1">OFFSET('Equipos, Mater, Serv'!AE$5,ROW($A68)-ROW($A$3),0)</f>
        <v>0</v>
      </c>
      <c r="T68">
        <f ca="1">OFFSET('Equipos, Mater, Serv'!AF$5,ROW($A68)-ROW($A$3),0)</f>
        <v>0</v>
      </c>
      <c r="V68" s="227">
        <f ca="1">IF(OR($B68=0,D68=0,F68=0,J68&lt;&gt;'Datos fijos'!$H$3),0,1)</f>
        <v>0</v>
      </c>
      <c r="W68">
        <f t="shared" ca="1" si="55"/>
        <v>0</v>
      </c>
      <c r="X68" t="str">
        <f t="shared" ca="1" si="56"/>
        <v/>
      </c>
      <c r="Y68" t="str">
        <f t="shared" ca="1" si="57"/>
        <v/>
      </c>
      <c r="AA68" t="str">
        <f t="shared" ref="AA68:AA131" ca="1" si="69">IF($Y68="","",OFFSET($B$3,$Y68,0))</f>
        <v/>
      </c>
      <c r="AB68" t="str">
        <f t="shared" ref="AB68:AB131" ca="1" si="70">IF($Y68="","",OFFSET($C$3,$Y68,0))</f>
        <v/>
      </c>
      <c r="AC68" t="str">
        <f t="shared" ref="AC68:AC131" ca="1" si="71">IF($Y68="","",OFFSET($D$3,$Y68,0))</f>
        <v/>
      </c>
      <c r="AD68" t="str">
        <f t="shared" ref="AD68:AD131" ca="1" si="72">IF($Y68="","",OFFSET($E$3,$Y68,0))</f>
        <v/>
      </c>
      <c r="AE68" t="str">
        <f t="shared" ref="AE68:AE131" ca="1" si="73">IF($Y68="","",OFFSET($F$3,$Y68,0))</f>
        <v/>
      </c>
      <c r="AF68" t="str">
        <f t="shared" ref="AF68:AF131" ca="1" si="74">IF($Y68="","",OFFSET($I$3,$Y68,0))</f>
        <v/>
      </c>
      <c r="AG68" t="str">
        <f t="shared" ca="1" si="58"/>
        <v/>
      </c>
      <c r="AH68" t="str">
        <f t="shared" ca="1" si="59"/>
        <v/>
      </c>
      <c r="AI68" t="str">
        <f t="shared" ca="1" si="60"/>
        <v/>
      </c>
      <c r="AL68" t="str">
        <f ca="1">IF(Y68="","",IF(OR(AG68='Datos fijos'!$AB$3,AG68='Datos fijos'!$AB$4),0,SUM(AH68:AK68)))</f>
        <v/>
      </c>
      <c r="BE68" s="4">
        <f ca="1">IF(OR(COUNTIF('Datos fijos'!$AJ:$AJ,$B68)=0,$B68=0,D68=0,F68=0,$H$4&lt;&gt;'Datos fijos'!$H$3),0,VLOOKUP($B68,'Datos fijos'!$AJ:$AO,COLUMN('Datos fijos'!$AK$2)-COLUMN('Datos fijos'!$AJ$2)+1,0))</f>
        <v>0</v>
      </c>
      <c r="BF68">
        <f t="shared" ca="1" si="62"/>
        <v>0</v>
      </c>
      <c r="BG68" t="str">
        <f t="shared" ref="BG68:BG131" ca="1" si="75">IF(OR(BG67="",BG$1=BG67),"",BG67+1)</f>
        <v/>
      </c>
      <c r="BH68" t="str">
        <f t="shared" ref="BH68:BH131" ca="1" si="76">IF(OR(BG68=0,BG68=""),"",MATCH(BG68,BF:BF,0)-ROW($BF$3))</f>
        <v/>
      </c>
      <c r="BJ68" t="str">
        <f t="shared" ref="BJ68:BJ131" ca="1" si="77">IF($BH68="","",OFFSET($B$3,$BH68,0))</f>
        <v/>
      </c>
      <c r="BK68" t="str">
        <f t="shared" ref="BK68:BK131" ca="1" si="78">IF($BH68="","",OFFSET($C$3,$BH68,0))</f>
        <v/>
      </c>
      <c r="BL68" t="str">
        <f t="shared" ref="BL68:BL131" ca="1" si="79">IF($BH68="","",OFFSET($D$3,$BH68,0))</f>
        <v/>
      </c>
      <c r="BM68" t="str">
        <f t="shared" ref="BM68:BM131" ca="1" si="80">IF($BH68="","",OFFSET($F$3,$BH68,0))</f>
        <v/>
      </c>
      <c r="BN68" s="4" t="str">
        <f t="shared" ref="BN68:BN131" ca="1" si="81">IF($BH68="","",OFFSET($G$3,$BH68,0)*0+20)</f>
        <v/>
      </c>
      <c r="BO68" t="str">
        <f t="shared" ref="BO68:BO131" ca="1" si="82">IF($BH68="","",OFFSET($K$3,$BH68,0))</f>
        <v/>
      </c>
      <c r="BP68" t="str">
        <f t="shared" ref="BP68:BP131" ca="1" si="83">IF($BH68="","",OFFSET($P$3,$BH68,0))</f>
        <v/>
      </c>
      <c r="BQ68" t="str">
        <f t="shared" ref="BQ68:BQ131" ca="1" si="84">IF($BH68="","",OFFSET($Q$3,$BH68,0))</f>
        <v/>
      </c>
      <c r="BR68" t="str">
        <f t="shared" ref="BR68:BR131" ca="1" si="85">IF($BH68="","",OFFSET($R$3,$BH68,0))</f>
        <v/>
      </c>
      <c r="BS68" t="str">
        <f t="shared" ref="BS68:BS131" ca="1" si="86">IF($BH68="","",OFFSET($S$3,$BH68,0))</f>
        <v/>
      </c>
      <c r="BT68" t="str">
        <f ca="1">IF($BH68="","",IF(OR(BO68='Datos fijos'!$AB$3,BO68='Datos fijos'!$AB$4),0,SUM(BP68:BS68)))</f>
        <v/>
      </c>
      <c r="BU68" t="str">
        <f t="shared" ca="1" si="63"/>
        <v/>
      </c>
      <c r="BX68">
        <f ca="1">IF(OR(COUNTIF('Datos fijos'!$AJ:$AJ,$B68)=0,$B68=0,D68=0,F68=0,G68=0,$H$4&lt;&gt;'Datos fijos'!$H$3),0,VLOOKUP($B68,'Datos fijos'!$AJ:$AO,COLUMN('Datos fijos'!$AL$1)-COLUMN('Datos fijos'!$AJ$2)+1,0))</f>
        <v>0</v>
      </c>
      <c r="BY68">
        <f t="shared" ca="1" si="64"/>
        <v>0</v>
      </c>
      <c r="BZ68" t="str">
        <f t="shared" ref="BZ68:BZ131" ca="1" si="87">IF(OR(BZ67="",BZ$1=BZ67),"",BZ67+1)</f>
        <v/>
      </c>
      <c r="CA68" t="str">
        <f t="shared" ref="CA68:CA131" ca="1" si="88">IF(OR(BZ68=0,BZ68=""),"",MATCH(BZ68,BY:BY,0)-ROW($BY$3))</f>
        <v/>
      </c>
      <c r="CC68" t="str">
        <f t="shared" ref="CC68:CC131" ca="1" si="89">IF($CA68="","",OFFSET($B$3,$CA68,0))</f>
        <v/>
      </c>
      <c r="CD68" t="str">
        <f t="shared" ref="CD68:CD131" ca="1" si="90">IF($CA68="","",OFFSET($C$3,$CA68,0))</f>
        <v/>
      </c>
      <c r="CE68" t="str">
        <f t="shared" ref="CE68:CE131" ca="1" si="91">IF($CA68="","",OFFSET($D$3,$CA68,0))</f>
        <v/>
      </c>
      <c r="CF68" t="str">
        <f t="shared" ref="CF68:CF131" ca="1" si="92">IF($CA68="","",OFFSET($F$3,$CA68,0))</f>
        <v/>
      </c>
      <c r="CG68" t="str">
        <f t="shared" ref="CG68:CG131" ca="1" si="93">IF($CA68="","",OFFSET($G$3,$CA68,0))</f>
        <v/>
      </c>
      <c r="CH68" t="str">
        <f t="shared" ref="CH68:CH131" ca="1" si="94">IF($CA68="","",OFFSET($K$3,$CA68,0))</f>
        <v/>
      </c>
      <c r="CI68" t="str">
        <f t="shared" ref="CI68:CI131" ca="1" si="95">IF($CA68="","",OFFSET($P$3,$CA68,0))</f>
        <v/>
      </c>
      <c r="CJ68" t="str">
        <f t="shared" ref="CJ68:CJ131" ca="1" si="96">IF($CA68="","",OFFSET($Q$3,$CA68,0))</f>
        <v/>
      </c>
      <c r="CK68" t="str">
        <f t="shared" ref="CK68:CK131" ca="1" si="97">IF($CA68="","",OFFSET($R$3,$CA68,0))</f>
        <v/>
      </c>
      <c r="CL68" t="str">
        <f t="shared" ref="CL68:CL131" ca="1" si="98">IF($CA68="","",OFFSET($S$3,$CA68,0))</f>
        <v/>
      </c>
      <c r="CM68" t="str">
        <f ca="1">IF($CA68="","",IF(OR(CH68='Datos fijos'!$AB$3,CH68='Datos fijos'!$AB$4),0,SUM(CI68:CL68)))</f>
        <v/>
      </c>
      <c r="CN68" t="str">
        <f t="shared" ca="1" si="65"/>
        <v/>
      </c>
      <c r="CQ68" s="4">
        <f ca="1">IF(OR(COUNTIF('Datos fijos'!$AJ:$AJ,$B68)=0,$B68=0,L68=0,D68=0,F68=0),0,IF(K68='Datos fijos'!$AB$5,VLOOKUP($B68,'Datos fijos'!$AJ:$AO,COLUMN('Datos fijos'!$AN$1)-COLUMN('Datos fijos'!$AJ$2)+1,0),0))</f>
        <v>0</v>
      </c>
      <c r="CR68">
        <f t="shared" ca="1" si="66"/>
        <v>0</v>
      </c>
      <c r="CS68" t="str">
        <f t="shared" ref="CS68:CS131" ca="1" si="99">IF(OR(CS67="",CS$1=CS67),"",CS67+1)</f>
        <v/>
      </c>
      <c r="CT68" t="str">
        <f t="shared" ref="CT68:CT131" ca="1" si="100">IF(OR(CS68=0,CS68=""),"",MATCH(CS68,CR:CR,0)-ROW($CR$3))</f>
        <v/>
      </c>
      <c r="CV68" t="str">
        <f t="shared" ref="CV68:CV131" ca="1" si="101">IF($CT68="","",OFFSET($B$3,$CT68,0))</f>
        <v/>
      </c>
      <c r="CW68" t="str">
        <f t="shared" ref="CW68:CW131" ca="1" si="102">IF($CT68="","",OFFSET($C$3,$CT68,0))</f>
        <v/>
      </c>
      <c r="CX68" t="str">
        <f t="shared" ref="CX68:CX131" ca="1" si="103">IF($CT68="","",OFFSET($L$3,$CT68,0))</f>
        <v/>
      </c>
      <c r="CY68" t="str">
        <f t="shared" ref="CY68:CY131" ca="1" si="104">IF($CT68="","",OFFSET($D$3,$CT68,0))</f>
        <v/>
      </c>
      <c r="CZ68" t="str">
        <f t="shared" ref="CZ68:CZ131" ca="1" si="105">IF($CT68="","",OFFSET($E$3,$CT68,0))</f>
        <v/>
      </c>
      <c r="DA68" t="str">
        <f t="shared" ref="DA68:DA131" ca="1" si="106">IF($CT68="","",OFFSET($F$3,$CT68,0))</f>
        <v/>
      </c>
      <c r="DB68" s="4" t="str">
        <f t="shared" ref="DB68:DB131" ca="1" si="107">IF($CT68="","",OFFSET($K$3,$CT68,0))</f>
        <v/>
      </c>
      <c r="DC68" t="str">
        <f t="shared" ref="DC68:DC131" ca="1" si="108">IF($CT68="","",OFFSET($P$3,$CT68,0))</f>
        <v/>
      </c>
      <c r="DD68" t="str">
        <f t="shared" ref="DD68:DD131" ca="1" si="109">IF($CT68="","",OFFSET($Q$3,$CT68,0))</f>
        <v/>
      </c>
      <c r="DE68" t="str">
        <f t="shared" ref="DE68:DE131" ca="1" si="110">IF($CT68="","",OFFSET($R$3,$CT68,0))</f>
        <v/>
      </c>
      <c r="DF68" t="str">
        <f t="shared" ref="DF68:DF131" ca="1" si="111">IF($CT68="","",OFFSET($S$3,$CT68,0))</f>
        <v/>
      </c>
      <c r="DI68">
        <f ca="1">IF(OR(COUNTIF('Datos fijos'!$AJ:$AJ,Cálculos!$B68)=0,Cálculos!$B68=0,D68=0,F68=0),0,VLOOKUP($B68,'Datos fijos'!$AJ:$AO,COLUMN('Datos fijos'!$AO$1)-COLUMN('Datos fijos'!$AJ$2)+1,0))</f>
        <v>0</v>
      </c>
      <c r="DJ68">
        <f t="shared" ca="1" si="67"/>
        <v>0</v>
      </c>
      <c r="DK68" t="str">
        <f t="shared" ref="DK68:DK131" ca="1" si="112">IF(OR(DK67="",DK$1=DK67),"",DK67+1)</f>
        <v/>
      </c>
      <c r="DL68" t="str">
        <f t="shared" ca="1" si="68"/>
        <v/>
      </c>
      <c r="DN68" t="str">
        <f t="shared" ref="DN68:DN131" ca="1" si="113">IF($DL68="","",OFFSET(B$3,$DL68,0))</f>
        <v/>
      </c>
      <c r="DO68" t="str">
        <f t="shared" ref="DO68:DO131" ca="1" si="114">IF($DL68="","",OFFSET(C$3,$DL68,0))</f>
        <v/>
      </c>
      <c r="DP68" t="str">
        <f t="shared" ref="DP68:DP131" ca="1" si="115">IF($DL68="","",OFFSET(D$3,$DL68,0))</f>
        <v/>
      </c>
      <c r="DQ68" t="str">
        <f t="shared" ref="DQ68:DQ131" ca="1" si="116">IF($DL68="","",OFFSET(E$3,$DL68,0))</f>
        <v/>
      </c>
      <c r="DR68" t="str">
        <f t="shared" ref="DR68:DR131" ca="1" si="117">IF($DL68="","",OFFSET(F$3,$DL68,0))</f>
        <v/>
      </c>
      <c r="DS68" s="4" t="str">
        <f ca="1">IF($DL68="","",IF(OR(OFFSET(K$3,$DL68,0)='Datos fijos'!$AB$5,OFFSET(K$3,$DL68,0)='Datos fijos'!$AB$6),"Importado",OFFSET(K$3,$DL68,0)))</f>
        <v/>
      </c>
      <c r="DT68" t="str">
        <f t="shared" ref="DT68:DT131" ca="1" si="118">IF($DL68="","",OFFSET(P$3,$DL68,0))</f>
        <v/>
      </c>
      <c r="DU68" t="str">
        <f t="shared" ref="DU68:DU131" ca="1" si="119">IF($DL68="","",OFFSET(Q$3,$DL68,0))</f>
        <v/>
      </c>
      <c r="DV68" t="str">
        <f t="shared" ref="DV68:DV131" ca="1" si="120">IF($DL68="","",OFFSET(R$3,$DL68,0))</f>
        <v/>
      </c>
      <c r="DW68" t="str">
        <f t="shared" ref="DW68:DW131" ca="1" si="121">IF($DL68="","",OFFSET(S$3,$DL68,0))</f>
        <v/>
      </c>
      <c r="DX68" t="str">
        <f ca="1">IF(DL68="","",IF(OR(DS68='Datos fijos'!$AB$3,DS68='Datos fijos'!$AB$4),0,SUM(DT68:DW68)))</f>
        <v/>
      </c>
      <c r="DY68" t="str">
        <f t="shared" ref="DY68:DY131" ca="1" si="122">IF(DL68="","",DP68*DR68*DX68)</f>
        <v/>
      </c>
      <c r="EC68" s="52" t="str">
        <f ca="1">IF(OR(COUNTIF('Datos fijos'!$AJ:$AJ,Cálculos!$B68)=0,F68=0,D68=0,B68=0),"",VLOOKUP($B68,'Datos fijos'!$AJ:$AP,COLUMN('Datos fijos'!$AP$1)-COLUMN('Datos fijos'!$AJ$2)+1,0))</f>
        <v/>
      </c>
      <c r="ED68" t="str">
        <f t="shared" ref="ED68:ED131" ca="1" si="123">IF(EC68="","",D68*F68)</f>
        <v/>
      </c>
    </row>
    <row r="69" spans="2:134">
      <c r="B69">
        <f ca="1">OFFSET('Equipos, Mater, Serv'!C$5,ROW($A69)-ROW($A$3),0)</f>
        <v>0</v>
      </c>
      <c r="C69">
        <f ca="1">OFFSET('Equipos, Mater, Serv'!D$5,ROW($A69)-ROW($A$3),0)</f>
        <v>0</v>
      </c>
      <c r="D69">
        <f ca="1">OFFSET('Equipos, Mater, Serv'!F$5,ROW($A69)-ROW($A$3),0)</f>
        <v>0</v>
      </c>
      <c r="E69">
        <f ca="1">OFFSET('Equipos, Mater, Serv'!G$5,ROW($A69)-ROW($A$3),0)</f>
        <v>0</v>
      </c>
      <c r="F69">
        <f ca="1">OFFSET('Equipos, Mater, Serv'!H$5,ROW($A69)-ROW($A$3),0)</f>
        <v>0</v>
      </c>
      <c r="G69">
        <f ca="1">OFFSET('Equipos, Mater, Serv'!L$5,ROW($A69)-ROW($A$3),0)</f>
        <v>0</v>
      </c>
      <c r="I69">
        <f ca="1">OFFSET('Equipos, Mater, Serv'!O$5,ROW($A69)-ROW($A$3),0)</f>
        <v>0</v>
      </c>
      <c r="J69">
        <f ca="1">OFFSET('Equipos, Mater, Serv'!P$5,ROW($A69)-ROW($A$3),0)</f>
        <v>0</v>
      </c>
      <c r="K69">
        <f ca="1">OFFSET('Equipos, Mater, Serv'!T$5,ROW($A69)-ROW($A$3),0)</f>
        <v>0</v>
      </c>
      <c r="L69">
        <f ca="1">OFFSET('Equipos, Mater, Serv'!U$5,ROW($A69)-ROW($A$3),0)</f>
        <v>0</v>
      </c>
      <c r="N69">
        <f ca="1">OFFSET('Equipos, Mater, Serv'!Z$5,ROW($A69)-ROW($A$3),0)</f>
        <v>0</v>
      </c>
      <c r="O69">
        <f ca="1">OFFSET('Equipos, Mater, Serv'!AA$5,ROW($A69)-ROW($A$3),0)</f>
        <v>0</v>
      </c>
      <c r="P69">
        <f ca="1">OFFSET('Equipos, Mater, Serv'!AB$5,ROW($A69)-ROW($A$3),0)</f>
        <v>0</v>
      </c>
      <c r="Q69">
        <f ca="1">OFFSET('Equipos, Mater, Serv'!AC$5,ROW($A69)-ROW($A$3),0)</f>
        <v>0</v>
      </c>
      <c r="R69">
        <f ca="1">OFFSET('Equipos, Mater, Serv'!AD$5,ROW($A69)-ROW($A$3),0)</f>
        <v>0</v>
      </c>
      <c r="S69">
        <f ca="1">OFFSET('Equipos, Mater, Serv'!AE$5,ROW($A69)-ROW($A$3),0)</f>
        <v>0</v>
      </c>
      <c r="T69">
        <f ca="1">OFFSET('Equipos, Mater, Serv'!AF$5,ROW($A69)-ROW($A$3),0)</f>
        <v>0</v>
      </c>
      <c r="V69" s="227">
        <f ca="1">IF(OR($B69=0,D69=0,F69=0,J69&lt;&gt;'Datos fijos'!$H$3),0,1)</f>
        <v>0</v>
      </c>
      <c r="W69">
        <f t="shared" ref="W69:W132" ca="1" si="124">V69+W68</f>
        <v>0</v>
      </c>
      <c r="X69" t="str">
        <f t="shared" ref="X69:X132" ca="1" si="125">IF(OR(X68="",$X$1=X68),"",X68+1)</f>
        <v/>
      </c>
      <c r="Y69" t="str">
        <f t="shared" ref="Y69:Y132" ca="1" si="126">IF(OR(X69=0,X69=""),"",MATCH(X69,W:W,0)-ROW($W$3))</f>
        <v/>
      </c>
      <c r="AA69" t="str">
        <f t="shared" ca="1" si="69"/>
        <v/>
      </c>
      <c r="AB69" t="str">
        <f t="shared" ca="1" si="70"/>
        <v/>
      </c>
      <c r="AC69" t="str">
        <f t="shared" ca="1" si="71"/>
        <v/>
      </c>
      <c r="AD69" t="str">
        <f t="shared" ca="1" si="72"/>
        <v/>
      </c>
      <c r="AE69" t="str">
        <f t="shared" ca="1" si="73"/>
        <v/>
      </c>
      <c r="AF69" t="str">
        <f t="shared" ca="1" si="74"/>
        <v/>
      </c>
      <c r="AG69" t="str">
        <f t="shared" ref="AG69:AG132" ca="1" si="127">IF($Y69="","",OFFSET($K$3,$Y69,0))</f>
        <v/>
      </c>
      <c r="AH69" t="str">
        <f t="shared" ref="AH69:AH132" ca="1" si="128">IF($Y69="","",OFFSET($P$3,$Y69,0))</f>
        <v/>
      </c>
      <c r="AI69" t="str">
        <f t="shared" ref="AI69:AI132" ca="1" si="129">IF($Y69="","",OFFSET($Q$3,$Y69,0))</f>
        <v/>
      </c>
      <c r="AL69" t="str">
        <f ca="1">IF(Y69="","",IF(OR(AG69='Datos fijos'!$AB$3,AG69='Datos fijos'!$AB$4),0,SUM(AH69:AK69)))</f>
        <v/>
      </c>
      <c r="BE69" s="4">
        <f ca="1">IF(OR(COUNTIF('Datos fijos'!$AJ:$AJ,$B69)=0,$B69=0,D69=0,F69=0,$H$4&lt;&gt;'Datos fijos'!$H$3),0,VLOOKUP($B69,'Datos fijos'!$AJ:$AO,COLUMN('Datos fijos'!$AK$2)-COLUMN('Datos fijos'!$AJ$2)+1,0))</f>
        <v>0</v>
      </c>
      <c r="BF69">
        <f t="shared" ref="BF69:BF132" ca="1" si="130">BE69+BF68</f>
        <v>0</v>
      </c>
      <c r="BG69" t="str">
        <f t="shared" ca="1" si="75"/>
        <v/>
      </c>
      <c r="BH69" t="str">
        <f t="shared" ca="1" si="76"/>
        <v/>
      </c>
      <c r="BJ69" t="str">
        <f t="shared" ca="1" si="77"/>
        <v/>
      </c>
      <c r="BK69" t="str">
        <f t="shared" ca="1" si="78"/>
        <v/>
      </c>
      <c r="BL69" t="str">
        <f t="shared" ca="1" si="79"/>
        <v/>
      </c>
      <c r="BM69" t="str">
        <f t="shared" ca="1" si="80"/>
        <v/>
      </c>
      <c r="BN69" s="4" t="str">
        <f t="shared" ca="1" si="81"/>
        <v/>
      </c>
      <c r="BO69" t="str">
        <f t="shared" ca="1" si="82"/>
        <v/>
      </c>
      <c r="BP69" t="str">
        <f t="shared" ca="1" si="83"/>
        <v/>
      </c>
      <c r="BQ69" t="str">
        <f t="shared" ca="1" si="84"/>
        <v/>
      </c>
      <c r="BR69" t="str">
        <f t="shared" ca="1" si="85"/>
        <v/>
      </c>
      <c r="BS69" t="str">
        <f t="shared" ca="1" si="86"/>
        <v/>
      </c>
      <c r="BT69" t="str">
        <f ca="1">IF($BH69="","",IF(OR(BO69='Datos fijos'!$AB$3,BO69='Datos fijos'!$AB$4),0,SUM(BP69:BS69)))</f>
        <v/>
      </c>
      <c r="BU69" t="str">
        <f t="shared" ref="BU69:BU132" ca="1" si="131">IF(OR(BL69="",BM69=""),"",BL69*BM69*(1+BT69))</f>
        <v/>
      </c>
      <c r="BX69">
        <f ca="1">IF(OR(COUNTIF('Datos fijos'!$AJ:$AJ,$B69)=0,$B69=0,D69=0,F69=0,G69=0,$H$4&lt;&gt;'Datos fijos'!$H$3),0,VLOOKUP($B69,'Datos fijos'!$AJ:$AO,COLUMN('Datos fijos'!$AL$1)-COLUMN('Datos fijos'!$AJ$2)+1,0))</f>
        <v>0</v>
      </c>
      <c r="BY69">
        <f t="shared" ref="BY69:BY132" ca="1" si="132">BX69+BY68</f>
        <v>0</v>
      </c>
      <c r="BZ69" t="str">
        <f t="shared" ca="1" si="87"/>
        <v/>
      </c>
      <c r="CA69" t="str">
        <f t="shared" ca="1" si="88"/>
        <v/>
      </c>
      <c r="CC69" t="str">
        <f t="shared" ca="1" si="89"/>
        <v/>
      </c>
      <c r="CD69" t="str">
        <f t="shared" ca="1" si="90"/>
        <v/>
      </c>
      <c r="CE69" t="str">
        <f t="shared" ca="1" si="91"/>
        <v/>
      </c>
      <c r="CF69" t="str">
        <f t="shared" ca="1" si="92"/>
        <v/>
      </c>
      <c r="CG69" t="str">
        <f t="shared" ca="1" si="93"/>
        <v/>
      </c>
      <c r="CH69" t="str">
        <f t="shared" ca="1" si="94"/>
        <v/>
      </c>
      <c r="CI69" t="str">
        <f t="shared" ca="1" si="95"/>
        <v/>
      </c>
      <c r="CJ69" t="str">
        <f t="shared" ca="1" si="96"/>
        <v/>
      </c>
      <c r="CK69" t="str">
        <f t="shared" ca="1" si="97"/>
        <v/>
      </c>
      <c r="CL69" t="str">
        <f t="shared" ca="1" si="98"/>
        <v/>
      </c>
      <c r="CM69" t="str">
        <f ca="1">IF($CA69="","",IF(OR(CH69='Datos fijos'!$AB$3,CH69='Datos fijos'!$AB$4),0,SUM(CI69:CL69)))</f>
        <v/>
      </c>
      <c r="CN69" t="str">
        <f t="shared" ref="CN69:CN132" ca="1" si="133">IF(OR(CE69="",CF69=""),"",CE69*CF69*(1+CM69))</f>
        <v/>
      </c>
      <c r="CQ69" s="4">
        <f ca="1">IF(OR(COUNTIF('Datos fijos'!$AJ:$AJ,$B69)=0,$B69=0,L69=0,D69=0,F69=0),0,IF(K69='Datos fijos'!$AB$5,VLOOKUP($B69,'Datos fijos'!$AJ:$AO,COLUMN('Datos fijos'!$AN$1)-COLUMN('Datos fijos'!$AJ$2)+1,0),0))</f>
        <v>0</v>
      </c>
      <c r="CR69">
        <f t="shared" ref="CR69:CR132" ca="1" si="134">CQ69+CR68</f>
        <v>0</v>
      </c>
      <c r="CS69" t="str">
        <f t="shared" ca="1" si="99"/>
        <v/>
      </c>
      <c r="CT69" t="str">
        <f t="shared" ca="1" si="100"/>
        <v/>
      </c>
      <c r="CV69" t="str">
        <f t="shared" ca="1" si="101"/>
        <v/>
      </c>
      <c r="CW69" t="str">
        <f t="shared" ca="1" si="102"/>
        <v/>
      </c>
      <c r="CX69" t="str">
        <f t="shared" ca="1" si="103"/>
        <v/>
      </c>
      <c r="CY69" t="str">
        <f t="shared" ca="1" si="104"/>
        <v/>
      </c>
      <c r="CZ69" t="str">
        <f t="shared" ca="1" si="105"/>
        <v/>
      </c>
      <c r="DA69" t="str">
        <f t="shared" ca="1" si="106"/>
        <v/>
      </c>
      <c r="DB69" s="4" t="str">
        <f t="shared" ca="1" si="107"/>
        <v/>
      </c>
      <c r="DC69" t="str">
        <f t="shared" ca="1" si="108"/>
        <v/>
      </c>
      <c r="DD69" t="str">
        <f t="shared" ca="1" si="109"/>
        <v/>
      </c>
      <c r="DE69" t="str">
        <f t="shared" ca="1" si="110"/>
        <v/>
      </c>
      <c r="DF69" t="str">
        <f t="shared" ca="1" si="111"/>
        <v/>
      </c>
      <c r="DI69">
        <f ca="1">IF(OR(COUNTIF('Datos fijos'!$AJ:$AJ,Cálculos!$B69)=0,Cálculos!$B69=0,D69=0,F69=0),0,VLOOKUP($B69,'Datos fijos'!$AJ:$AO,COLUMN('Datos fijos'!$AO$1)-COLUMN('Datos fijos'!$AJ$2)+1,0))</f>
        <v>0</v>
      </c>
      <c r="DJ69">
        <f t="shared" ref="DJ69:DJ132" ca="1" si="135">DI69+DJ68</f>
        <v>0</v>
      </c>
      <c r="DK69" t="str">
        <f t="shared" ca="1" si="112"/>
        <v/>
      </c>
      <c r="DL69" t="str">
        <f t="shared" ref="DL69:DL132" ca="1" si="136">IF(OR(DK69=0,DK69=""),"",MATCH(DK69,DJ:DJ,0)-ROW($DK$3))</f>
        <v/>
      </c>
      <c r="DN69" t="str">
        <f t="shared" ca="1" si="113"/>
        <v/>
      </c>
      <c r="DO69" t="str">
        <f t="shared" ca="1" si="114"/>
        <v/>
      </c>
      <c r="DP69" t="str">
        <f t="shared" ca="1" si="115"/>
        <v/>
      </c>
      <c r="DQ69" t="str">
        <f t="shared" ca="1" si="116"/>
        <v/>
      </c>
      <c r="DR69" t="str">
        <f t="shared" ca="1" si="117"/>
        <v/>
      </c>
      <c r="DS69" s="4" t="str">
        <f ca="1">IF($DL69="","",IF(OR(OFFSET(K$3,$DL69,0)='Datos fijos'!$AB$5,OFFSET(K$3,$DL69,0)='Datos fijos'!$AB$6),"Importado",OFFSET(K$3,$DL69,0)))</f>
        <v/>
      </c>
      <c r="DT69" t="str">
        <f t="shared" ca="1" si="118"/>
        <v/>
      </c>
      <c r="DU69" t="str">
        <f t="shared" ca="1" si="119"/>
        <v/>
      </c>
      <c r="DV69" t="str">
        <f t="shared" ca="1" si="120"/>
        <v/>
      </c>
      <c r="DW69" t="str">
        <f t="shared" ca="1" si="121"/>
        <v/>
      </c>
      <c r="DX69" t="str">
        <f ca="1">IF(DL69="","",IF(OR(DS69='Datos fijos'!$AB$3,DS69='Datos fijos'!$AB$4),0,SUM(DT69:DW69)))</f>
        <v/>
      </c>
      <c r="DY69" t="str">
        <f t="shared" ca="1" si="122"/>
        <v/>
      </c>
      <c r="EC69" s="52" t="str">
        <f ca="1">IF(OR(COUNTIF('Datos fijos'!$AJ:$AJ,Cálculos!$B69)=0,F69=0,D69=0,B69=0),"",VLOOKUP($B69,'Datos fijos'!$AJ:$AP,COLUMN('Datos fijos'!$AP$1)-COLUMN('Datos fijos'!$AJ$2)+1,0))</f>
        <v/>
      </c>
      <c r="ED69" t="str">
        <f t="shared" ca="1" si="123"/>
        <v/>
      </c>
    </row>
    <row r="70" spans="2:134">
      <c r="B70">
        <f ca="1">OFFSET('Equipos, Mater, Serv'!C$5,ROW($A70)-ROW($A$3),0)</f>
        <v>0</v>
      </c>
      <c r="C70">
        <f ca="1">OFFSET('Equipos, Mater, Serv'!D$5,ROW($A70)-ROW($A$3),0)</f>
        <v>0</v>
      </c>
      <c r="D70">
        <f ca="1">OFFSET('Equipos, Mater, Serv'!F$5,ROW($A70)-ROW($A$3),0)</f>
        <v>0</v>
      </c>
      <c r="E70">
        <f ca="1">OFFSET('Equipos, Mater, Serv'!G$5,ROW($A70)-ROW($A$3),0)</f>
        <v>0</v>
      </c>
      <c r="F70">
        <f ca="1">OFFSET('Equipos, Mater, Serv'!H$5,ROW($A70)-ROW($A$3),0)</f>
        <v>0</v>
      </c>
      <c r="G70">
        <f ca="1">OFFSET('Equipos, Mater, Serv'!L$5,ROW($A70)-ROW($A$3),0)</f>
        <v>0</v>
      </c>
      <c r="I70">
        <f ca="1">OFFSET('Equipos, Mater, Serv'!O$5,ROW($A70)-ROW($A$3),0)</f>
        <v>0</v>
      </c>
      <c r="J70">
        <f ca="1">OFFSET('Equipos, Mater, Serv'!P$5,ROW($A70)-ROW($A$3),0)</f>
        <v>0</v>
      </c>
      <c r="K70">
        <f ca="1">OFFSET('Equipos, Mater, Serv'!T$5,ROW($A70)-ROW($A$3),0)</f>
        <v>0</v>
      </c>
      <c r="L70">
        <f ca="1">OFFSET('Equipos, Mater, Serv'!U$5,ROW($A70)-ROW($A$3),0)</f>
        <v>0</v>
      </c>
      <c r="N70">
        <f ca="1">OFFSET('Equipos, Mater, Serv'!Z$5,ROW($A70)-ROW($A$3),0)</f>
        <v>0</v>
      </c>
      <c r="O70">
        <f ca="1">OFFSET('Equipos, Mater, Serv'!AA$5,ROW($A70)-ROW($A$3),0)</f>
        <v>0</v>
      </c>
      <c r="P70">
        <f ca="1">OFFSET('Equipos, Mater, Serv'!AB$5,ROW($A70)-ROW($A$3),0)</f>
        <v>0</v>
      </c>
      <c r="Q70">
        <f ca="1">OFFSET('Equipos, Mater, Serv'!AC$5,ROW($A70)-ROW($A$3),0)</f>
        <v>0</v>
      </c>
      <c r="R70">
        <f ca="1">OFFSET('Equipos, Mater, Serv'!AD$5,ROW($A70)-ROW($A$3),0)</f>
        <v>0</v>
      </c>
      <c r="S70">
        <f ca="1">OFFSET('Equipos, Mater, Serv'!AE$5,ROW($A70)-ROW($A$3),0)</f>
        <v>0</v>
      </c>
      <c r="T70">
        <f ca="1">OFFSET('Equipos, Mater, Serv'!AF$5,ROW($A70)-ROW($A$3),0)</f>
        <v>0</v>
      </c>
      <c r="V70" s="227">
        <f ca="1">IF(OR($B70=0,D70=0,F70=0,J70&lt;&gt;'Datos fijos'!$H$3),0,1)</f>
        <v>0</v>
      </c>
      <c r="W70">
        <f t="shared" ca="1" si="124"/>
        <v>0</v>
      </c>
      <c r="X70" t="str">
        <f t="shared" ca="1" si="125"/>
        <v/>
      </c>
      <c r="Y70" t="str">
        <f t="shared" ca="1" si="126"/>
        <v/>
      </c>
      <c r="AA70" t="str">
        <f t="shared" ca="1" si="69"/>
        <v/>
      </c>
      <c r="AB70" t="str">
        <f t="shared" ca="1" si="70"/>
        <v/>
      </c>
      <c r="AC70" t="str">
        <f t="shared" ca="1" si="71"/>
        <v/>
      </c>
      <c r="AD70" t="str">
        <f t="shared" ca="1" si="72"/>
        <v/>
      </c>
      <c r="AE70" t="str">
        <f t="shared" ca="1" si="73"/>
        <v/>
      </c>
      <c r="AF70" t="str">
        <f t="shared" ca="1" si="74"/>
        <v/>
      </c>
      <c r="AG70" t="str">
        <f t="shared" ca="1" si="127"/>
        <v/>
      </c>
      <c r="AH70" t="str">
        <f t="shared" ca="1" si="128"/>
        <v/>
      </c>
      <c r="AI70" t="str">
        <f t="shared" ca="1" si="129"/>
        <v/>
      </c>
      <c r="AL70" t="str">
        <f ca="1">IF(Y70="","",IF(OR(AG70='Datos fijos'!$AB$3,AG70='Datos fijos'!$AB$4),0,SUM(AH70:AK70)))</f>
        <v/>
      </c>
      <c r="BE70" s="4">
        <f ca="1">IF(OR(COUNTIF('Datos fijos'!$AJ:$AJ,$B70)=0,$B70=0,D70=0,F70=0,$H$4&lt;&gt;'Datos fijos'!$H$3),0,VLOOKUP($B70,'Datos fijos'!$AJ:$AO,COLUMN('Datos fijos'!$AK$2)-COLUMN('Datos fijos'!$AJ$2)+1,0))</f>
        <v>0</v>
      </c>
      <c r="BF70">
        <f t="shared" ca="1" si="130"/>
        <v>0</v>
      </c>
      <c r="BG70" t="str">
        <f t="shared" ca="1" si="75"/>
        <v/>
      </c>
      <c r="BH70" t="str">
        <f t="shared" ca="1" si="76"/>
        <v/>
      </c>
      <c r="BJ70" t="str">
        <f t="shared" ca="1" si="77"/>
        <v/>
      </c>
      <c r="BK70" t="str">
        <f t="shared" ca="1" si="78"/>
        <v/>
      </c>
      <c r="BL70" t="str">
        <f t="shared" ca="1" si="79"/>
        <v/>
      </c>
      <c r="BM70" t="str">
        <f t="shared" ca="1" si="80"/>
        <v/>
      </c>
      <c r="BN70" s="4" t="str">
        <f t="shared" ca="1" si="81"/>
        <v/>
      </c>
      <c r="BO70" t="str">
        <f t="shared" ca="1" si="82"/>
        <v/>
      </c>
      <c r="BP70" t="str">
        <f t="shared" ca="1" si="83"/>
        <v/>
      </c>
      <c r="BQ70" t="str">
        <f t="shared" ca="1" si="84"/>
        <v/>
      </c>
      <c r="BR70" t="str">
        <f t="shared" ca="1" si="85"/>
        <v/>
      </c>
      <c r="BS70" t="str">
        <f t="shared" ca="1" si="86"/>
        <v/>
      </c>
      <c r="BT70" t="str">
        <f ca="1">IF($BH70="","",IF(OR(BO70='Datos fijos'!$AB$3,BO70='Datos fijos'!$AB$4),0,SUM(BP70:BS70)))</f>
        <v/>
      </c>
      <c r="BU70" t="str">
        <f t="shared" ca="1" si="131"/>
        <v/>
      </c>
      <c r="BX70">
        <f ca="1">IF(OR(COUNTIF('Datos fijos'!$AJ:$AJ,$B70)=0,$B70=0,D70=0,F70=0,G70=0,$H$4&lt;&gt;'Datos fijos'!$H$3),0,VLOOKUP($B70,'Datos fijos'!$AJ:$AO,COLUMN('Datos fijos'!$AL$1)-COLUMN('Datos fijos'!$AJ$2)+1,0))</f>
        <v>0</v>
      </c>
      <c r="BY70">
        <f t="shared" ca="1" si="132"/>
        <v>0</v>
      </c>
      <c r="BZ70" t="str">
        <f t="shared" ca="1" si="87"/>
        <v/>
      </c>
      <c r="CA70" t="str">
        <f t="shared" ca="1" si="88"/>
        <v/>
      </c>
      <c r="CC70" t="str">
        <f t="shared" ca="1" si="89"/>
        <v/>
      </c>
      <c r="CD70" t="str">
        <f t="shared" ca="1" si="90"/>
        <v/>
      </c>
      <c r="CE70" t="str">
        <f t="shared" ca="1" si="91"/>
        <v/>
      </c>
      <c r="CF70" t="str">
        <f t="shared" ca="1" si="92"/>
        <v/>
      </c>
      <c r="CG70" t="str">
        <f t="shared" ca="1" si="93"/>
        <v/>
      </c>
      <c r="CH70" t="str">
        <f t="shared" ca="1" si="94"/>
        <v/>
      </c>
      <c r="CI70" t="str">
        <f t="shared" ca="1" si="95"/>
        <v/>
      </c>
      <c r="CJ70" t="str">
        <f t="shared" ca="1" si="96"/>
        <v/>
      </c>
      <c r="CK70" t="str">
        <f t="shared" ca="1" si="97"/>
        <v/>
      </c>
      <c r="CL70" t="str">
        <f t="shared" ca="1" si="98"/>
        <v/>
      </c>
      <c r="CM70" t="str">
        <f ca="1">IF($CA70="","",IF(OR(CH70='Datos fijos'!$AB$3,CH70='Datos fijos'!$AB$4),0,SUM(CI70:CL70)))</f>
        <v/>
      </c>
      <c r="CN70" t="str">
        <f t="shared" ca="1" si="133"/>
        <v/>
      </c>
      <c r="CQ70" s="4">
        <f ca="1">IF(OR(COUNTIF('Datos fijos'!$AJ:$AJ,$B70)=0,$B70=0,L70=0,D70=0,F70=0),0,IF(K70='Datos fijos'!$AB$5,VLOOKUP($B70,'Datos fijos'!$AJ:$AO,COLUMN('Datos fijos'!$AN$1)-COLUMN('Datos fijos'!$AJ$2)+1,0),0))</f>
        <v>0</v>
      </c>
      <c r="CR70">
        <f t="shared" ca="1" si="134"/>
        <v>0</v>
      </c>
      <c r="CS70" t="str">
        <f t="shared" ca="1" si="99"/>
        <v/>
      </c>
      <c r="CT70" t="str">
        <f t="shared" ca="1" si="100"/>
        <v/>
      </c>
      <c r="CV70" t="str">
        <f t="shared" ca="1" si="101"/>
        <v/>
      </c>
      <c r="CW70" t="str">
        <f t="shared" ca="1" si="102"/>
        <v/>
      </c>
      <c r="CX70" t="str">
        <f t="shared" ca="1" si="103"/>
        <v/>
      </c>
      <c r="CY70" t="str">
        <f t="shared" ca="1" si="104"/>
        <v/>
      </c>
      <c r="CZ70" t="str">
        <f t="shared" ca="1" si="105"/>
        <v/>
      </c>
      <c r="DA70" t="str">
        <f t="shared" ca="1" si="106"/>
        <v/>
      </c>
      <c r="DB70" s="4" t="str">
        <f t="shared" ca="1" si="107"/>
        <v/>
      </c>
      <c r="DC70" t="str">
        <f t="shared" ca="1" si="108"/>
        <v/>
      </c>
      <c r="DD70" t="str">
        <f t="shared" ca="1" si="109"/>
        <v/>
      </c>
      <c r="DE70" t="str">
        <f t="shared" ca="1" si="110"/>
        <v/>
      </c>
      <c r="DF70" t="str">
        <f t="shared" ca="1" si="111"/>
        <v/>
      </c>
      <c r="DI70">
        <f ca="1">IF(OR(COUNTIF('Datos fijos'!$AJ:$AJ,Cálculos!$B70)=0,Cálculos!$B70=0,D70=0,F70=0),0,VLOOKUP($B70,'Datos fijos'!$AJ:$AO,COLUMN('Datos fijos'!$AO$1)-COLUMN('Datos fijos'!$AJ$2)+1,0))</f>
        <v>0</v>
      </c>
      <c r="DJ70">
        <f t="shared" ca="1" si="135"/>
        <v>0</v>
      </c>
      <c r="DK70" t="str">
        <f t="shared" ca="1" si="112"/>
        <v/>
      </c>
      <c r="DL70" t="str">
        <f t="shared" ca="1" si="136"/>
        <v/>
      </c>
      <c r="DN70" t="str">
        <f t="shared" ca="1" si="113"/>
        <v/>
      </c>
      <c r="DO70" t="str">
        <f t="shared" ca="1" si="114"/>
        <v/>
      </c>
      <c r="DP70" t="str">
        <f t="shared" ca="1" si="115"/>
        <v/>
      </c>
      <c r="DQ70" t="str">
        <f t="shared" ca="1" si="116"/>
        <v/>
      </c>
      <c r="DR70" t="str">
        <f t="shared" ca="1" si="117"/>
        <v/>
      </c>
      <c r="DS70" s="4" t="str">
        <f ca="1">IF($DL70="","",IF(OR(OFFSET(K$3,$DL70,0)='Datos fijos'!$AB$5,OFFSET(K$3,$DL70,0)='Datos fijos'!$AB$6),"Importado",OFFSET(K$3,$DL70,0)))</f>
        <v/>
      </c>
      <c r="DT70" t="str">
        <f t="shared" ca="1" si="118"/>
        <v/>
      </c>
      <c r="DU70" t="str">
        <f t="shared" ca="1" si="119"/>
        <v/>
      </c>
      <c r="DV70" t="str">
        <f t="shared" ca="1" si="120"/>
        <v/>
      </c>
      <c r="DW70" t="str">
        <f t="shared" ca="1" si="121"/>
        <v/>
      </c>
      <c r="DX70" t="str">
        <f ca="1">IF(DL70="","",IF(OR(DS70='Datos fijos'!$AB$3,DS70='Datos fijos'!$AB$4),0,SUM(DT70:DW70)))</f>
        <v/>
      </c>
      <c r="DY70" t="str">
        <f t="shared" ca="1" si="122"/>
        <v/>
      </c>
      <c r="EC70" s="52" t="str">
        <f ca="1">IF(OR(COUNTIF('Datos fijos'!$AJ:$AJ,Cálculos!$B70)=0,F70=0,D70=0,B70=0),"",VLOOKUP($B70,'Datos fijos'!$AJ:$AP,COLUMN('Datos fijos'!$AP$1)-COLUMN('Datos fijos'!$AJ$2)+1,0))</f>
        <v/>
      </c>
      <c r="ED70" t="str">
        <f t="shared" ca="1" si="123"/>
        <v/>
      </c>
    </row>
    <row r="71" spans="2:134">
      <c r="B71">
        <f ca="1">OFFSET('Equipos, Mater, Serv'!C$5,ROW($A71)-ROW($A$3),0)</f>
        <v>0</v>
      </c>
      <c r="C71">
        <f ca="1">OFFSET('Equipos, Mater, Serv'!D$5,ROW($A71)-ROW($A$3),0)</f>
        <v>0</v>
      </c>
      <c r="D71">
        <f ca="1">OFFSET('Equipos, Mater, Serv'!F$5,ROW($A71)-ROW($A$3),0)</f>
        <v>0</v>
      </c>
      <c r="E71">
        <f ca="1">OFFSET('Equipos, Mater, Serv'!G$5,ROW($A71)-ROW($A$3),0)</f>
        <v>0</v>
      </c>
      <c r="F71">
        <f ca="1">OFFSET('Equipos, Mater, Serv'!H$5,ROW($A71)-ROW($A$3),0)</f>
        <v>0</v>
      </c>
      <c r="G71">
        <f ca="1">OFFSET('Equipos, Mater, Serv'!L$5,ROW($A71)-ROW($A$3),0)</f>
        <v>0</v>
      </c>
      <c r="I71">
        <f ca="1">OFFSET('Equipos, Mater, Serv'!O$5,ROW($A71)-ROW($A$3),0)</f>
        <v>0</v>
      </c>
      <c r="J71">
        <f ca="1">OFFSET('Equipos, Mater, Serv'!P$5,ROW($A71)-ROW($A$3),0)</f>
        <v>0</v>
      </c>
      <c r="K71">
        <f ca="1">OFFSET('Equipos, Mater, Serv'!T$5,ROW($A71)-ROW($A$3),0)</f>
        <v>0</v>
      </c>
      <c r="L71">
        <f ca="1">OFFSET('Equipos, Mater, Serv'!U$5,ROW($A71)-ROW($A$3),0)</f>
        <v>0</v>
      </c>
      <c r="N71">
        <f ca="1">OFFSET('Equipos, Mater, Serv'!Z$5,ROW($A71)-ROW($A$3),0)</f>
        <v>0</v>
      </c>
      <c r="O71">
        <f ca="1">OFFSET('Equipos, Mater, Serv'!AA$5,ROW($A71)-ROW($A$3),0)</f>
        <v>0</v>
      </c>
      <c r="P71">
        <f ca="1">OFFSET('Equipos, Mater, Serv'!AB$5,ROW($A71)-ROW($A$3),0)</f>
        <v>0</v>
      </c>
      <c r="Q71">
        <f ca="1">OFFSET('Equipos, Mater, Serv'!AC$5,ROW($A71)-ROW($A$3),0)</f>
        <v>0</v>
      </c>
      <c r="R71">
        <f ca="1">OFFSET('Equipos, Mater, Serv'!AD$5,ROW($A71)-ROW($A$3),0)</f>
        <v>0</v>
      </c>
      <c r="S71">
        <f ca="1">OFFSET('Equipos, Mater, Serv'!AE$5,ROW($A71)-ROW($A$3),0)</f>
        <v>0</v>
      </c>
      <c r="T71">
        <f ca="1">OFFSET('Equipos, Mater, Serv'!AF$5,ROW($A71)-ROW($A$3),0)</f>
        <v>0</v>
      </c>
      <c r="V71" s="227">
        <f ca="1">IF(OR($B71=0,D71=0,F71=0,J71&lt;&gt;'Datos fijos'!$H$3),0,1)</f>
        <v>0</v>
      </c>
      <c r="W71">
        <f t="shared" ca="1" si="124"/>
        <v>0</v>
      </c>
      <c r="X71" t="str">
        <f t="shared" ca="1" si="125"/>
        <v/>
      </c>
      <c r="Y71" t="str">
        <f t="shared" ca="1" si="126"/>
        <v/>
      </c>
      <c r="AA71" t="str">
        <f t="shared" ca="1" si="69"/>
        <v/>
      </c>
      <c r="AB71" t="str">
        <f t="shared" ca="1" si="70"/>
        <v/>
      </c>
      <c r="AC71" t="str">
        <f t="shared" ca="1" si="71"/>
        <v/>
      </c>
      <c r="AD71" t="str">
        <f t="shared" ca="1" si="72"/>
        <v/>
      </c>
      <c r="AE71" t="str">
        <f t="shared" ca="1" si="73"/>
        <v/>
      </c>
      <c r="AF71" t="str">
        <f t="shared" ca="1" si="74"/>
        <v/>
      </c>
      <c r="AG71" t="str">
        <f t="shared" ca="1" si="127"/>
        <v/>
      </c>
      <c r="AH71" t="str">
        <f t="shared" ca="1" si="128"/>
        <v/>
      </c>
      <c r="AI71" t="str">
        <f t="shared" ca="1" si="129"/>
        <v/>
      </c>
      <c r="AL71" t="str">
        <f ca="1">IF(Y71="","",IF(OR(AG71='Datos fijos'!$AB$3,AG71='Datos fijos'!$AB$4),0,SUM(AH71:AK71)))</f>
        <v/>
      </c>
      <c r="BE71" s="4">
        <f ca="1">IF(OR(COUNTIF('Datos fijos'!$AJ:$AJ,$B71)=0,$B71=0,D71=0,F71=0,$H$4&lt;&gt;'Datos fijos'!$H$3),0,VLOOKUP($B71,'Datos fijos'!$AJ:$AO,COLUMN('Datos fijos'!$AK$2)-COLUMN('Datos fijos'!$AJ$2)+1,0))</f>
        <v>0</v>
      </c>
      <c r="BF71">
        <f t="shared" ca="1" si="130"/>
        <v>0</v>
      </c>
      <c r="BG71" t="str">
        <f t="shared" ca="1" si="75"/>
        <v/>
      </c>
      <c r="BH71" t="str">
        <f t="shared" ca="1" si="76"/>
        <v/>
      </c>
      <c r="BJ71" t="str">
        <f t="shared" ca="1" si="77"/>
        <v/>
      </c>
      <c r="BK71" t="str">
        <f t="shared" ca="1" si="78"/>
        <v/>
      </c>
      <c r="BL71" t="str">
        <f t="shared" ca="1" si="79"/>
        <v/>
      </c>
      <c r="BM71" t="str">
        <f t="shared" ca="1" si="80"/>
        <v/>
      </c>
      <c r="BN71" s="4" t="str">
        <f t="shared" ca="1" si="81"/>
        <v/>
      </c>
      <c r="BO71" t="str">
        <f t="shared" ca="1" si="82"/>
        <v/>
      </c>
      <c r="BP71" t="str">
        <f t="shared" ca="1" si="83"/>
        <v/>
      </c>
      <c r="BQ71" t="str">
        <f t="shared" ca="1" si="84"/>
        <v/>
      </c>
      <c r="BR71" t="str">
        <f t="shared" ca="1" si="85"/>
        <v/>
      </c>
      <c r="BS71" t="str">
        <f t="shared" ca="1" si="86"/>
        <v/>
      </c>
      <c r="BT71" t="str">
        <f ca="1">IF($BH71="","",IF(OR(BO71='Datos fijos'!$AB$3,BO71='Datos fijos'!$AB$4),0,SUM(BP71:BS71)))</f>
        <v/>
      </c>
      <c r="BU71" t="str">
        <f t="shared" ca="1" si="131"/>
        <v/>
      </c>
      <c r="BX71">
        <f ca="1">IF(OR(COUNTIF('Datos fijos'!$AJ:$AJ,$B71)=0,$B71=0,D71=0,F71=0,G71=0,$H$4&lt;&gt;'Datos fijos'!$H$3),0,VLOOKUP($B71,'Datos fijos'!$AJ:$AO,COLUMN('Datos fijos'!$AL$1)-COLUMN('Datos fijos'!$AJ$2)+1,0))</f>
        <v>0</v>
      </c>
      <c r="BY71">
        <f t="shared" ca="1" si="132"/>
        <v>0</v>
      </c>
      <c r="BZ71" t="str">
        <f t="shared" ca="1" si="87"/>
        <v/>
      </c>
      <c r="CA71" t="str">
        <f t="shared" ca="1" si="88"/>
        <v/>
      </c>
      <c r="CC71" t="str">
        <f t="shared" ca="1" si="89"/>
        <v/>
      </c>
      <c r="CD71" t="str">
        <f t="shared" ca="1" si="90"/>
        <v/>
      </c>
      <c r="CE71" t="str">
        <f t="shared" ca="1" si="91"/>
        <v/>
      </c>
      <c r="CF71" t="str">
        <f t="shared" ca="1" si="92"/>
        <v/>
      </c>
      <c r="CG71" t="str">
        <f t="shared" ca="1" si="93"/>
        <v/>
      </c>
      <c r="CH71" t="str">
        <f t="shared" ca="1" si="94"/>
        <v/>
      </c>
      <c r="CI71" t="str">
        <f t="shared" ca="1" si="95"/>
        <v/>
      </c>
      <c r="CJ71" t="str">
        <f t="shared" ca="1" si="96"/>
        <v/>
      </c>
      <c r="CK71" t="str">
        <f t="shared" ca="1" si="97"/>
        <v/>
      </c>
      <c r="CL71" t="str">
        <f t="shared" ca="1" si="98"/>
        <v/>
      </c>
      <c r="CM71" t="str">
        <f ca="1">IF($CA71="","",IF(OR(CH71='Datos fijos'!$AB$3,CH71='Datos fijos'!$AB$4),0,SUM(CI71:CL71)))</f>
        <v/>
      </c>
      <c r="CN71" t="str">
        <f t="shared" ca="1" si="133"/>
        <v/>
      </c>
      <c r="CQ71" s="4">
        <f ca="1">IF(OR(COUNTIF('Datos fijos'!$AJ:$AJ,$B71)=0,$B71=0,L71=0,D71=0,F71=0),0,IF(K71='Datos fijos'!$AB$5,VLOOKUP($B71,'Datos fijos'!$AJ:$AO,COLUMN('Datos fijos'!$AN$1)-COLUMN('Datos fijos'!$AJ$2)+1,0),0))</f>
        <v>0</v>
      </c>
      <c r="CR71">
        <f t="shared" ca="1" si="134"/>
        <v>0</v>
      </c>
      <c r="CS71" t="str">
        <f t="shared" ca="1" si="99"/>
        <v/>
      </c>
      <c r="CT71" t="str">
        <f t="shared" ca="1" si="100"/>
        <v/>
      </c>
      <c r="CV71" t="str">
        <f t="shared" ca="1" si="101"/>
        <v/>
      </c>
      <c r="CW71" t="str">
        <f t="shared" ca="1" si="102"/>
        <v/>
      </c>
      <c r="CX71" t="str">
        <f t="shared" ca="1" si="103"/>
        <v/>
      </c>
      <c r="CY71" t="str">
        <f t="shared" ca="1" si="104"/>
        <v/>
      </c>
      <c r="CZ71" t="str">
        <f t="shared" ca="1" si="105"/>
        <v/>
      </c>
      <c r="DA71" t="str">
        <f t="shared" ca="1" si="106"/>
        <v/>
      </c>
      <c r="DB71" s="4" t="str">
        <f t="shared" ca="1" si="107"/>
        <v/>
      </c>
      <c r="DC71" t="str">
        <f t="shared" ca="1" si="108"/>
        <v/>
      </c>
      <c r="DD71" t="str">
        <f t="shared" ca="1" si="109"/>
        <v/>
      </c>
      <c r="DE71" t="str">
        <f t="shared" ca="1" si="110"/>
        <v/>
      </c>
      <c r="DF71" t="str">
        <f t="shared" ca="1" si="111"/>
        <v/>
      </c>
      <c r="DI71">
        <f ca="1">IF(OR(COUNTIF('Datos fijos'!$AJ:$AJ,Cálculos!$B71)=0,Cálculos!$B71=0,D71=0,F71=0),0,VLOOKUP($B71,'Datos fijos'!$AJ:$AO,COLUMN('Datos fijos'!$AO$1)-COLUMN('Datos fijos'!$AJ$2)+1,0))</f>
        <v>0</v>
      </c>
      <c r="DJ71">
        <f t="shared" ca="1" si="135"/>
        <v>0</v>
      </c>
      <c r="DK71" t="str">
        <f t="shared" ca="1" si="112"/>
        <v/>
      </c>
      <c r="DL71" t="str">
        <f t="shared" ca="1" si="136"/>
        <v/>
      </c>
      <c r="DN71" t="str">
        <f t="shared" ca="1" si="113"/>
        <v/>
      </c>
      <c r="DO71" t="str">
        <f t="shared" ca="1" si="114"/>
        <v/>
      </c>
      <c r="DP71" t="str">
        <f t="shared" ca="1" si="115"/>
        <v/>
      </c>
      <c r="DQ71" t="str">
        <f t="shared" ca="1" si="116"/>
        <v/>
      </c>
      <c r="DR71" t="str">
        <f t="shared" ca="1" si="117"/>
        <v/>
      </c>
      <c r="DS71" s="4" t="str">
        <f ca="1">IF($DL71="","",IF(OR(OFFSET(K$3,$DL71,0)='Datos fijos'!$AB$5,OFFSET(K$3,$DL71,0)='Datos fijos'!$AB$6),"Importado",OFFSET(K$3,$DL71,0)))</f>
        <v/>
      </c>
      <c r="DT71" t="str">
        <f t="shared" ca="1" si="118"/>
        <v/>
      </c>
      <c r="DU71" t="str">
        <f t="shared" ca="1" si="119"/>
        <v/>
      </c>
      <c r="DV71" t="str">
        <f t="shared" ca="1" si="120"/>
        <v/>
      </c>
      <c r="DW71" t="str">
        <f t="shared" ca="1" si="121"/>
        <v/>
      </c>
      <c r="DX71" t="str">
        <f ca="1">IF(DL71="","",IF(OR(DS71='Datos fijos'!$AB$3,DS71='Datos fijos'!$AB$4),0,SUM(DT71:DW71)))</f>
        <v/>
      </c>
      <c r="DY71" t="str">
        <f t="shared" ca="1" si="122"/>
        <v/>
      </c>
      <c r="EC71" s="52" t="str">
        <f ca="1">IF(OR(COUNTIF('Datos fijos'!$AJ:$AJ,Cálculos!$B71)=0,F71=0,D71=0,B71=0),"",VLOOKUP($B71,'Datos fijos'!$AJ:$AP,COLUMN('Datos fijos'!$AP$1)-COLUMN('Datos fijos'!$AJ$2)+1,0))</f>
        <v/>
      </c>
      <c r="ED71" t="str">
        <f t="shared" ca="1" si="123"/>
        <v/>
      </c>
    </row>
    <row r="72" spans="2:134">
      <c r="B72">
        <f ca="1">OFFSET('Equipos, Mater, Serv'!C$5,ROW($A72)-ROW($A$3),0)</f>
        <v>0</v>
      </c>
      <c r="C72">
        <f ca="1">OFFSET('Equipos, Mater, Serv'!D$5,ROW($A72)-ROW($A$3),0)</f>
        <v>0</v>
      </c>
      <c r="D72">
        <f ca="1">OFFSET('Equipos, Mater, Serv'!F$5,ROW($A72)-ROW($A$3),0)</f>
        <v>0</v>
      </c>
      <c r="E72">
        <f ca="1">OFFSET('Equipos, Mater, Serv'!G$5,ROW($A72)-ROW($A$3),0)</f>
        <v>0</v>
      </c>
      <c r="F72">
        <f ca="1">OFFSET('Equipos, Mater, Serv'!H$5,ROW($A72)-ROW($A$3),0)</f>
        <v>0</v>
      </c>
      <c r="G72">
        <f ca="1">OFFSET('Equipos, Mater, Serv'!L$5,ROW($A72)-ROW($A$3),0)</f>
        <v>0</v>
      </c>
      <c r="I72">
        <f ca="1">OFFSET('Equipos, Mater, Serv'!O$5,ROW($A72)-ROW($A$3),0)</f>
        <v>0</v>
      </c>
      <c r="J72">
        <f ca="1">OFFSET('Equipos, Mater, Serv'!P$5,ROW($A72)-ROW($A$3),0)</f>
        <v>0</v>
      </c>
      <c r="K72">
        <f ca="1">OFFSET('Equipos, Mater, Serv'!T$5,ROW($A72)-ROW($A$3),0)</f>
        <v>0</v>
      </c>
      <c r="L72">
        <f ca="1">OFFSET('Equipos, Mater, Serv'!U$5,ROW($A72)-ROW($A$3),0)</f>
        <v>0</v>
      </c>
      <c r="N72">
        <f ca="1">OFFSET('Equipos, Mater, Serv'!Z$5,ROW($A72)-ROW($A$3),0)</f>
        <v>0</v>
      </c>
      <c r="O72">
        <f ca="1">OFFSET('Equipos, Mater, Serv'!AA$5,ROW($A72)-ROW($A$3),0)</f>
        <v>0</v>
      </c>
      <c r="P72">
        <f ca="1">OFFSET('Equipos, Mater, Serv'!AB$5,ROW($A72)-ROW($A$3),0)</f>
        <v>0</v>
      </c>
      <c r="Q72">
        <f ca="1">OFFSET('Equipos, Mater, Serv'!AC$5,ROW($A72)-ROW($A$3),0)</f>
        <v>0</v>
      </c>
      <c r="R72">
        <f ca="1">OFFSET('Equipos, Mater, Serv'!AD$5,ROW($A72)-ROW($A$3),0)</f>
        <v>0</v>
      </c>
      <c r="S72">
        <f ca="1">OFFSET('Equipos, Mater, Serv'!AE$5,ROW($A72)-ROW($A$3),0)</f>
        <v>0</v>
      </c>
      <c r="T72">
        <f ca="1">OFFSET('Equipos, Mater, Serv'!AF$5,ROW($A72)-ROW($A$3),0)</f>
        <v>0</v>
      </c>
      <c r="V72" s="227">
        <f ca="1">IF(OR($B72=0,D72=0,F72=0,J72&lt;&gt;'Datos fijos'!$H$3),0,1)</f>
        <v>0</v>
      </c>
      <c r="W72">
        <f t="shared" ca="1" si="124"/>
        <v>0</v>
      </c>
      <c r="X72" t="str">
        <f t="shared" ca="1" si="125"/>
        <v/>
      </c>
      <c r="Y72" t="str">
        <f t="shared" ca="1" si="126"/>
        <v/>
      </c>
      <c r="AA72" t="str">
        <f t="shared" ca="1" si="69"/>
        <v/>
      </c>
      <c r="AB72" t="str">
        <f t="shared" ca="1" si="70"/>
        <v/>
      </c>
      <c r="AC72" t="str">
        <f t="shared" ca="1" si="71"/>
        <v/>
      </c>
      <c r="AD72" t="str">
        <f t="shared" ca="1" si="72"/>
        <v/>
      </c>
      <c r="AE72" t="str">
        <f t="shared" ca="1" si="73"/>
        <v/>
      </c>
      <c r="AF72" t="str">
        <f t="shared" ca="1" si="74"/>
        <v/>
      </c>
      <c r="AG72" t="str">
        <f t="shared" ca="1" si="127"/>
        <v/>
      </c>
      <c r="AH72" t="str">
        <f t="shared" ca="1" si="128"/>
        <v/>
      </c>
      <c r="AI72" t="str">
        <f t="shared" ca="1" si="129"/>
        <v/>
      </c>
      <c r="AL72" t="str">
        <f ca="1">IF(Y72="","",IF(OR(AG72='Datos fijos'!$AB$3,AG72='Datos fijos'!$AB$4),0,SUM(AH72:AK72)))</f>
        <v/>
      </c>
      <c r="BE72" s="4">
        <f ca="1">IF(OR(COUNTIF('Datos fijos'!$AJ:$AJ,$B72)=0,$B72=0,D72=0,F72=0,$H$4&lt;&gt;'Datos fijos'!$H$3),0,VLOOKUP($B72,'Datos fijos'!$AJ:$AO,COLUMN('Datos fijos'!$AK$2)-COLUMN('Datos fijos'!$AJ$2)+1,0))</f>
        <v>0</v>
      </c>
      <c r="BF72">
        <f t="shared" ca="1" si="130"/>
        <v>0</v>
      </c>
      <c r="BG72" t="str">
        <f t="shared" ca="1" si="75"/>
        <v/>
      </c>
      <c r="BH72" t="str">
        <f t="shared" ca="1" si="76"/>
        <v/>
      </c>
      <c r="BJ72" t="str">
        <f t="shared" ca="1" si="77"/>
        <v/>
      </c>
      <c r="BK72" t="str">
        <f t="shared" ca="1" si="78"/>
        <v/>
      </c>
      <c r="BL72" t="str">
        <f t="shared" ca="1" si="79"/>
        <v/>
      </c>
      <c r="BM72" t="str">
        <f t="shared" ca="1" si="80"/>
        <v/>
      </c>
      <c r="BN72" s="4" t="str">
        <f t="shared" ca="1" si="81"/>
        <v/>
      </c>
      <c r="BO72" t="str">
        <f t="shared" ca="1" si="82"/>
        <v/>
      </c>
      <c r="BP72" t="str">
        <f t="shared" ca="1" si="83"/>
        <v/>
      </c>
      <c r="BQ72" t="str">
        <f t="shared" ca="1" si="84"/>
        <v/>
      </c>
      <c r="BR72" t="str">
        <f t="shared" ca="1" si="85"/>
        <v/>
      </c>
      <c r="BS72" t="str">
        <f t="shared" ca="1" si="86"/>
        <v/>
      </c>
      <c r="BT72" t="str">
        <f ca="1">IF($BH72="","",IF(OR(BO72='Datos fijos'!$AB$3,BO72='Datos fijos'!$AB$4),0,SUM(BP72:BS72)))</f>
        <v/>
      </c>
      <c r="BU72" t="str">
        <f t="shared" ca="1" si="131"/>
        <v/>
      </c>
      <c r="BX72">
        <f ca="1">IF(OR(COUNTIF('Datos fijos'!$AJ:$AJ,$B72)=0,$B72=0,D72=0,F72=0,G72=0,$H$4&lt;&gt;'Datos fijos'!$H$3),0,VLOOKUP($B72,'Datos fijos'!$AJ:$AO,COLUMN('Datos fijos'!$AL$1)-COLUMN('Datos fijos'!$AJ$2)+1,0))</f>
        <v>0</v>
      </c>
      <c r="BY72">
        <f t="shared" ca="1" si="132"/>
        <v>0</v>
      </c>
      <c r="BZ72" t="str">
        <f t="shared" ca="1" si="87"/>
        <v/>
      </c>
      <c r="CA72" t="str">
        <f t="shared" ca="1" si="88"/>
        <v/>
      </c>
      <c r="CC72" t="str">
        <f t="shared" ca="1" si="89"/>
        <v/>
      </c>
      <c r="CD72" t="str">
        <f t="shared" ca="1" si="90"/>
        <v/>
      </c>
      <c r="CE72" t="str">
        <f t="shared" ca="1" si="91"/>
        <v/>
      </c>
      <c r="CF72" t="str">
        <f t="shared" ca="1" si="92"/>
        <v/>
      </c>
      <c r="CG72" t="str">
        <f t="shared" ca="1" si="93"/>
        <v/>
      </c>
      <c r="CH72" t="str">
        <f t="shared" ca="1" si="94"/>
        <v/>
      </c>
      <c r="CI72" t="str">
        <f t="shared" ca="1" si="95"/>
        <v/>
      </c>
      <c r="CJ72" t="str">
        <f t="shared" ca="1" si="96"/>
        <v/>
      </c>
      <c r="CK72" t="str">
        <f t="shared" ca="1" si="97"/>
        <v/>
      </c>
      <c r="CL72" t="str">
        <f t="shared" ca="1" si="98"/>
        <v/>
      </c>
      <c r="CM72" t="str">
        <f ca="1">IF($CA72="","",IF(OR(CH72='Datos fijos'!$AB$3,CH72='Datos fijos'!$AB$4),0,SUM(CI72:CL72)))</f>
        <v/>
      </c>
      <c r="CN72" t="str">
        <f t="shared" ca="1" si="133"/>
        <v/>
      </c>
      <c r="CQ72" s="4">
        <f ca="1">IF(OR(COUNTIF('Datos fijos'!$AJ:$AJ,$B72)=0,$B72=0,L72=0,D72=0,F72=0),0,IF(K72='Datos fijos'!$AB$5,VLOOKUP($B72,'Datos fijos'!$AJ:$AO,COLUMN('Datos fijos'!$AN$1)-COLUMN('Datos fijos'!$AJ$2)+1,0),0))</f>
        <v>0</v>
      </c>
      <c r="CR72">
        <f t="shared" ca="1" si="134"/>
        <v>0</v>
      </c>
      <c r="CS72" t="str">
        <f t="shared" ca="1" si="99"/>
        <v/>
      </c>
      <c r="CT72" t="str">
        <f t="shared" ca="1" si="100"/>
        <v/>
      </c>
      <c r="CV72" t="str">
        <f t="shared" ca="1" si="101"/>
        <v/>
      </c>
      <c r="CW72" t="str">
        <f t="shared" ca="1" si="102"/>
        <v/>
      </c>
      <c r="CX72" t="str">
        <f t="shared" ca="1" si="103"/>
        <v/>
      </c>
      <c r="CY72" t="str">
        <f t="shared" ca="1" si="104"/>
        <v/>
      </c>
      <c r="CZ72" t="str">
        <f t="shared" ca="1" si="105"/>
        <v/>
      </c>
      <c r="DA72" t="str">
        <f t="shared" ca="1" si="106"/>
        <v/>
      </c>
      <c r="DB72" s="4" t="str">
        <f t="shared" ca="1" si="107"/>
        <v/>
      </c>
      <c r="DC72" t="str">
        <f t="shared" ca="1" si="108"/>
        <v/>
      </c>
      <c r="DD72" t="str">
        <f t="shared" ca="1" si="109"/>
        <v/>
      </c>
      <c r="DE72" t="str">
        <f t="shared" ca="1" si="110"/>
        <v/>
      </c>
      <c r="DF72" t="str">
        <f t="shared" ca="1" si="111"/>
        <v/>
      </c>
      <c r="DI72">
        <f ca="1">IF(OR(COUNTIF('Datos fijos'!$AJ:$AJ,Cálculos!$B72)=0,Cálculos!$B72=0,D72=0,F72=0),0,VLOOKUP($B72,'Datos fijos'!$AJ:$AO,COLUMN('Datos fijos'!$AO$1)-COLUMN('Datos fijos'!$AJ$2)+1,0))</f>
        <v>0</v>
      </c>
      <c r="DJ72">
        <f t="shared" ca="1" si="135"/>
        <v>0</v>
      </c>
      <c r="DK72" t="str">
        <f t="shared" ca="1" si="112"/>
        <v/>
      </c>
      <c r="DL72" t="str">
        <f t="shared" ca="1" si="136"/>
        <v/>
      </c>
      <c r="DN72" t="str">
        <f t="shared" ca="1" si="113"/>
        <v/>
      </c>
      <c r="DO72" t="str">
        <f t="shared" ca="1" si="114"/>
        <v/>
      </c>
      <c r="DP72" t="str">
        <f t="shared" ca="1" si="115"/>
        <v/>
      </c>
      <c r="DQ72" t="str">
        <f t="shared" ca="1" si="116"/>
        <v/>
      </c>
      <c r="DR72" t="str">
        <f t="shared" ca="1" si="117"/>
        <v/>
      </c>
      <c r="DS72" s="4" t="str">
        <f ca="1">IF($DL72="","",IF(OR(OFFSET(K$3,$DL72,0)='Datos fijos'!$AB$5,OFFSET(K$3,$DL72,0)='Datos fijos'!$AB$6),"Importado",OFFSET(K$3,$DL72,0)))</f>
        <v/>
      </c>
      <c r="DT72" t="str">
        <f t="shared" ca="1" si="118"/>
        <v/>
      </c>
      <c r="DU72" t="str">
        <f t="shared" ca="1" si="119"/>
        <v/>
      </c>
      <c r="DV72" t="str">
        <f t="shared" ca="1" si="120"/>
        <v/>
      </c>
      <c r="DW72" t="str">
        <f t="shared" ca="1" si="121"/>
        <v/>
      </c>
      <c r="DX72" t="str">
        <f ca="1">IF(DL72="","",IF(OR(DS72='Datos fijos'!$AB$3,DS72='Datos fijos'!$AB$4),0,SUM(DT72:DW72)))</f>
        <v/>
      </c>
      <c r="DY72" t="str">
        <f t="shared" ca="1" si="122"/>
        <v/>
      </c>
      <c r="EC72" s="52" t="str">
        <f ca="1">IF(OR(COUNTIF('Datos fijos'!$AJ:$AJ,Cálculos!$B72)=0,F72=0,D72=0,B72=0),"",VLOOKUP($B72,'Datos fijos'!$AJ:$AP,COLUMN('Datos fijos'!$AP$1)-COLUMN('Datos fijos'!$AJ$2)+1,0))</f>
        <v/>
      </c>
      <c r="ED72" t="str">
        <f t="shared" ca="1" si="123"/>
        <v/>
      </c>
    </row>
    <row r="73" spans="2:134">
      <c r="B73">
        <f ca="1">OFFSET('Equipos, Mater, Serv'!C$5,ROW($A73)-ROW($A$3),0)</f>
        <v>0</v>
      </c>
      <c r="C73">
        <f ca="1">OFFSET('Equipos, Mater, Serv'!D$5,ROW($A73)-ROW($A$3),0)</f>
        <v>0</v>
      </c>
      <c r="D73">
        <f ca="1">OFFSET('Equipos, Mater, Serv'!F$5,ROW($A73)-ROW($A$3),0)</f>
        <v>0</v>
      </c>
      <c r="E73">
        <f ca="1">OFFSET('Equipos, Mater, Serv'!G$5,ROW($A73)-ROW($A$3),0)</f>
        <v>0</v>
      </c>
      <c r="F73">
        <f ca="1">OFFSET('Equipos, Mater, Serv'!H$5,ROW($A73)-ROW($A$3),0)</f>
        <v>0</v>
      </c>
      <c r="G73">
        <f ca="1">OFFSET('Equipos, Mater, Serv'!L$5,ROW($A73)-ROW($A$3),0)</f>
        <v>0</v>
      </c>
      <c r="I73">
        <f ca="1">OFFSET('Equipos, Mater, Serv'!O$5,ROW($A73)-ROW($A$3),0)</f>
        <v>0</v>
      </c>
      <c r="J73">
        <f ca="1">OFFSET('Equipos, Mater, Serv'!P$5,ROW($A73)-ROW($A$3),0)</f>
        <v>0</v>
      </c>
      <c r="K73">
        <f ca="1">OFFSET('Equipos, Mater, Serv'!T$5,ROW($A73)-ROW($A$3),0)</f>
        <v>0</v>
      </c>
      <c r="L73">
        <f ca="1">OFFSET('Equipos, Mater, Serv'!U$5,ROW($A73)-ROW($A$3),0)</f>
        <v>0</v>
      </c>
      <c r="N73">
        <f ca="1">OFFSET('Equipos, Mater, Serv'!Z$5,ROW($A73)-ROW($A$3),0)</f>
        <v>0</v>
      </c>
      <c r="O73">
        <f ca="1">OFFSET('Equipos, Mater, Serv'!AA$5,ROW($A73)-ROW($A$3),0)</f>
        <v>0</v>
      </c>
      <c r="P73">
        <f ca="1">OFFSET('Equipos, Mater, Serv'!AB$5,ROW($A73)-ROW($A$3),0)</f>
        <v>0</v>
      </c>
      <c r="Q73">
        <f ca="1">OFFSET('Equipos, Mater, Serv'!AC$5,ROW($A73)-ROW($A$3),0)</f>
        <v>0</v>
      </c>
      <c r="R73">
        <f ca="1">OFFSET('Equipos, Mater, Serv'!AD$5,ROW($A73)-ROW($A$3),0)</f>
        <v>0</v>
      </c>
      <c r="S73">
        <f ca="1">OFFSET('Equipos, Mater, Serv'!AE$5,ROW($A73)-ROW($A$3),0)</f>
        <v>0</v>
      </c>
      <c r="T73">
        <f ca="1">OFFSET('Equipos, Mater, Serv'!AF$5,ROW($A73)-ROW($A$3),0)</f>
        <v>0</v>
      </c>
      <c r="V73" s="227">
        <f ca="1">IF(OR($B73=0,D73=0,F73=0,J73&lt;&gt;'Datos fijos'!$H$3),0,1)</f>
        <v>0</v>
      </c>
      <c r="W73">
        <f t="shared" ca="1" si="124"/>
        <v>0</v>
      </c>
      <c r="X73" t="str">
        <f t="shared" ca="1" si="125"/>
        <v/>
      </c>
      <c r="Y73" t="str">
        <f t="shared" ca="1" si="126"/>
        <v/>
      </c>
      <c r="AA73" t="str">
        <f t="shared" ca="1" si="69"/>
        <v/>
      </c>
      <c r="AB73" t="str">
        <f t="shared" ca="1" si="70"/>
        <v/>
      </c>
      <c r="AC73" t="str">
        <f t="shared" ca="1" si="71"/>
        <v/>
      </c>
      <c r="AD73" t="str">
        <f t="shared" ca="1" si="72"/>
        <v/>
      </c>
      <c r="AE73" t="str">
        <f t="shared" ca="1" si="73"/>
        <v/>
      </c>
      <c r="AF73" t="str">
        <f t="shared" ca="1" si="74"/>
        <v/>
      </c>
      <c r="AG73" t="str">
        <f t="shared" ca="1" si="127"/>
        <v/>
      </c>
      <c r="AH73" t="str">
        <f t="shared" ca="1" si="128"/>
        <v/>
      </c>
      <c r="AI73" t="str">
        <f t="shared" ca="1" si="129"/>
        <v/>
      </c>
      <c r="AL73" t="str">
        <f ca="1">IF(Y73="","",IF(OR(AG73='Datos fijos'!$AB$3,AG73='Datos fijos'!$AB$4),0,SUM(AH73:AK73)))</f>
        <v/>
      </c>
      <c r="BE73" s="4">
        <f ca="1">IF(OR(COUNTIF('Datos fijos'!$AJ:$AJ,$B73)=0,$B73=0,D73=0,F73=0,$H$4&lt;&gt;'Datos fijos'!$H$3),0,VLOOKUP($B73,'Datos fijos'!$AJ:$AO,COLUMN('Datos fijos'!$AK$2)-COLUMN('Datos fijos'!$AJ$2)+1,0))</f>
        <v>0</v>
      </c>
      <c r="BF73">
        <f t="shared" ca="1" si="130"/>
        <v>0</v>
      </c>
      <c r="BG73" t="str">
        <f t="shared" ca="1" si="75"/>
        <v/>
      </c>
      <c r="BH73" t="str">
        <f t="shared" ca="1" si="76"/>
        <v/>
      </c>
      <c r="BJ73" t="str">
        <f t="shared" ca="1" si="77"/>
        <v/>
      </c>
      <c r="BK73" t="str">
        <f t="shared" ca="1" si="78"/>
        <v/>
      </c>
      <c r="BL73" t="str">
        <f t="shared" ca="1" si="79"/>
        <v/>
      </c>
      <c r="BM73" t="str">
        <f t="shared" ca="1" si="80"/>
        <v/>
      </c>
      <c r="BN73" s="4" t="str">
        <f t="shared" ca="1" si="81"/>
        <v/>
      </c>
      <c r="BO73" t="str">
        <f t="shared" ca="1" si="82"/>
        <v/>
      </c>
      <c r="BP73" t="str">
        <f t="shared" ca="1" si="83"/>
        <v/>
      </c>
      <c r="BQ73" t="str">
        <f t="shared" ca="1" si="84"/>
        <v/>
      </c>
      <c r="BR73" t="str">
        <f t="shared" ca="1" si="85"/>
        <v/>
      </c>
      <c r="BS73" t="str">
        <f t="shared" ca="1" si="86"/>
        <v/>
      </c>
      <c r="BT73" t="str">
        <f ca="1">IF($BH73="","",IF(OR(BO73='Datos fijos'!$AB$3,BO73='Datos fijos'!$AB$4),0,SUM(BP73:BS73)))</f>
        <v/>
      </c>
      <c r="BU73" t="str">
        <f t="shared" ca="1" si="131"/>
        <v/>
      </c>
      <c r="BX73">
        <f ca="1">IF(OR(COUNTIF('Datos fijos'!$AJ:$AJ,$B73)=0,$B73=0,D73=0,F73=0,G73=0,$H$4&lt;&gt;'Datos fijos'!$H$3),0,VLOOKUP($B73,'Datos fijos'!$AJ:$AO,COLUMN('Datos fijos'!$AL$1)-COLUMN('Datos fijos'!$AJ$2)+1,0))</f>
        <v>0</v>
      </c>
      <c r="BY73">
        <f t="shared" ca="1" si="132"/>
        <v>0</v>
      </c>
      <c r="BZ73" t="str">
        <f t="shared" ca="1" si="87"/>
        <v/>
      </c>
      <c r="CA73" t="str">
        <f t="shared" ca="1" si="88"/>
        <v/>
      </c>
      <c r="CC73" t="str">
        <f t="shared" ca="1" si="89"/>
        <v/>
      </c>
      <c r="CD73" t="str">
        <f t="shared" ca="1" si="90"/>
        <v/>
      </c>
      <c r="CE73" t="str">
        <f t="shared" ca="1" si="91"/>
        <v/>
      </c>
      <c r="CF73" t="str">
        <f t="shared" ca="1" si="92"/>
        <v/>
      </c>
      <c r="CG73" t="str">
        <f t="shared" ca="1" si="93"/>
        <v/>
      </c>
      <c r="CH73" t="str">
        <f t="shared" ca="1" si="94"/>
        <v/>
      </c>
      <c r="CI73" t="str">
        <f t="shared" ca="1" si="95"/>
        <v/>
      </c>
      <c r="CJ73" t="str">
        <f t="shared" ca="1" si="96"/>
        <v/>
      </c>
      <c r="CK73" t="str">
        <f t="shared" ca="1" si="97"/>
        <v/>
      </c>
      <c r="CL73" t="str">
        <f t="shared" ca="1" si="98"/>
        <v/>
      </c>
      <c r="CM73" t="str">
        <f ca="1">IF($CA73="","",IF(OR(CH73='Datos fijos'!$AB$3,CH73='Datos fijos'!$AB$4),0,SUM(CI73:CL73)))</f>
        <v/>
      </c>
      <c r="CN73" t="str">
        <f t="shared" ca="1" si="133"/>
        <v/>
      </c>
      <c r="CQ73" s="4">
        <f ca="1">IF(OR(COUNTIF('Datos fijos'!$AJ:$AJ,$B73)=0,$B73=0,L73=0,D73=0,F73=0),0,IF(K73='Datos fijos'!$AB$5,VLOOKUP($B73,'Datos fijos'!$AJ:$AO,COLUMN('Datos fijos'!$AN$1)-COLUMN('Datos fijos'!$AJ$2)+1,0),0))</f>
        <v>0</v>
      </c>
      <c r="CR73">
        <f t="shared" ca="1" si="134"/>
        <v>0</v>
      </c>
      <c r="CS73" t="str">
        <f t="shared" ca="1" si="99"/>
        <v/>
      </c>
      <c r="CT73" t="str">
        <f t="shared" ca="1" si="100"/>
        <v/>
      </c>
      <c r="CV73" t="str">
        <f t="shared" ca="1" si="101"/>
        <v/>
      </c>
      <c r="CW73" t="str">
        <f t="shared" ca="1" si="102"/>
        <v/>
      </c>
      <c r="CX73" t="str">
        <f t="shared" ca="1" si="103"/>
        <v/>
      </c>
      <c r="CY73" t="str">
        <f t="shared" ca="1" si="104"/>
        <v/>
      </c>
      <c r="CZ73" t="str">
        <f t="shared" ca="1" si="105"/>
        <v/>
      </c>
      <c r="DA73" t="str">
        <f t="shared" ca="1" si="106"/>
        <v/>
      </c>
      <c r="DB73" s="4" t="str">
        <f t="shared" ca="1" si="107"/>
        <v/>
      </c>
      <c r="DC73" t="str">
        <f t="shared" ca="1" si="108"/>
        <v/>
      </c>
      <c r="DD73" t="str">
        <f t="shared" ca="1" si="109"/>
        <v/>
      </c>
      <c r="DE73" t="str">
        <f t="shared" ca="1" si="110"/>
        <v/>
      </c>
      <c r="DF73" t="str">
        <f t="shared" ca="1" si="111"/>
        <v/>
      </c>
      <c r="DI73">
        <f ca="1">IF(OR(COUNTIF('Datos fijos'!$AJ:$AJ,Cálculos!$B73)=0,Cálculos!$B73=0,D73=0,F73=0),0,VLOOKUP($B73,'Datos fijos'!$AJ:$AO,COLUMN('Datos fijos'!$AO$1)-COLUMN('Datos fijos'!$AJ$2)+1,0))</f>
        <v>0</v>
      </c>
      <c r="DJ73">
        <f t="shared" ca="1" si="135"/>
        <v>0</v>
      </c>
      <c r="DK73" t="str">
        <f t="shared" ca="1" si="112"/>
        <v/>
      </c>
      <c r="DL73" t="str">
        <f t="shared" ca="1" si="136"/>
        <v/>
      </c>
      <c r="DN73" t="str">
        <f t="shared" ca="1" si="113"/>
        <v/>
      </c>
      <c r="DO73" t="str">
        <f t="shared" ca="1" si="114"/>
        <v/>
      </c>
      <c r="DP73" t="str">
        <f t="shared" ca="1" si="115"/>
        <v/>
      </c>
      <c r="DQ73" t="str">
        <f t="shared" ca="1" si="116"/>
        <v/>
      </c>
      <c r="DR73" t="str">
        <f t="shared" ca="1" si="117"/>
        <v/>
      </c>
      <c r="DS73" s="4" t="str">
        <f ca="1">IF($DL73="","",IF(OR(OFFSET(K$3,$DL73,0)='Datos fijos'!$AB$5,OFFSET(K$3,$DL73,0)='Datos fijos'!$AB$6),"Importado",OFFSET(K$3,$DL73,0)))</f>
        <v/>
      </c>
      <c r="DT73" t="str">
        <f t="shared" ca="1" si="118"/>
        <v/>
      </c>
      <c r="DU73" t="str">
        <f t="shared" ca="1" si="119"/>
        <v/>
      </c>
      <c r="DV73" t="str">
        <f t="shared" ca="1" si="120"/>
        <v/>
      </c>
      <c r="DW73" t="str">
        <f t="shared" ca="1" si="121"/>
        <v/>
      </c>
      <c r="DX73" t="str">
        <f ca="1">IF(DL73="","",IF(OR(DS73='Datos fijos'!$AB$3,DS73='Datos fijos'!$AB$4),0,SUM(DT73:DW73)))</f>
        <v/>
      </c>
      <c r="DY73" t="str">
        <f t="shared" ca="1" si="122"/>
        <v/>
      </c>
      <c r="EC73" s="52" t="str">
        <f ca="1">IF(OR(COUNTIF('Datos fijos'!$AJ:$AJ,Cálculos!$B73)=0,F73=0,D73=0,B73=0),"",VLOOKUP($B73,'Datos fijos'!$AJ:$AP,COLUMN('Datos fijos'!$AP$1)-COLUMN('Datos fijos'!$AJ$2)+1,0))</f>
        <v/>
      </c>
      <c r="ED73" t="str">
        <f t="shared" ca="1" si="123"/>
        <v/>
      </c>
    </row>
    <row r="74" spans="2:134">
      <c r="B74">
        <f ca="1">OFFSET('Equipos, Mater, Serv'!C$5,ROW($A74)-ROW($A$3),0)</f>
        <v>0</v>
      </c>
      <c r="C74">
        <f ca="1">OFFSET('Equipos, Mater, Serv'!D$5,ROW($A74)-ROW($A$3),0)</f>
        <v>0</v>
      </c>
      <c r="D74">
        <f ca="1">OFFSET('Equipos, Mater, Serv'!F$5,ROW($A74)-ROW($A$3),0)</f>
        <v>0</v>
      </c>
      <c r="E74">
        <f ca="1">OFFSET('Equipos, Mater, Serv'!G$5,ROW($A74)-ROW($A$3),0)</f>
        <v>0</v>
      </c>
      <c r="F74">
        <f ca="1">OFFSET('Equipos, Mater, Serv'!H$5,ROW($A74)-ROW($A$3),0)</f>
        <v>0</v>
      </c>
      <c r="G74">
        <f ca="1">OFFSET('Equipos, Mater, Serv'!L$5,ROW($A74)-ROW($A$3),0)</f>
        <v>0</v>
      </c>
      <c r="I74">
        <f ca="1">OFFSET('Equipos, Mater, Serv'!O$5,ROW($A74)-ROW($A$3),0)</f>
        <v>0</v>
      </c>
      <c r="J74">
        <f ca="1">OFFSET('Equipos, Mater, Serv'!P$5,ROW($A74)-ROW($A$3),0)</f>
        <v>0</v>
      </c>
      <c r="K74">
        <f ca="1">OFFSET('Equipos, Mater, Serv'!T$5,ROW($A74)-ROW($A$3),0)</f>
        <v>0</v>
      </c>
      <c r="L74">
        <f ca="1">OFFSET('Equipos, Mater, Serv'!U$5,ROW($A74)-ROW($A$3),0)</f>
        <v>0</v>
      </c>
      <c r="N74">
        <f ca="1">OFFSET('Equipos, Mater, Serv'!Z$5,ROW($A74)-ROW($A$3),0)</f>
        <v>0</v>
      </c>
      <c r="O74">
        <f ca="1">OFFSET('Equipos, Mater, Serv'!AA$5,ROW($A74)-ROW($A$3),0)</f>
        <v>0</v>
      </c>
      <c r="P74">
        <f ca="1">OFFSET('Equipos, Mater, Serv'!AB$5,ROW($A74)-ROW($A$3),0)</f>
        <v>0</v>
      </c>
      <c r="Q74">
        <f ca="1">OFFSET('Equipos, Mater, Serv'!AC$5,ROW($A74)-ROW($A$3),0)</f>
        <v>0</v>
      </c>
      <c r="R74">
        <f ca="1">OFFSET('Equipos, Mater, Serv'!AD$5,ROW($A74)-ROW($A$3),0)</f>
        <v>0</v>
      </c>
      <c r="S74">
        <f ca="1">OFFSET('Equipos, Mater, Serv'!AE$5,ROW($A74)-ROW($A$3),0)</f>
        <v>0</v>
      </c>
      <c r="T74">
        <f ca="1">OFFSET('Equipos, Mater, Serv'!AF$5,ROW($A74)-ROW($A$3),0)</f>
        <v>0</v>
      </c>
      <c r="V74" s="227">
        <f ca="1">IF(OR($B74=0,D74=0,F74=0,J74&lt;&gt;'Datos fijos'!$H$3),0,1)</f>
        <v>0</v>
      </c>
      <c r="W74">
        <f t="shared" ca="1" si="124"/>
        <v>0</v>
      </c>
      <c r="X74" t="str">
        <f t="shared" ca="1" si="125"/>
        <v/>
      </c>
      <c r="Y74" t="str">
        <f t="shared" ca="1" si="126"/>
        <v/>
      </c>
      <c r="AA74" t="str">
        <f t="shared" ca="1" si="69"/>
        <v/>
      </c>
      <c r="AB74" t="str">
        <f t="shared" ca="1" si="70"/>
        <v/>
      </c>
      <c r="AC74" t="str">
        <f t="shared" ca="1" si="71"/>
        <v/>
      </c>
      <c r="AD74" t="str">
        <f t="shared" ca="1" si="72"/>
        <v/>
      </c>
      <c r="AE74" t="str">
        <f t="shared" ca="1" si="73"/>
        <v/>
      </c>
      <c r="AF74" t="str">
        <f t="shared" ca="1" si="74"/>
        <v/>
      </c>
      <c r="AG74" t="str">
        <f t="shared" ca="1" si="127"/>
        <v/>
      </c>
      <c r="AH74" t="str">
        <f t="shared" ca="1" si="128"/>
        <v/>
      </c>
      <c r="AI74" t="str">
        <f t="shared" ca="1" si="129"/>
        <v/>
      </c>
      <c r="AL74" t="str">
        <f ca="1">IF(Y74="","",IF(OR(AG74='Datos fijos'!$AB$3,AG74='Datos fijos'!$AB$4),0,SUM(AH74:AK74)))</f>
        <v/>
      </c>
      <c r="BE74" s="4">
        <f ca="1">IF(OR(COUNTIF('Datos fijos'!$AJ:$AJ,$B74)=0,$B74=0,D74=0,F74=0,$H$4&lt;&gt;'Datos fijos'!$H$3),0,VLOOKUP($B74,'Datos fijos'!$AJ:$AO,COLUMN('Datos fijos'!$AK$2)-COLUMN('Datos fijos'!$AJ$2)+1,0))</f>
        <v>0</v>
      </c>
      <c r="BF74">
        <f t="shared" ca="1" si="130"/>
        <v>0</v>
      </c>
      <c r="BG74" t="str">
        <f t="shared" ca="1" si="75"/>
        <v/>
      </c>
      <c r="BH74" t="str">
        <f t="shared" ca="1" si="76"/>
        <v/>
      </c>
      <c r="BJ74" t="str">
        <f t="shared" ca="1" si="77"/>
        <v/>
      </c>
      <c r="BK74" t="str">
        <f t="shared" ca="1" si="78"/>
        <v/>
      </c>
      <c r="BL74" t="str">
        <f t="shared" ca="1" si="79"/>
        <v/>
      </c>
      <c r="BM74" t="str">
        <f t="shared" ca="1" si="80"/>
        <v/>
      </c>
      <c r="BN74" s="4" t="str">
        <f t="shared" ca="1" si="81"/>
        <v/>
      </c>
      <c r="BO74" t="str">
        <f t="shared" ca="1" si="82"/>
        <v/>
      </c>
      <c r="BP74" t="str">
        <f t="shared" ca="1" si="83"/>
        <v/>
      </c>
      <c r="BQ74" t="str">
        <f t="shared" ca="1" si="84"/>
        <v/>
      </c>
      <c r="BR74" t="str">
        <f t="shared" ca="1" si="85"/>
        <v/>
      </c>
      <c r="BS74" t="str">
        <f t="shared" ca="1" si="86"/>
        <v/>
      </c>
      <c r="BT74" t="str">
        <f ca="1">IF($BH74="","",IF(OR(BO74='Datos fijos'!$AB$3,BO74='Datos fijos'!$AB$4),0,SUM(BP74:BS74)))</f>
        <v/>
      </c>
      <c r="BU74" t="str">
        <f t="shared" ca="1" si="131"/>
        <v/>
      </c>
      <c r="BX74">
        <f ca="1">IF(OR(COUNTIF('Datos fijos'!$AJ:$AJ,$B74)=0,$B74=0,D74=0,F74=0,G74=0,$H$4&lt;&gt;'Datos fijos'!$H$3),0,VLOOKUP($B74,'Datos fijos'!$AJ:$AO,COLUMN('Datos fijos'!$AL$1)-COLUMN('Datos fijos'!$AJ$2)+1,0))</f>
        <v>0</v>
      </c>
      <c r="BY74">
        <f t="shared" ca="1" si="132"/>
        <v>0</v>
      </c>
      <c r="BZ74" t="str">
        <f t="shared" ca="1" si="87"/>
        <v/>
      </c>
      <c r="CA74" t="str">
        <f t="shared" ca="1" si="88"/>
        <v/>
      </c>
      <c r="CC74" t="str">
        <f t="shared" ca="1" si="89"/>
        <v/>
      </c>
      <c r="CD74" t="str">
        <f t="shared" ca="1" si="90"/>
        <v/>
      </c>
      <c r="CE74" t="str">
        <f t="shared" ca="1" si="91"/>
        <v/>
      </c>
      <c r="CF74" t="str">
        <f t="shared" ca="1" si="92"/>
        <v/>
      </c>
      <c r="CG74" t="str">
        <f t="shared" ca="1" si="93"/>
        <v/>
      </c>
      <c r="CH74" t="str">
        <f t="shared" ca="1" si="94"/>
        <v/>
      </c>
      <c r="CI74" t="str">
        <f t="shared" ca="1" si="95"/>
        <v/>
      </c>
      <c r="CJ74" t="str">
        <f t="shared" ca="1" si="96"/>
        <v/>
      </c>
      <c r="CK74" t="str">
        <f t="shared" ca="1" si="97"/>
        <v/>
      </c>
      <c r="CL74" t="str">
        <f t="shared" ca="1" si="98"/>
        <v/>
      </c>
      <c r="CM74" t="str">
        <f ca="1">IF($CA74="","",IF(OR(CH74='Datos fijos'!$AB$3,CH74='Datos fijos'!$AB$4),0,SUM(CI74:CL74)))</f>
        <v/>
      </c>
      <c r="CN74" t="str">
        <f t="shared" ca="1" si="133"/>
        <v/>
      </c>
      <c r="CQ74" s="4">
        <f ca="1">IF(OR(COUNTIF('Datos fijos'!$AJ:$AJ,$B74)=0,$B74=0,L74=0,D74=0,F74=0),0,IF(K74='Datos fijos'!$AB$5,VLOOKUP($B74,'Datos fijos'!$AJ:$AO,COLUMN('Datos fijos'!$AN$1)-COLUMN('Datos fijos'!$AJ$2)+1,0),0))</f>
        <v>0</v>
      </c>
      <c r="CR74">
        <f t="shared" ca="1" si="134"/>
        <v>0</v>
      </c>
      <c r="CS74" t="str">
        <f t="shared" ca="1" si="99"/>
        <v/>
      </c>
      <c r="CT74" t="str">
        <f t="shared" ca="1" si="100"/>
        <v/>
      </c>
      <c r="CV74" t="str">
        <f t="shared" ca="1" si="101"/>
        <v/>
      </c>
      <c r="CW74" t="str">
        <f t="shared" ca="1" si="102"/>
        <v/>
      </c>
      <c r="CX74" t="str">
        <f t="shared" ca="1" si="103"/>
        <v/>
      </c>
      <c r="CY74" t="str">
        <f t="shared" ca="1" si="104"/>
        <v/>
      </c>
      <c r="CZ74" t="str">
        <f t="shared" ca="1" si="105"/>
        <v/>
      </c>
      <c r="DA74" t="str">
        <f t="shared" ca="1" si="106"/>
        <v/>
      </c>
      <c r="DB74" s="4" t="str">
        <f t="shared" ca="1" si="107"/>
        <v/>
      </c>
      <c r="DC74" t="str">
        <f t="shared" ca="1" si="108"/>
        <v/>
      </c>
      <c r="DD74" t="str">
        <f t="shared" ca="1" si="109"/>
        <v/>
      </c>
      <c r="DE74" t="str">
        <f t="shared" ca="1" si="110"/>
        <v/>
      </c>
      <c r="DF74" t="str">
        <f t="shared" ca="1" si="111"/>
        <v/>
      </c>
      <c r="DI74">
        <f ca="1">IF(OR(COUNTIF('Datos fijos'!$AJ:$AJ,Cálculos!$B74)=0,Cálculos!$B74=0,D74=0,F74=0),0,VLOOKUP($B74,'Datos fijos'!$AJ:$AO,COLUMN('Datos fijos'!$AO$1)-COLUMN('Datos fijos'!$AJ$2)+1,0))</f>
        <v>0</v>
      </c>
      <c r="DJ74">
        <f t="shared" ca="1" si="135"/>
        <v>0</v>
      </c>
      <c r="DK74" t="str">
        <f t="shared" ca="1" si="112"/>
        <v/>
      </c>
      <c r="DL74" t="str">
        <f t="shared" ca="1" si="136"/>
        <v/>
      </c>
      <c r="DN74" t="str">
        <f t="shared" ca="1" si="113"/>
        <v/>
      </c>
      <c r="DO74" t="str">
        <f t="shared" ca="1" si="114"/>
        <v/>
      </c>
      <c r="DP74" t="str">
        <f t="shared" ca="1" si="115"/>
        <v/>
      </c>
      <c r="DQ74" t="str">
        <f t="shared" ca="1" si="116"/>
        <v/>
      </c>
      <c r="DR74" t="str">
        <f t="shared" ca="1" si="117"/>
        <v/>
      </c>
      <c r="DS74" s="4" t="str">
        <f ca="1">IF($DL74="","",IF(OR(OFFSET(K$3,$DL74,0)='Datos fijos'!$AB$5,OFFSET(K$3,$DL74,0)='Datos fijos'!$AB$6),"Importado",OFFSET(K$3,$DL74,0)))</f>
        <v/>
      </c>
      <c r="DT74" t="str">
        <f t="shared" ca="1" si="118"/>
        <v/>
      </c>
      <c r="DU74" t="str">
        <f t="shared" ca="1" si="119"/>
        <v/>
      </c>
      <c r="DV74" t="str">
        <f t="shared" ca="1" si="120"/>
        <v/>
      </c>
      <c r="DW74" t="str">
        <f t="shared" ca="1" si="121"/>
        <v/>
      </c>
      <c r="DX74" t="str">
        <f ca="1">IF(DL74="","",IF(OR(DS74='Datos fijos'!$AB$3,DS74='Datos fijos'!$AB$4),0,SUM(DT74:DW74)))</f>
        <v/>
      </c>
      <c r="DY74" t="str">
        <f t="shared" ca="1" si="122"/>
        <v/>
      </c>
      <c r="EC74" s="52" t="str">
        <f ca="1">IF(OR(COUNTIF('Datos fijos'!$AJ:$AJ,Cálculos!$B74)=0,F74=0,D74=0,B74=0),"",VLOOKUP($B74,'Datos fijos'!$AJ:$AP,COLUMN('Datos fijos'!$AP$1)-COLUMN('Datos fijos'!$AJ$2)+1,0))</f>
        <v/>
      </c>
      <c r="ED74" t="str">
        <f t="shared" ca="1" si="123"/>
        <v/>
      </c>
    </row>
    <row r="75" spans="2:134">
      <c r="B75">
        <f ca="1">OFFSET('Equipos, Mater, Serv'!C$5,ROW($A75)-ROW($A$3),0)</f>
        <v>0</v>
      </c>
      <c r="C75">
        <f ca="1">OFFSET('Equipos, Mater, Serv'!D$5,ROW($A75)-ROW($A$3),0)</f>
        <v>0</v>
      </c>
      <c r="D75">
        <f ca="1">OFFSET('Equipos, Mater, Serv'!F$5,ROW($A75)-ROW($A$3),0)</f>
        <v>0</v>
      </c>
      <c r="E75">
        <f ca="1">OFFSET('Equipos, Mater, Serv'!G$5,ROW($A75)-ROW($A$3),0)</f>
        <v>0</v>
      </c>
      <c r="F75">
        <f ca="1">OFFSET('Equipos, Mater, Serv'!H$5,ROW($A75)-ROW($A$3),0)</f>
        <v>0</v>
      </c>
      <c r="G75">
        <f ca="1">OFFSET('Equipos, Mater, Serv'!L$5,ROW($A75)-ROW($A$3),0)</f>
        <v>0</v>
      </c>
      <c r="I75">
        <f ca="1">OFFSET('Equipos, Mater, Serv'!O$5,ROW($A75)-ROW($A$3),0)</f>
        <v>0</v>
      </c>
      <c r="J75">
        <f ca="1">OFFSET('Equipos, Mater, Serv'!P$5,ROW($A75)-ROW($A$3),0)</f>
        <v>0</v>
      </c>
      <c r="K75">
        <f ca="1">OFFSET('Equipos, Mater, Serv'!T$5,ROW($A75)-ROW($A$3),0)</f>
        <v>0</v>
      </c>
      <c r="L75">
        <f ca="1">OFFSET('Equipos, Mater, Serv'!U$5,ROW($A75)-ROW($A$3),0)</f>
        <v>0</v>
      </c>
      <c r="N75">
        <f ca="1">OFFSET('Equipos, Mater, Serv'!Z$5,ROW($A75)-ROW($A$3),0)</f>
        <v>0</v>
      </c>
      <c r="O75">
        <f ca="1">OFFSET('Equipos, Mater, Serv'!AA$5,ROW($A75)-ROW($A$3),0)</f>
        <v>0</v>
      </c>
      <c r="P75">
        <f ca="1">OFFSET('Equipos, Mater, Serv'!AB$5,ROW($A75)-ROW($A$3),0)</f>
        <v>0</v>
      </c>
      <c r="Q75">
        <f ca="1">OFFSET('Equipos, Mater, Serv'!AC$5,ROW($A75)-ROW($A$3),0)</f>
        <v>0</v>
      </c>
      <c r="R75">
        <f ca="1">OFFSET('Equipos, Mater, Serv'!AD$5,ROW($A75)-ROW($A$3),0)</f>
        <v>0</v>
      </c>
      <c r="S75">
        <f ca="1">OFFSET('Equipos, Mater, Serv'!AE$5,ROW($A75)-ROW($A$3),0)</f>
        <v>0</v>
      </c>
      <c r="T75">
        <f ca="1">OFFSET('Equipos, Mater, Serv'!AF$5,ROW($A75)-ROW($A$3),0)</f>
        <v>0</v>
      </c>
      <c r="V75" s="227">
        <f ca="1">IF(OR($B75=0,D75=0,F75=0,J75&lt;&gt;'Datos fijos'!$H$3),0,1)</f>
        <v>0</v>
      </c>
      <c r="W75">
        <f t="shared" ca="1" si="124"/>
        <v>0</v>
      </c>
      <c r="X75" t="str">
        <f t="shared" ca="1" si="125"/>
        <v/>
      </c>
      <c r="Y75" t="str">
        <f t="shared" ca="1" si="126"/>
        <v/>
      </c>
      <c r="AA75" t="str">
        <f t="shared" ca="1" si="69"/>
        <v/>
      </c>
      <c r="AB75" t="str">
        <f t="shared" ca="1" si="70"/>
        <v/>
      </c>
      <c r="AC75" t="str">
        <f t="shared" ca="1" si="71"/>
        <v/>
      </c>
      <c r="AD75" t="str">
        <f t="shared" ca="1" si="72"/>
        <v/>
      </c>
      <c r="AE75" t="str">
        <f t="shared" ca="1" si="73"/>
        <v/>
      </c>
      <c r="AF75" t="str">
        <f t="shared" ca="1" si="74"/>
        <v/>
      </c>
      <c r="AG75" t="str">
        <f t="shared" ca="1" si="127"/>
        <v/>
      </c>
      <c r="AH75" t="str">
        <f t="shared" ca="1" si="128"/>
        <v/>
      </c>
      <c r="AI75" t="str">
        <f t="shared" ca="1" si="129"/>
        <v/>
      </c>
      <c r="AL75" t="str">
        <f ca="1">IF(Y75="","",IF(OR(AG75='Datos fijos'!$AB$3,AG75='Datos fijos'!$AB$4),0,SUM(AH75:AK75)))</f>
        <v/>
      </c>
      <c r="BE75" s="4">
        <f ca="1">IF(OR(COUNTIF('Datos fijos'!$AJ:$AJ,$B75)=0,$B75=0,D75=0,F75=0,$H$4&lt;&gt;'Datos fijos'!$H$3),0,VLOOKUP($B75,'Datos fijos'!$AJ:$AO,COLUMN('Datos fijos'!$AK$2)-COLUMN('Datos fijos'!$AJ$2)+1,0))</f>
        <v>0</v>
      </c>
      <c r="BF75">
        <f t="shared" ca="1" si="130"/>
        <v>0</v>
      </c>
      <c r="BG75" t="str">
        <f t="shared" ca="1" si="75"/>
        <v/>
      </c>
      <c r="BH75" t="str">
        <f t="shared" ca="1" si="76"/>
        <v/>
      </c>
      <c r="BJ75" t="str">
        <f t="shared" ca="1" si="77"/>
        <v/>
      </c>
      <c r="BK75" t="str">
        <f t="shared" ca="1" si="78"/>
        <v/>
      </c>
      <c r="BL75" t="str">
        <f t="shared" ca="1" si="79"/>
        <v/>
      </c>
      <c r="BM75" t="str">
        <f t="shared" ca="1" si="80"/>
        <v/>
      </c>
      <c r="BN75" s="4" t="str">
        <f t="shared" ca="1" si="81"/>
        <v/>
      </c>
      <c r="BO75" t="str">
        <f t="shared" ca="1" si="82"/>
        <v/>
      </c>
      <c r="BP75" t="str">
        <f t="shared" ca="1" si="83"/>
        <v/>
      </c>
      <c r="BQ75" t="str">
        <f t="shared" ca="1" si="84"/>
        <v/>
      </c>
      <c r="BR75" t="str">
        <f t="shared" ca="1" si="85"/>
        <v/>
      </c>
      <c r="BS75" t="str">
        <f t="shared" ca="1" si="86"/>
        <v/>
      </c>
      <c r="BT75" t="str">
        <f ca="1">IF($BH75="","",IF(OR(BO75='Datos fijos'!$AB$3,BO75='Datos fijos'!$AB$4),0,SUM(BP75:BS75)))</f>
        <v/>
      </c>
      <c r="BU75" t="str">
        <f t="shared" ca="1" si="131"/>
        <v/>
      </c>
      <c r="BX75">
        <f ca="1">IF(OR(COUNTIF('Datos fijos'!$AJ:$AJ,$B75)=0,$B75=0,D75=0,F75=0,G75=0,$H$4&lt;&gt;'Datos fijos'!$H$3),0,VLOOKUP($B75,'Datos fijos'!$AJ:$AO,COLUMN('Datos fijos'!$AL$1)-COLUMN('Datos fijos'!$AJ$2)+1,0))</f>
        <v>0</v>
      </c>
      <c r="BY75">
        <f t="shared" ca="1" si="132"/>
        <v>0</v>
      </c>
      <c r="BZ75" t="str">
        <f t="shared" ca="1" si="87"/>
        <v/>
      </c>
      <c r="CA75" t="str">
        <f t="shared" ca="1" si="88"/>
        <v/>
      </c>
      <c r="CC75" t="str">
        <f t="shared" ca="1" si="89"/>
        <v/>
      </c>
      <c r="CD75" t="str">
        <f t="shared" ca="1" si="90"/>
        <v/>
      </c>
      <c r="CE75" t="str">
        <f t="shared" ca="1" si="91"/>
        <v/>
      </c>
      <c r="CF75" t="str">
        <f t="shared" ca="1" si="92"/>
        <v/>
      </c>
      <c r="CG75" t="str">
        <f t="shared" ca="1" si="93"/>
        <v/>
      </c>
      <c r="CH75" t="str">
        <f t="shared" ca="1" si="94"/>
        <v/>
      </c>
      <c r="CI75" t="str">
        <f t="shared" ca="1" si="95"/>
        <v/>
      </c>
      <c r="CJ75" t="str">
        <f t="shared" ca="1" si="96"/>
        <v/>
      </c>
      <c r="CK75" t="str">
        <f t="shared" ca="1" si="97"/>
        <v/>
      </c>
      <c r="CL75" t="str">
        <f t="shared" ca="1" si="98"/>
        <v/>
      </c>
      <c r="CM75" t="str">
        <f ca="1">IF($CA75="","",IF(OR(CH75='Datos fijos'!$AB$3,CH75='Datos fijos'!$AB$4),0,SUM(CI75:CL75)))</f>
        <v/>
      </c>
      <c r="CN75" t="str">
        <f t="shared" ca="1" si="133"/>
        <v/>
      </c>
      <c r="CQ75" s="4">
        <f ca="1">IF(OR(COUNTIF('Datos fijos'!$AJ:$AJ,$B75)=0,$B75=0,L75=0,D75=0,F75=0),0,IF(K75='Datos fijos'!$AB$5,VLOOKUP($B75,'Datos fijos'!$AJ:$AO,COLUMN('Datos fijos'!$AN$1)-COLUMN('Datos fijos'!$AJ$2)+1,0),0))</f>
        <v>0</v>
      </c>
      <c r="CR75">
        <f t="shared" ca="1" si="134"/>
        <v>0</v>
      </c>
      <c r="CS75" t="str">
        <f t="shared" ca="1" si="99"/>
        <v/>
      </c>
      <c r="CT75" t="str">
        <f t="shared" ca="1" si="100"/>
        <v/>
      </c>
      <c r="CV75" t="str">
        <f t="shared" ca="1" si="101"/>
        <v/>
      </c>
      <c r="CW75" t="str">
        <f t="shared" ca="1" si="102"/>
        <v/>
      </c>
      <c r="CX75" t="str">
        <f t="shared" ca="1" si="103"/>
        <v/>
      </c>
      <c r="CY75" t="str">
        <f t="shared" ca="1" si="104"/>
        <v/>
      </c>
      <c r="CZ75" t="str">
        <f t="shared" ca="1" si="105"/>
        <v/>
      </c>
      <c r="DA75" t="str">
        <f t="shared" ca="1" si="106"/>
        <v/>
      </c>
      <c r="DB75" s="4" t="str">
        <f t="shared" ca="1" si="107"/>
        <v/>
      </c>
      <c r="DC75" t="str">
        <f t="shared" ca="1" si="108"/>
        <v/>
      </c>
      <c r="DD75" t="str">
        <f t="shared" ca="1" si="109"/>
        <v/>
      </c>
      <c r="DE75" t="str">
        <f t="shared" ca="1" si="110"/>
        <v/>
      </c>
      <c r="DF75" t="str">
        <f t="shared" ca="1" si="111"/>
        <v/>
      </c>
      <c r="DI75">
        <f ca="1">IF(OR(COUNTIF('Datos fijos'!$AJ:$AJ,Cálculos!$B75)=0,Cálculos!$B75=0,D75=0,F75=0),0,VLOOKUP($B75,'Datos fijos'!$AJ:$AO,COLUMN('Datos fijos'!$AO$1)-COLUMN('Datos fijos'!$AJ$2)+1,0))</f>
        <v>0</v>
      </c>
      <c r="DJ75">
        <f t="shared" ca="1" si="135"/>
        <v>0</v>
      </c>
      <c r="DK75" t="str">
        <f t="shared" ca="1" si="112"/>
        <v/>
      </c>
      <c r="DL75" t="str">
        <f t="shared" ca="1" si="136"/>
        <v/>
      </c>
      <c r="DN75" t="str">
        <f t="shared" ca="1" si="113"/>
        <v/>
      </c>
      <c r="DO75" t="str">
        <f t="shared" ca="1" si="114"/>
        <v/>
      </c>
      <c r="DP75" t="str">
        <f t="shared" ca="1" si="115"/>
        <v/>
      </c>
      <c r="DQ75" t="str">
        <f t="shared" ca="1" si="116"/>
        <v/>
      </c>
      <c r="DR75" t="str">
        <f t="shared" ca="1" si="117"/>
        <v/>
      </c>
      <c r="DS75" s="4" t="str">
        <f ca="1">IF($DL75="","",IF(OR(OFFSET(K$3,$DL75,0)='Datos fijos'!$AB$5,OFFSET(K$3,$DL75,0)='Datos fijos'!$AB$6),"Importado",OFFSET(K$3,$DL75,0)))</f>
        <v/>
      </c>
      <c r="DT75" t="str">
        <f t="shared" ca="1" si="118"/>
        <v/>
      </c>
      <c r="DU75" t="str">
        <f t="shared" ca="1" si="119"/>
        <v/>
      </c>
      <c r="DV75" t="str">
        <f t="shared" ca="1" si="120"/>
        <v/>
      </c>
      <c r="DW75" t="str">
        <f t="shared" ca="1" si="121"/>
        <v/>
      </c>
      <c r="DX75" t="str">
        <f ca="1">IF(DL75="","",IF(OR(DS75='Datos fijos'!$AB$3,DS75='Datos fijos'!$AB$4),0,SUM(DT75:DW75)))</f>
        <v/>
      </c>
      <c r="DY75" t="str">
        <f t="shared" ca="1" si="122"/>
        <v/>
      </c>
      <c r="EC75" s="52" t="str">
        <f ca="1">IF(OR(COUNTIF('Datos fijos'!$AJ:$AJ,Cálculos!$B75)=0,F75=0,D75=0,B75=0),"",VLOOKUP($B75,'Datos fijos'!$AJ:$AP,COLUMN('Datos fijos'!$AP$1)-COLUMN('Datos fijos'!$AJ$2)+1,0))</f>
        <v/>
      </c>
      <c r="ED75" t="str">
        <f t="shared" ca="1" si="123"/>
        <v/>
      </c>
    </row>
    <row r="76" spans="2:134">
      <c r="B76">
        <f ca="1">OFFSET('Equipos, Mater, Serv'!C$5,ROW($A76)-ROW($A$3),0)</f>
        <v>0</v>
      </c>
      <c r="C76">
        <f ca="1">OFFSET('Equipos, Mater, Serv'!D$5,ROW($A76)-ROW($A$3),0)</f>
        <v>0</v>
      </c>
      <c r="D76">
        <f ca="1">OFFSET('Equipos, Mater, Serv'!F$5,ROW($A76)-ROW($A$3),0)</f>
        <v>0</v>
      </c>
      <c r="E76">
        <f ca="1">OFFSET('Equipos, Mater, Serv'!G$5,ROW($A76)-ROW($A$3),0)</f>
        <v>0</v>
      </c>
      <c r="F76">
        <f ca="1">OFFSET('Equipos, Mater, Serv'!H$5,ROW($A76)-ROW($A$3),0)</f>
        <v>0</v>
      </c>
      <c r="G76">
        <f ca="1">OFFSET('Equipos, Mater, Serv'!L$5,ROW($A76)-ROW($A$3),0)</f>
        <v>0</v>
      </c>
      <c r="I76">
        <f ca="1">OFFSET('Equipos, Mater, Serv'!O$5,ROW($A76)-ROW($A$3),0)</f>
        <v>0</v>
      </c>
      <c r="J76">
        <f ca="1">OFFSET('Equipos, Mater, Serv'!P$5,ROW($A76)-ROW($A$3),0)</f>
        <v>0</v>
      </c>
      <c r="K76">
        <f ca="1">OFFSET('Equipos, Mater, Serv'!T$5,ROW($A76)-ROW($A$3),0)</f>
        <v>0</v>
      </c>
      <c r="L76">
        <f ca="1">OFFSET('Equipos, Mater, Serv'!U$5,ROW($A76)-ROW($A$3),0)</f>
        <v>0</v>
      </c>
      <c r="N76">
        <f ca="1">OFFSET('Equipos, Mater, Serv'!Z$5,ROW($A76)-ROW($A$3),0)</f>
        <v>0</v>
      </c>
      <c r="O76">
        <f ca="1">OFFSET('Equipos, Mater, Serv'!AA$5,ROW($A76)-ROW($A$3),0)</f>
        <v>0</v>
      </c>
      <c r="P76">
        <f ca="1">OFFSET('Equipos, Mater, Serv'!AB$5,ROW($A76)-ROW($A$3),0)</f>
        <v>0</v>
      </c>
      <c r="Q76">
        <f ca="1">OFFSET('Equipos, Mater, Serv'!AC$5,ROW($A76)-ROW($A$3),0)</f>
        <v>0</v>
      </c>
      <c r="R76">
        <f ca="1">OFFSET('Equipos, Mater, Serv'!AD$5,ROW($A76)-ROW($A$3),0)</f>
        <v>0</v>
      </c>
      <c r="S76">
        <f ca="1">OFFSET('Equipos, Mater, Serv'!AE$5,ROW($A76)-ROW($A$3),0)</f>
        <v>0</v>
      </c>
      <c r="T76">
        <f ca="1">OFFSET('Equipos, Mater, Serv'!AF$5,ROW($A76)-ROW($A$3),0)</f>
        <v>0</v>
      </c>
      <c r="V76" s="227">
        <f ca="1">IF(OR($B76=0,D76=0,F76=0,J76&lt;&gt;'Datos fijos'!$H$3),0,1)</f>
        <v>0</v>
      </c>
      <c r="W76">
        <f t="shared" ca="1" si="124"/>
        <v>0</v>
      </c>
      <c r="X76" t="str">
        <f t="shared" ca="1" si="125"/>
        <v/>
      </c>
      <c r="Y76" t="str">
        <f t="shared" ca="1" si="126"/>
        <v/>
      </c>
      <c r="AA76" t="str">
        <f t="shared" ca="1" si="69"/>
        <v/>
      </c>
      <c r="AB76" t="str">
        <f t="shared" ca="1" si="70"/>
        <v/>
      </c>
      <c r="AC76" t="str">
        <f t="shared" ca="1" si="71"/>
        <v/>
      </c>
      <c r="AD76" t="str">
        <f t="shared" ca="1" si="72"/>
        <v/>
      </c>
      <c r="AE76" t="str">
        <f t="shared" ca="1" si="73"/>
        <v/>
      </c>
      <c r="AF76" t="str">
        <f t="shared" ca="1" si="74"/>
        <v/>
      </c>
      <c r="AG76" t="str">
        <f t="shared" ca="1" si="127"/>
        <v/>
      </c>
      <c r="AH76" t="str">
        <f t="shared" ca="1" si="128"/>
        <v/>
      </c>
      <c r="AI76" t="str">
        <f t="shared" ca="1" si="129"/>
        <v/>
      </c>
      <c r="AL76" t="str">
        <f ca="1">IF(Y76="","",IF(OR(AG76='Datos fijos'!$AB$3,AG76='Datos fijos'!$AB$4),0,SUM(AH76:AK76)))</f>
        <v/>
      </c>
      <c r="BE76" s="4">
        <f ca="1">IF(OR(COUNTIF('Datos fijos'!$AJ:$AJ,$B76)=0,$B76=0,D76=0,F76=0,$H$4&lt;&gt;'Datos fijos'!$H$3),0,VLOOKUP($B76,'Datos fijos'!$AJ:$AO,COLUMN('Datos fijos'!$AK$2)-COLUMN('Datos fijos'!$AJ$2)+1,0))</f>
        <v>0</v>
      </c>
      <c r="BF76">
        <f t="shared" ca="1" si="130"/>
        <v>0</v>
      </c>
      <c r="BG76" t="str">
        <f t="shared" ca="1" si="75"/>
        <v/>
      </c>
      <c r="BH76" t="str">
        <f t="shared" ca="1" si="76"/>
        <v/>
      </c>
      <c r="BJ76" t="str">
        <f t="shared" ca="1" si="77"/>
        <v/>
      </c>
      <c r="BK76" t="str">
        <f t="shared" ca="1" si="78"/>
        <v/>
      </c>
      <c r="BL76" t="str">
        <f t="shared" ca="1" si="79"/>
        <v/>
      </c>
      <c r="BM76" t="str">
        <f t="shared" ca="1" si="80"/>
        <v/>
      </c>
      <c r="BN76" s="4" t="str">
        <f t="shared" ca="1" si="81"/>
        <v/>
      </c>
      <c r="BO76" t="str">
        <f t="shared" ca="1" si="82"/>
        <v/>
      </c>
      <c r="BP76" t="str">
        <f t="shared" ca="1" si="83"/>
        <v/>
      </c>
      <c r="BQ76" t="str">
        <f t="shared" ca="1" si="84"/>
        <v/>
      </c>
      <c r="BR76" t="str">
        <f t="shared" ca="1" si="85"/>
        <v/>
      </c>
      <c r="BS76" t="str">
        <f t="shared" ca="1" si="86"/>
        <v/>
      </c>
      <c r="BT76" t="str">
        <f ca="1">IF($BH76="","",IF(OR(BO76='Datos fijos'!$AB$3,BO76='Datos fijos'!$AB$4),0,SUM(BP76:BS76)))</f>
        <v/>
      </c>
      <c r="BU76" t="str">
        <f t="shared" ca="1" si="131"/>
        <v/>
      </c>
      <c r="BX76">
        <f ca="1">IF(OR(COUNTIF('Datos fijos'!$AJ:$AJ,$B76)=0,$B76=0,D76=0,F76=0,G76=0,$H$4&lt;&gt;'Datos fijos'!$H$3),0,VLOOKUP($B76,'Datos fijos'!$AJ:$AO,COLUMN('Datos fijos'!$AL$1)-COLUMN('Datos fijos'!$AJ$2)+1,0))</f>
        <v>0</v>
      </c>
      <c r="BY76">
        <f t="shared" ca="1" si="132"/>
        <v>0</v>
      </c>
      <c r="BZ76" t="str">
        <f t="shared" ca="1" si="87"/>
        <v/>
      </c>
      <c r="CA76" t="str">
        <f t="shared" ca="1" si="88"/>
        <v/>
      </c>
      <c r="CC76" t="str">
        <f t="shared" ca="1" si="89"/>
        <v/>
      </c>
      <c r="CD76" t="str">
        <f t="shared" ca="1" si="90"/>
        <v/>
      </c>
      <c r="CE76" t="str">
        <f t="shared" ca="1" si="91"/>
        <v/>
      </c>
      <c r="CF76" t="str">
        <f t="shared" ca="1" si="92"/>
        <v/>
      </c>
      <c r="CG76" t="str">
        <f t="shared" ca="1" si="93"/>
        <v/>
      </c>
      <c r="CH76" t="str">
        <f t="shared" ca="1" si="94"/>
        <v/>
      </c>
      <c r="CI76" t="str">
        <f t="shared" ca="1" si="95"/>
        <v/>
      </c>
      <c r="CJ76" t="str">
        <f t="shared" ca="1" si="96"/>
        <v/>
      </c>
      <c r="CK76" t="str">
        <f t="shared" ca="1" si="97"/>
        <v/>
      </c>
      <c r="CL76" t="str">
        <f t="shared" ca="1" si="98"/>
        <v/>
      </c>
      <c r="CM76" t="str">
        <f ca="1">IF($CA76="","",IF(OR(CH76='Datos fijos'!$AB$3,CH76='Datos fijos'!$AB$4),0,SUM(CI76:CL76)))</f>
        <v/>
      </c>
      <c r="CN76" t="str">
        <f t="shared" ca="1" si="133"/>
        <v/>
      </c>
      <c r="CQ76" s="4">
        <f ca="1">IF(OR(COUNTIF('Datos fijos'!$AJ:$AJ,$B76)=0,$B76=0,L76=0,D76=0,F76=0),0,IF(K76='Datos fijos'!$AB$5,VLOOKUP($B76,'Datos fijos'!$AJ:$AO,COLUMN('Datos fijos'!$AN$1)-COLUMN('Datos fijos'!$AJ$2)+1,0),0))</f>
        <v>0</v>
      </c>
      <c r="CR76">
        <f t="shared" ca="1" si="134"/>
        <v>0</v>
      </c>
      <c r="CS76" t="str">
        <f t="shared" ca="1" si="99"/>
        <v/>
      </c>
      <c r="CT76" t="str">
        <f t="shared" ca="1" si="100"/>
        <v/>
      </c>
      <c r="CV76" t="str">
        <f t="shared" ca="1" si="101"/>
        <v/>
      </c>
      <c r="CW76" t="str">
        <f t="shared" ca="1" si="102"/>
        <v/>
      </c>
      <c r="CX76" t="str">
        <f t="shared" ca="1" si="103"/>
        <v/>
      </c>
      <c r="CY76" t="str">
        <f t="shared" ca="1" si="104"/>
        <v/>
      </c>
      <c r="CZ76" t="str">
        <f t="shared" ca="1" si="105"/>
        <v/>
      </c>
      <c r="DA76" t="str">
        <f t="shared" ca="1" si="106"/>
        <v/>
      </c>
      <c r="DB76" s="4" t="str">
        <f t="shared" ca="1" si="107"/>
        <v/>
      </c>
      <c r="DC76" t="str">
        <f t="shared" ca="1" si="108"/>
        <v/>
      </c>
      <c r="DD76" t="str">
        <f t="shared" ca="1" si="109"/>
        <v/>
      </c>
      <c r="DE76" t="str">
        <f t="shared" ca="1" si="110"/>
        <v/>
      </c>
      <c r="DF76" t="str">
        <f t="shared" ca="1" si="111"/>
        <v/>
      </c>
      <c r="DI76">
        <f ca="1">IF(OR(COUNTIF('Datos fijos'!$AJ:$AJ,Cálculos!$B76)=0,Cálculos!$B76=0,D76=0,F76=0),0,VLOOKUP($B76,'Datos fijos'!$AJ:$AO,COLUMN('Datos fijos'!$AO$1)-COLUMN('Datos fijos'!$AJ$2)+1,0))</f>
        <v>0</v>
      </c>
      <c r="DJ76">
        <f t="shared" ca="1" si="135"/>
        <v>0</v>
      </c>
      <c r="DK76" t="str">
        <f t="shared" ca="1" si="112"/>
        <v/>
      </c>
      <c r="DL76" t="str">
        <f t="shared" ca="1" si="136"/>
        <v/>
      </c>
      <c r="DN76" t="str">
        <f t="shared" ca="1" si="113"/>
        <v/>
      </c>
      <c r="DO76" t="str">
        <f t="shared" ca="1" si="114"/>
        <v/>
      </c>
      <c r="DP76" t="str">
        <f t="shared" ca="1" si="115"/>
        <v/>
      </c>
      <c r="DQ76" t="str">
        <f t="shared" ca="1" si="116"/>
        <v/>
      </c>
      <c r="DR76" t="str">
        <f t="shared" ca="1" si="117"/>
        <v/>
      </c>
      <c r="DS76" s="4" t="str">
        <f ca="1">IF($DL76="","",IF(OR(OFFSET(K$3,$DL76,0)='Datos fijos'!$AB$5,OFFSET(K$3,$DL76,0)='Datos fijos'!$AB$6),"Importado",OFFSET(K$3,$DL76,0)))</f>
        <v/>
      </c>
      <c r="DT76" t="str">
        <f t="shared" ca="1" si="118"/>
        <v/>
      </c>
      <c r="DU76" t="str">
        <f t="shared" ca="1" si="119"/>
        <v/>
      </c>
      <c r="DV76" t="str">
        <f t="shared" ca="1" si="120"/>
        <v/>
      </c>
      <c r="DW76" t="str">
        <f t="shared" ca="1" si="121"/>
        <v/>
      </c>
      <c r="DX76" t="str">
        <f ca="1">IF(DL76="","",IF(OR(DS76='Datos fijos'!$AB$3,DS76='Datos fijos'!$AB$4),0,SUM(DT76:DW76)))</f>
        <v/>
      </c>
      <c r="DY76" t="str">
        <f t="shared" ca="1" si="122"/>
        <v/>
      </c>
      <c r="EC76" s="52" t="str">
        <f ca="1">IF(OR(COUNTIF('Datos fijos'!$AJ:$AJ,Cálculos!$B76)=0,F76=0,D76=0,B76=0),"",VLOOKUP($B76,'Datos fijos'!$AJ:$AP,COLUMN('Datos fijos'!$AP$1)-COLUMN('Datos fijos'!$AJ$2)+1,0))</f>
        <v/>
      </c>
      <c r="ED76" t="str">
        <f t="shared" ca="1" si="123"/>
        <v/>
      </c>
    </row>
    <row r="77" spans="2:134">
      <c r="B77">
        <f ca="1">OFFSET('Equipos, Mater, Serv'!C$5,ROW($A77)-ROW($A$3),0)</f>
        <v>0</v>
      </c>
      <c r="C77">
        <f ca="1">OFFSET('Equipos, Mater, Serv'!D$5,ROW($A77)-ROW($A$3),0)</f>
        <v>0</v>
      </c>
      <c r="D77">
        <f ca="1">OFFSET('Equipos, Mater, Serv'!F$5,ROW($A77)-ROW($A$3),0)</f>
        <v>0</v>
      </c>
      <c r="E77">
        <f ca="1">OFFSET('Equipos, Mater, Serv'!G$5,ROW($A77)-ROW($A$3),0)</f>
        <v>0</v>
      </c>
      <c r="F77">
        <f ca="1">OFFSET('Equipos, Mater, Serv'!H$5,ROW($A77)-ROW($A$3),0)</f>
        <v>0</v>
      </c>
      <c r="G77">
        <f ca="1">OFFSET('Equipos, Mater, Serv'!L$5,ROW($A77)-ROW($A$3),0)</f>
        <v>0</v>
      </c>
      <c r="I77">
        <f ca="1">OFFSET('Equipos, Mater, Serv'!O$5,ROW($A77)-ROW($A$3),0)</f>
        <v>0</v>
      </c>
      <c r="J77">
        <f ca="1">OFFSET('Equipos, Mater, Serv'!P$5,ROW($A77)-ROW($A$3),0)</f>
        <v>0</v>
      </c>
      <c r="K77">
        <f ca="1">OFFSET('Equipos, Mater, Serv'!T$5,ROW($A77)-ROW($A$3),0)</f>
        <v>0</v>
      </c>
      <c r="L77">
        <f ca="1">OFFSET('Equipos, Mater, Serv'!U$5,ROW($A77)-ROW($A$3),0)</f>
        <v>0</v>
      </c>
      <c r="N77">
        <f ca="1">OFFSET('Equipos, Mater, Serv'!Z$5,ROW($A77)-ROW($A$3),0)</f>
        <v>0</v>
      </c>
      <c r="O77">
        <f ca="1">OFFSET('Equipos, Mater, Serv'!AA$5,ROW($A77)-ROW($A$3),0)</f>
        <v>0</v>
      </c>
      <c r="P77">
        <f ca="1">OFFSET('Equipos, Mater, Serv'!AB$5,ROW($A77)-ROW($A$3),0)</f>
        <v>0</v>
      </c>
      <c r="Q77">
        <f ca="1">OFFSET('Equipos, Mater, Serv'!AC$5,ROW($A77)-ROW($A$3),0)</f>
        <v>0</v>
      </c>
      <c r="R77">
        <f ca="1">OFFSET('Equipos, Mater, Serv'!AD$5,ROW($A77)-ROW($A$3),0)</f>
        <v>0</v>
      </c>
      <c r="S77">
        <f ca="1">OFFSET('Equipos, Mater, Serv'!AE$5,ROW($A77)-ROW($A$3),0)</f>
        <v>0</v>
      </c>
      <c r="T77">
        <f ca="1">OFFSET('Equipos, Mater, Serv'!AF$5,ROW($A77)-ROW($A$3),0)</f>
        <v>0</v>
      </c>
      <c r="V77" s="227">
        <f ca="1">IF(OR($B77=0,D77=0,F77=0,J77&lt;&gt;'Datos fijos'!$H$3),0,1)</f>
        <v>0</v>
      </c>
      <c r="W77">
        <f t="shared" ca="1" si="124"/>
        <v>0</v>
      </c>
      <c r="X77" t="str">
        <f t="shared" ca="1" si="125"/>
        <v/>
      </c>
      <c r="Y77" t="str">
        <f t="shared" ca="1" si="126"/>
        <v/>
      </c>
      <c r="AA77" t="str">
        <f t="shared" ca="1" si="69"/>
        <v/>
      </c>
      <c r="AB77" t="str">
        <f t="shared" ca="1" si="70"/>
        <v/>
      </c>
      <c r="AC77" t="str">
        <f t="shared" ca="1" si="71"/>
        <v/>
      </c>
      <c r="AD77" t="str">
        <f t="shared" ca="1" si="72"/>
        <v/>
      </c>
      <c r="AE77" t="str">
        <f t="shared" ca="1" si="73"/>
        <v/>
      </c>
      <c r="AF77" t="str">
        <f t="shared" ca="1" si="74"/>
        <v/>
      </c>
      <c r="AG77" t="str">
        <f t="shared" ca="1" si="127"/>
        <v/>
      </c>
      <c r="AH77" t="str">
        <f t="shared" ca="1" si="128"/>
        <v/>
      </c>
      <c r="AI77" t="str">
        <f t="shared" ca="1" si="129"/>
        <v/>
      </c>
      <c r="AL77" t="str">
        <f ca="1">IF(Y77="","",IF(OR(AG77='Datos fijos'!$AB$3,AG77='Datos fijos'!$AB$4),0,SUM(AH77:AK77)))</f>
        <v/>
      </c>
      <c r="BE77" s="4">
        <f ca="1">IF(OR(COUNTIF('Datos fijos'!$AJ:$AJ,$B77)=0,$B77=0,D77=0,F77=0,$H$4&lt;&gt;'Datos fijos'!$H$3),0,VLOOKUP($B77,'Datos fijos'!$AJ:$AO,COLUMN('Datos fijos'!$AK$2)-COLUMN('Datos fijos'!$AJ$2)+1,0))</f>
        <v>0</v>
      </c>
      <c r="BF77">
        <f t="shared" ca="1" si="130"/>
        <v>0</v>
      </c>
      <c r="BG77" t="str">
        <f t="shared" ca="1" si="75"/>
        <v/>
      </c>
      <c r="BH77" t="str">
        <f t="shared" ca="1" si="76"/>
        <v/>
      </c>
      <c r="BJ77" t="str">
        <f t="shared" ca="1" si="77"/>
        <v/>
      </c>
      <c r="BK77" t="str">
        <f t="shared" ca="1" si="78"/>
        <v/>
      </c>
      <c r="BL77" t="str">
        <f t="shared" ca="1" si="79"/>
        <v/>
      </c>
      <c r="BM77" t="str">
        <f t="shared" ca="1" si="80"/>
        <v/>
      </c>
      <c r="BN77" s="4" t="str">
        <f t="shared" ca="1" si="81"/>
        <v/>
      </c>
      <c r="BO77" t="str">
        <f t="shared" ca="1" si="82"/>
        <v/>
      </c>
      <c r="BP77" t="str">
        <f t="shared" ca="1" si="83"/>
        <v/>
      </c>
      <c r="BQ77" t="str">
        <f t="shared" ca="1" si="84"/>
        <v/>
      </c>
      <c r="BR77" t="str">
        <f t="shared" ca="1" si="85"/>
        <v/>
      </c>
      <c r="BS77" t="str">
        <f t="shared" ca="1" si="86"/>
        <v/>
      </c>
      <c r="BT77" t="str">
        <f ca="1">IF($BH77="","",IF(OR(BO77='Datos fijos'!$AB$3,BO77='Datos fijos'!$AB$4),0,SUM(BP77:BS77)))</f>
        <v/>
      </c>
      <c r="BU77" t="str">
        <f t="shared" ca="1" si="131"/>
        <v/>
      </c>
      <c r="BX77">
        <f ca="1">IF(OR(COUNTIF('Datos fijos'!$AJ:$AJ,$B77)=0,$B77=0,D77=0,F77=0,G77=0,$H$4&lt;&gt;'Datos fijos'!$H$3),0,VLOOKUP($B77,'Datos fijos'!$AJ:$AO,COLUMN('Datos fijos'!$AL$1)-COLUMN('Datos fijos'!$AJ$2)+1,0))</f>
        <v>0</v>
      </c>
      <c r="BY77">
        <f t="shared" ca="1" si="132"/>
        <v>0</v>
      </c>
      <c r="BZ77" t="str">
        <f t="shared" ca="1" si="87"/>
        <v/>
      </c>
      <c r="CA77" t="str">
        <f t="shared" ca="1" si="88"/>
        <v/>
      </c>
      <c r="CC77" t="str">
        <f t="shared" ca="1" si="89"/>
        <v/>
      </c>
      <c r="CD77" t="str">
        <f t="shared" ca="1" si="90"/>
        <v/>
      </c>
      <c r="CE77" t="str">
        <f t="shared" ca="1" si="91"/>
        <v/>
      </c>
      <c r="CF77" t="str">
        <f t="shared" ca="1" si="92"/>
        <v/>
      </c>
      <c r="CG77" t="str">
        <f t="shared" ca="1" si="93"/>
        <v/>
      </c>
      <c r="CH77" t="str">
        <f t="shared" ca="1" si="94"/>
        <v/>
      </c>
      <c r="CI77" t="str">
        <f t="shared" ca="1" si="95"/>
        <v/>
      </c>
      <c r="CJ77" t="str">
        <f t="shared" ca="1" si="96"/>
        <v/>
      </c>
      <c r="CK77" t="str">
        <f t="shared" ca="1" si="97"/>
        <v/>
      </c>
      <c r="CL77" t="str">
        <f t="shared" ca="1" si="98"/>
        <v/>
      </c>
      <c r="CM77" t="str">
        <f ca="1">IF($CA77="","",IF(OR(CH77='Datos fijos'!$AB$3,CH77='Datos fijos'!$AB$4),0,SUM(CI77:CL77)))</f>
        <v/>
      </c>
      <c r="CN77" t="str">
        <f t="shared" ca="1" si="133"/>
        <v/>
      </c>
      <c r="CQ77" s="4">
        <f ca="1">IF(OR(COUNTIF('Datos fijos'!$AJ:$AJ,$B77)=0,$B77=0,L77=0,D77=0,F77=0),0,IF(K77='Datos fijos'!$AB$5,VLOOKUP($B77,'Datos fijos'!$AJ:$AO,COLUMN('Datos fijos'!$AN$1)-COLUMN('Datos fijos'!$AJ$2)+1,0),0))</f>
        <v>0</v>
      </c>
      <c r="CR77">
        <f t="shared" ca="1" si="134"/>
        <v>0</v>
      </c>
      <c r="CS77" t="str">
        <f t="shared" ca="1" si="99"/>
        <v/>
      </c>
      <c r="CT77" t="str">
        <f t="shared" ca="1" si="100"/>
        <v/>
      </c>
      <c r="CV77" t="str">
        <f t="shared" ca="1" si="101"/>
        <v/>
      </c>
      <c r="CW77" t="str">
        <f t="shared" ca="1" si="102"/>
        <v/>
      </c>
      <c r="CX77" t="str">
        <f t="shared" ca="1" si="103"/>
        <v/>
      </c>
      <c r="CY77" t="str">
        <f t="shared" ca="1" si="104"/>
        <v/>
      </c>
      <c r="CZ77" t="str">
        <f t="shared" ca="1" si="105"/>
        <v/>
      </c>
      <c r="DA77" t="str">
        <f t="shared" ca="1" si="106"/>
        <v/>
      </c>
      <c r="DB77" s="4" t="str">
        <f t="shared" ca="1" si="107"/>
        <v/>
      </c>
      <c r="DC77" t="str">
        <f t="shared" ca="1" si="108"/>
        <v/>
      </c>
      <c r="DD77" t="str">
        <f t="shared" ca="1" si="109"/>
        <v/>
      </c>
      <c r="DE77" t="str">
        <f t="shared" ca="1" si="110"/>
        <v/>
      </c>
      <c r="DF77" t="str">
        <f t="shared" ca="1" si="111"/>
        <v/>
      </c>
      <c r="DI77">
        <f ca="1">IF(OR(COUNTIF('Datos fijos'!$AJ:$AJ,Cálculos!$B77)=0,Cálculos!$B77=0,D77=0,F77=0),0,VLOOKUP($B77,'Datos fijos'!$AJ:$AO,COLUMN('Datos fijos'!$AO$1)-COLUMN('Datos fijos'!$AJ$2)+1,0))</f>
        <v>0</v>
      </c>
      <c r="DJ77">
        <f t="shared" ca="1" si="135"/>
        <v>0</v>
      </c>
      <c r="DK77" t="str">
        <f t="shared" ca="1" si="112"/>
        <v/>
      </c>
      <c r="DL77" t="str">
        <f t="shared" ca="1" si="136"/>
        <v/>
      </c>
      <c r="DN77" t="str">
        <f t="shared" ca="1" si="113"/>
        <v/>
      </c>
      <c r="DO77" t="str">
        <f t="shared" ca="1" si="114"/>
        <v/>
      </c>
      <c r="DP77" t="str">
        <f t="shared" ca="1" si="115"/>
        <v/>
      </c>
      <c r="DQ77" t="str">
        <f t="shared" ca="1" si="116"/>
        <v/>
      </c>
      <c r="DR77" t="str">
        <f t="shared" ca="1" si="117"/>
        <v/>
      </c>
      <c r="DS77" s="4" t="str">
        <f ca="1">IF($DL77="","",IF(OR(OFFSET(K$3,$DL77,0)='Datos fijos'!$AB$5,OFFSET(K$3,$DL77,0)='Datos fijos'!$AB$6),"Importado",OFFSET(K$3,$DL77,0)))</f>
        <v/>
      </c>
      <c r="DT77" t="str">
        <f t="shared" ca="1" si="118"/>
        <v/>
      </c>
      <c r="DU77" t="str">
        <f t="shared" ca="1" si="119"/>
        <v/>
      </c>
      <c r="DV77" t="str">
        <f t="shared" ca="1" si="120"/>
        <v/>
      </c>
      <c r="DW77" t="str">
        <f t="shared" ca="1" si="121"/>
        <v/>
      </c>
      <c r="DX77" t="str">
        <f ca="1">IF(DL77="","",IF(OR(DS77='Datos fijos'!$AB$3,DS77='Datos fijos'!$AB$4),0,SUM(DT77:DW77)))</f>
        <v/>
      </c>
      <c r="DY77" t="str">
        <f t="shared" ca="1" si="122"/>
        <v/>
      </c>
      <c r="EC77" s="52" t="str">
        <f ca="1">IF(OR(COUNTIF('Datos fijos'!$AJ:$AJ,Cálculos!$B77)=0,F77=0,D77=0,B77=0),"",VLOOKUP($B77,'Datos fijos'!$AJ:$AP,COLUMN('Datos fijos'!$AP$1)-COLUMN('Datos fijos'!$AJ$2)+1,0))</f>
        <v/>
      </c>
      <c r="ED77" t="str">
        <f t="shared" ca="1" si="123"/>
        <v/>
      </c>
    </row>
    <row r="78" spans="2:134">
      <c r="B78">
        <f ca="1">OFFSET('Equipos, Mater, Serv'!C$5,ROW($A78)-ROW($A$3),0)</f>
        <v>0</v>
      </c>
      <c r="C78">
        <f ca="1">OFFSET('Equipos, Mater, Serv'!D$5,ROW($A78)-ROW($A$3),0)</f>
        <v>0</v>
      </c>
      <c r="D78">
        <f ca="1">OFFSET('Equipos, Mater, Serv'!F$5,ROW($A78)-ROW($A$3),0)</f>
        <v>0</v>
      </c>
      <c r="E78">
        <f ca="1">OFFSET('Equipos, Mater, Serv'!G$5,ROW($A78)-ROW($A$3),0)</f>
        <v>0</v>
      </c>
      <c r="F78">
        <f ca="1">OFFSET('Equipos, Mater, Serv'!H$5,ROW($A78)-ROW($A$3),0)</f>
        <v>0</v>
      </c>
      <c r="G78">
        <f ca="1">OFFSET('Equipos, Mater, Serv'!L$5,ROW($A78)-ROW($A$3),0)</f>
        <v>0</v>
      </c>
      <c r="I78">
        <f ca="1">OFFSET('Equipos, Mater, Serv'!O$5,ROW($A78)-ROW($A$3),0)</f>
        <v>0</v>
      </c>
      <c r="J78">
        <f ca="1">OFFSET('Equipos, Mater, Serv'!P$5,ROW($A78)-ROW($A$3),0)</f>
        <v>0</v>
      </c>
      <c r="K78">
        <f ca="1">OFFSET('Equipos, Mater, Serv'!T$5,ROW($A78)-ROW($A$3),0)</f>
        <v>0</v>
      </c>
      <c r="L78">
        <f ca="1">OFFSET('Equipos, Mater, Serv'!U$5,ROW($A78)-ROW($A$3),0)</f>
        <v>0</v>
      </c>
      <c r="N78">
        <f ca="1">OFFSET('Equipos, Mater, Serv'!Z$5,ROW($A78)-ROW($A$3),0)</f>
        <v>0</v>
      </c>
      <c r="O78">
        <f ca="1">OFFSET('Equipos, Mater, Serv'!AA$5,ROW($A78)-ROW($A$3),0)</f>
        <v>0</v>
      </c>
      <c r="P78">
        <f ca="1">OFFSET('Equipos, Mater, Serv'!AB$5,ROW($A78)-ROW($A$3),0)</f>
        <v>0</v>
      </c>
      <c r="Q78">
        <f ca="1">OFFSET('Equipos, Mater, Serv'!AC$5,ROW($A78)-ROW($A$3),0)</f>
        <v>0</v>
      </c>
      <c r="R78">
        <f ca="1">OFFSET('Equipos, Mater, Serv'!AD$5,ROW($A78)-ROW($A$3),0)</f>
        <v>0</v>
      </c>
      <c r="S78">
        <f ca="1">OFFSET('Equipos, Mater, Serv'!AE$5,ROW($A78)-ROW($A$3),0)</f>
        <v>0</v>
      </c>
      <c r="T78">
        <f ca="1">OFFSET('Equipos, Mater, Serv'!AF$5,ROW($A78)-ROW($A$3),0)</f>
        <v>0</v>
      </c>
      <c r="V78" s="227">
        <f ca="1">IF(OR($B78=0,D78=0,F78=0,J78&lt;&gt;'Datos fijos'!$H$3),0,1)</f>
        <v>0</v>
      </c>
      <c r="W78">
        <f t="shared" ca="1" si="124"/>
        <v>0</v>
      </c>
      <c r="X78" t="str">
        <f t="shared" ca="1" si="125"/>
        <v/>
      </c>
      <c r="Y78" t="str">
        <f t="shared" ca="1" si="126"/>
        <v/>
      </c>
      <c r="AA78" t="str">
        <f t="shared" ca="1" si="69"/>
        <v/>
      </c>
      <c r="AB78" t="str">
        <f t="shared" ca="1" si="70"/>
        <v/>
      </c>
      <c r="AC78" t="str">
        <f t="shared" ca="1" si="71"/>
        <v/>
      </c>
      <c r="AD78" t="str">
        <f t="shared" ca="1" si="72"/>
        <v/>
      </c>
      <c r="AE78" t="str">
        <f t="shared" ca="1" si="73"/>
        <v/>
      </c>
      <c r="AF78" t="str">
        <f t="shared" ca="1" si="74"/>
        <v/>
      </c>
      <c r="AG78" t="str">
        <f t="shared" ca="1" si="127"/>
        <v/>
      </c>
      <c r="AH78" t="str">
        <f t="shared" ca="1" si="128"/>
        <v/>
      </c>
      <c r="AI78" t="str">
        <f t="shared" ca="1" si="129"/>
        <v/>
      </c>
      <c r="AL78" t="str">
        <f ca="1">IF(Y78="","",IF(OR(AG78='Datos fijos'!$AB$3,AG78='Datos fijos'!$AB$4),0,SUM(AH78:AK78)))</f>
        <v/>
      </c>
      <c r="BE78" s="4">
        <f ca="1">IF(OR(COUNTIF('Datos fijos'!$AJ:$AJ,$B78)=0,$B78=0,D78=0,F78=0,$H$4&lt;&gt;'Datos fijos'!$H$3),0,VLOOKUP($B78,'Datos fijos'!$AJ:$AO,COLUMN('Datos fijos'!$AK$2)-COLUMN('Datos fijos'!$AJ$2)+1,0))</f>
        <v>0</v>
      </c>
      <c r="BF78">
        <f t="shared" ca="1" si="130"/>
        <v>0</v>
      </c>
      <c r="BG78" t="str">
        <f t="shared" ca="1" si="75"/>
        <v/>
      </c>
      <c r="BH78" t="str">
        <f t="shared" ca="1" si="76"/>
        <v/>
      </c>
      <c r="BJ78" t="str">
        <f t="shared" ca="1" si="77"/>
        <v/>
      </c>
      <c r="BK78" t="str">
        <f t="shared" ca="1" si="78"/>
        <v/>
      </c>
      <c r="BL78" t="str">
        <f t="shared" ca="1" si="79"/>
        <v/>
      </c>
      <c r="BM78" t="str">
        <f t="shared" ca="1" si="80"/>
        <v/>
      </c>
      <c r="BN78" s="4" t="str">
        <f t="shared" ca="1" si="81"/>
        <v/>
      </c>
      <c r="BO78" t="str">
        <f t="shared" ca="1" si="82"/>
        <v/>
      </c>
      <c r="BP78" t="str">
        <f t="shared" ca="1" si="83"/>
        <v/>
      </c>
      <c r="BQ78" t="str">
        <f t="shared" ca="1" si="84"/>
        <v/>
      </c>
      <c r="BR78" t="str">
        <f t="shared" ca="1" si="85"/>
        <v/>
      </c>
      <c r="BS78" t="str">
        <f t="shared" ca="1" si="86"/>
        <v/>
      </c>
      <c r="BT78" t="str">
        <f ca="1">IF($BH78="","",IF(OR(BO78='Datos fijos'!$AB$3,BO78='Datos fijos'!$AB$4),0,SUM(BP78:BS78)))</f>
        <v/>
      </c>
      <c r="BU78" t="str">
        <f t="shared" ca="1" si="131"/>
        <v/>
      </c>
      <c r="BX78">
        <f ca="1">IF(OR(COUNTIF('Datos fijos'!$AJ:$AJ,$B78)=0,$B78=0,D78=0,F78=0,G78=0,$H$4&lt;&gt;'Datos fijos'!$H$3),0,VLOOKUP($B78,'Datos fijos'!$AJ:$AO,COLUMN('Datos fijos'!$AL$1)-COLUMN('Datos fijos'!$AJ$2)+1,0))</f>
        <v>0</v>
      </c>
      <c r="BY78">
        <f t="shared" ca="1" si="132"/>
        <v>0</v>
      </c>
      <c r="BZ78" t="str">
        <f t="shared" ca="1" si="87"/>
        <v/>
      </c>
      <c r="CA78" t="str">
        <f t="shared" ca="1" si="88"/>
        <v/>
      </c>
      <c r="CC78" t="str">
        <f t="shared" ca="1" si="89"/>
        <v/>
      </c>
      <c r="CD78" t="str">
        <f t="shared" ca="1" si="90"/>
        <v/>
      </c>
      <c r="CE78" t="str">
        <f t="shared" ca="1" si="91"/>
        <v/>
      </c>
      <c r="CF78" t="str">
        <f t="shared" ca="1" si="92"/>
        <v/>
      </c>
      <c r="CG78" t="str">
        <f t="shared" ca="1" si="93"/>
        <v/>
      </c>
      <c r="CH78" t="str">
        <f t="shared" ca="1" si="94"/>
        <v/>
      </c>
      <c r="CI78" t="str">
        <f t="shared" ca="1" si="95"/>
        <v/>
      </c>
      <c r="CJ78" t="str">
        <f t="shared" ca="1" si="96"/>
        <v/>
      </c>
      <c r="CK78" t="str">
        <f t="shared" ca="1" si="97"/>
        <v/>
      </c>
      <c r="CL78" t="str">
        <f t="shared" ca="1" si="98"/>
        <v/>
      </c>
      <c r="CM78" t="str">
        <f ca="1">IF($CA78="","",IF(OR(CH78='Datos fijos'!$AB$3,CH78='Datos fijos'!$AB$4),0,SUM(CI78:CL78)))</f>
        <v/>
      </c>
      <c r="CN78" t="str">
        <f t="shared" ca="1" si="133"/>
        <v/>
      </c>
      <c r="CQ78" s="4">
        <f ca="1">IF(OR(COUNTIF('Datos fijos'!$AJ:$AJ,$B78)=0,$B78=0,L78=0,D78=0,F78=0),0,IF(K78='Datos fijos'!$AB$5,VLOOKUP($B78,'Datos fijos'!$AJ:$AO,COLUMN('Datos fijos'!$AN$1)-COLUMN('Datos fijos'!$AJ$2)+1,0),0))</f>
        <v>0</v>
      </c>
      <c r="CR78">
        <f t="shared" ca="1" si="134"/>
        <v>0</v>
      </c>
      <c r="CS78" t="str">
        <f t="shared" ca="1" si="99"/>
        <v/>
      </c>
      <c r="CT78" t="str">
        <f t="shared" ca="1" si="100"/>
        <v/>
      </c>
      <c r="CV78" t="str">
        <f t="shared" ca="1" si="101"/>
        <v/>
      </c>
      <c r="CW78" t="str">
        <f t="shared" ca="1" si="102"/>
        <v/>
      </c>
      <c r="CX78" t="str">
        <f t="shared" ca="1" si="103"/>
        <v/>
      </c>
      <c r="CY78" t="str">
        <f t="shared" ca="1" si="104"/>
        <v/>
      </c>
      <c r="CZ78" t="str">
        <f t="shared" ca="1" si="105"/>
        <v/>
      </c>
      <c r="DA78" t="str">
        <f t="shared" ca="1" si="106"/>
        <v/>
      </c>
      <c r="DB78" s="4" t="str">
        <f t="shared" ca="1" si="107"/>
        <v/>
      </c>
      <c r="DC78" t="str">
        <f t="shared" ca="1" si="108"/>
        <v/>
      </c>
      <c r="DD78" t="str">
        <f t="shared" ca="1" si="109"/>
        <v/>
      </c>
      <c r="DE78" t="str">
        <f t="shared" ca="1" si="110"/>
        <v/>
      </c>
      <c r="DF78" t="str">
        <f t="shared" ca="1" si="111"/>
        <v/>
      </c>
      <c r="DI78">
        <f ca="1">IF(OR(COUNTIF('Datos fijos'!$AJ:$AJ,Cálculos!$B78)=0,Cálculos!$B78=0,D78=0,F78=0),0,VLOOKUP($B78,'Datos fijos'!$AJ:$AO,COLUMN('Datos fijos'!$AO$1)-COLUMN('Datos fijos'!$AJ$2)+1,0))</f>
        <v>0</v>
      </c>
      <c r="DJ78">
        <f t="shared" ca="1" si="135"/>
        <v>0</v>
      </c>
      <c r="DK78" t="str">
        <f t="shared" ca="1" si="112"/>
        <v/>
      </c>
      <c r="DL78" t="str">
        <f t="shared" ca="1" si="136"/>
        <v/>
      </c>
      <c r="DN78" t="str">
        <f t="shared" ca="1" si="113"/>
        <v/>
      </c>
      <c r="DO78" t="str">
        <f t="shared" ca="1" si="114"/>
        <v/>
      </c>
      <c r="DP78" t="str">
        <f t="shared" ca="1" si="115"/>
        <v/>
      </c>
      <c r="DQ78" t="str">
        <f t="shared" ca="1" si="116"/>
        <v/>
      </c>
      <c r="DR78" t="str">
        <f t="shared" ca="1" si="117"/>
        <v/>
      </c>
      <c r="DS78" s="4" t="str">
        <f ca="1">IF($DL78="","",IF(OR(OFFSET(K$3,$DL78,0)='Datos fijos'!$AB$5,OFFSET(K$3,$DL78,0)='Datos fijos'!$AB$6),"Importado",OFFSET(K$3,$DL78,0)))</f>
        <v/>
      </c>
      <c r="DT78" t="str">
        <f t="shared" ca="1" si="118"/>
        <v/>
      </c>
      <c r="DU78" t="str">
        <f t="shared" ca="1" si="119"/>
        <v/>
      </c>
      <c r="DV78" t="str">
        <f t="shared" ca="1" si="120"/>
        <v/>
      </c>
      <c r="DW78" t="str">
        <f t="shared" ca="1" si="121"/>
        <v/>
      </c>
      <c r="DX78" t="str">
        <f ca="1">IF(DL78="","",IF(OR(DS78='Datos fijos'!$AB$3,DS78='Datos fijos'!$AB$4),0,SUM(DT78:DW78)))</f>
        <v/>
      </c>
      <c r="DY78" t="str">
        <f t="shared" ca="1" si="122"/>
        <v/>
      </c>
      <c r="EC78" s="52" t="str">
        <f ca="1">IF(OR(COUNTIF('Datos fijos'!$AJ:$AJ,Cálculos!$B78)=0,F78=0,D78=0,B78=0),"",VLOOKUP($B78,'Datos fijos'!$AJ:$AP,COLUMN('Datos fijos'!$AP$1)-COLUMN('Datos fijos'!$AJ$2)+1,0))</f>
        <v/>
      </c>
      <c r="ED78" t="str">
        <f t="shared" ca="1" si="123"/>
        <v/>
      </c>
    </row>
    <row r="79" spans="2:134">
      <c r="B79">
        <f ca="1">OFFSET('Equipos, Mater, Serv'!C$5,ROW($A79)-ROW($A$3),0)</f>
        <v>0</v>
      </c>
      <c r="C79">
        <f ca="1">OFFSET('Equipos, Mater, Serv'!D$5,ROW($A79)-ROW($A$3),0)</f>
        <v>0</v>
      </c>
      <c r="D79">
        <f ca="1">OFFSET('Equipos, Mater, Serv'!F$5,ROW($A79)-ROW($A$3),0)</f>
        <v>0</v>
      </c>
      <c r="E79">
        <f ca="1">OFFSET('Equipos, Mater, Serv'!G$5,ROW($A79)-ROW($A$3),0)</f>
        <v>0</v>
      </c>
      <c r="F79">
        <f ca="1">OFFSET('Equipos, Mater, Serv'!H$5,ROW($A79)-ROW($A$3),0)</f>
        <v>0</v>
      </c>
      <c r="G79">
        <f ca="1">OFFSET('Equipos, Mater, Serv'!L$5,ROW($A79)-ROW($A$3),0)</f>
        <v>0</v>
      </c>
      <c r="I79">
        <f ca="1">OFFSET('Equipos, Mater, Serv'!O$5,ROW($A79)-ROW($A$3),0)</f>
        <v>0</v>
      </c>
      <c r="J79">
        <f ca="1">OFFSET('Equipos, Mater, Serv'!P$5,ROW($A79)-ROW($A$3),0)</f>
        <v>0</v>
      </c>
      <c r="K79">
        <f ca="1">OFFSET('Equipos, Mater, Serv'!T$5,ROW($A79)-ROW($A$3),0)</f>
        <v>0</v>
      </c>
      <c r="L79">
        <f ca="1">OFFSET('Equipos, Mater, Serv'!U$5,ROW($A79)-ROW($A$3),0)</f>
        <v>0</v>
      </c>
      <c r="N79">
        <f ca="1">OFFSET('Equipos, Mater, Serv'!Z$5,ROW($A79)-ROW($A$3),0)</f>
        <v>0</v>
      </c>
      <c r="O79">
        <f ca="1">OFFSET('Equipos, Mater, Serv'!AA$5,ROW($A79)-ROW($A$3),0)</f>
        <v>0</v>
      </c>
      <c r="P79">
        <f ca="1">OFFSET('Equipos, Mater, Serv'!AB$5,ROW($A79)-ROW($A$3),0)</f>
        <v>0</v>
      </c>
      <c r="Q79">
        <f ca="1">OFFSET('Equipos, Mater, Serv'!AC$5,ROW($A79)-ROW($A$3),0)</f>
        <v>0</v>
      </c>
      <c r="R79">
        <f ca="1">OFFSET('Equipos, Mater, Serv'!AD$5,ROW($A79)-ROW($A$3),0)</f>
        <v>0</v>
      </c>
      <c r="S79">
        <f ca="1">OFFSET('Equipos, Mater, Serv'!AE$5,ROW($A79)-ROW($A$3),0)</f>
        <v>0</v>
      </c>
      <c r="T79">
        <f ca="1">OFFSET('Equipos, Mater, Serv'!AF$5,ROW($A79)-ROW($A$3),0)</f>
        <v>0</v>
      </c>
      <c r="V79" s="227">
        <f ca="1">IF(OR($B79=0,D79=0,F79=0,J79&lt;&gt;'Datos fijos'!$H$3),0,1)</f>
        <v>0</v>
      </c>
      <c r="W79">
        <f t="shared" ca="1" si="124"/>
        <v>0</v>
      </c>
      <c r="X79" t="str">
        <f t="shared" ca="1" si="125"/>
        <v/>
      </c>
      <c r="Y79" t="str">
        <f t="shared" ca="1" si="126"/>
        <v/>
      </c>
      <c r="AA79" t="str">
        <f t="shared" ca="1" si="69"/>
        <v/>
      </c>
      <c r="AB79" t="str">
        <f t="shared" ca="1" si="70"/>
        <v/>
      </c>
      <c r="AC79" t="str">
        <f t="shared" ca="1" si="71"/>
        <v/>
      </c>
      <c r="AD79" t="str">
        <f t="shared" ca="1" si="72"/>
        <v/>
      </c>
      <c r="AE79" t="str">
        <f t="shared" ca="1" si="73"/>
        <v/>
      </c>
      <c r="AF79" t="str">
        <f t="shared" ca="1" si="74"/>
        <v/>
      </c>
      <c r="AG79" t="str">
        <f t="shared" ca="1" si="127"/>
        <v/>
      </c>
      <c r="AH79" t="str">
        <f t="shared" ca="1" si="128"/>
        <v/>
      </c>
      <c r="AI79" t="str">
        <f t="shared" ca="1" si="129"/>
        <v/>
      </c>
      <c r="AL79" t="str">
        <f ca="1">IF(Y79="","",IF(OR(AG79='Datos fijos'!$AB$3,AG79='Datos fijos'!$AB$4),0,SUM(AH79:AK79)))</f>
        <v/>
      </c>
      <c r="BE79" s="4">
        <f ca="1">IF(OR(COUNTIF('Datos fijos'!$AJ:$AJ,$B79)=0,$B79=0,D79=0,F79=0,$H$4&lt;&gt;'Datos fijos'!$H$3),0,VLOOKUP($B79,'Datos fijos'!$AJ:$AO,COLUMN('Datos fijos'!$AK$2)-COLUMN('Datos fijos'!$AJ$2)+1,0))</f>
        <v>0</v>
      </c>
      <c r="BF79">
        <f t="shared" ca="1" si="130"/>
        <v>0</v>
      </c>
      <c r="BG79" t="str">
        <f t="shared" ca="1" si="75"/>
        <v/>
      </c>
      <c r="BH79" t="str">
        <f t="shared" ca="1" si="76"/>
        <v/>
      </c>
      <c r="BJ79" t="str">
        <f t="shared" ca="1" si="77"/>
        <v/>
      </c>
      <c r="BK79" t="str">
        <f t="shared" ca="1" si="78"/>
        <v/>
      </c>
      <c r="BL79" t="str">
        <f t="shared" ca="1" si="79"/>
        <v/>
      </c>
      <c r="BM79" t="str">
        <f t="shared" ca="1" si="80"/>
        <v/>
      </c>
      <c r="BN79" s="4" t="str">
        <f t="shared" ca="1" si="81"/>
        <v/>
      </c>
      <c r="BO79" t="str">
        <f t="shared" ca="1" si="82"/>
        <v/>
      </c>
      <c r="BP79" t="str">
        <f t="shared" ca="1" si="83"/>
        <v/>
      </c>
      <c r="BQ79" t="str">
        <f t="shared" ca="1" si="84"/>
        <v/>
      </c>
      <c r="BR79" t="str">
        <f t="shared" ca="1" si="85"/>
        <v/>
      </c>
      <c r="BS79" t="str">
        <f t="shared" ca="1" si="86"/>
        <v/>
      </c>
      <c r="BT79" t="str">
        <f ca="1">IF($BH79="","",IF(OR(BO79='Datos fijos'!$AB$3,BO79='Datos fijos'!$AB$4),0,SUM(BP79:BS79)))</f>
        <v/>
      </c>
      <c r="BU79" t="str">
        <f t="shared" ca="1" si="131"/>
        <v/>
      </c>
      <c r="BX79">
        <f ca="1">IF(OR(COUNTIF('Datos fijos'!$AJ:$AJ,$B79)=0,$B79=0,D79=0,F79=0,G79=0,$H$4&lt;&gt;'Datos fijos'!$H$3),0,VLOOKUP($B79,'Datos fijos'!$AJ:$AO,COLUMN('Datos fijos'!$AL$1)-COLUMN('Datos fijos'!$AJ$2)+1,0))</f>
        <v>0</v>
      </c>
      <c r="BY79">
        <f t="shared" ca="1" si="132"/>
        <v>0</v>
      </c>
      <c r="BZ79" t="str">
        <f t="shared" ca="1" si="87"/>
        <v/>
      </c>
      <c r="CA79" t="str">
        <f t="shared" ca="1" si="88"/>
        <v/>
      </c>
      <c r="CC79" t="str">
        <f t="shared" ca="1" si="89"/>
        <v/>
      </c>
      <c r="CD79" t="str">
        <f t="shared" ca="1" si="90"/>
        <v/>
      </c>
      <c r="CE79" t="str">
        <f t="shared" ca="1" si="91"/>
        <v/>
      </c>
      <c r="CF79" t="str">
        <f t="shared" ca="1" si="92"/>
        <v/>
      </c>
      <c r="CG79" t="str">
        <f t="shared" ca="1" si="93"/>
        <v/>
      </c>
      <c r="CH79" t="str">
        <f t="shared" ca="1" si="94"/>
        <v/>
      </c>
      <c r="CI79" t="str">
        <f t="shared" ca="1" si="95"/>
        <v/>
      </c>
      <c r="CJ79" t="str">
        <f t="shared" ca="1" si="96"/>
        <v/>
      </c>
      <c r="CK79" t="str">
        <f t="shared" ca="1" si="97"/>
        <v/>
      </c>
      <c r="CL79" t="str">
        <f t="shared" ca="1" si="98"/>
        <v/>
      </c>
      <c r="CM79" t="str">
        <f ca="1">IF($CA79="","",IF(OR(CH79='Datos fijos'!$AB$3,CH79='Datos fijos'!$AB$4),0,SUM(CI79:CL79)))</f>
        <v/>
      </c>
      <c r="CN79" t="str">
        <f t="shared" ca="1" si="133"/>
        <v/>
      </c>
      <c r="CQ79" s="4">
        <f ca="1">IF(OR(COUNTIF('Datos fijos'!$AJ:$AJ,$B79)=0,$B79=0,L79=0,D79=0,F79=0),0,IF(K79='Datos fijos'!$AB$5,VLOOKUP($B79,'Datos fijos'!$AJ:$AO,COLUMN('Datos fijos'!$AN$1)-COLUMN('Datos fijos'!$AJ$2)+1,0),0))</f>
        <v>0</v>
      </c>
      <c r="CR79">
        <f t="shared" ca="1" si="134"/>
        <v>0</v>
      </c>
      <c r="CS79" t="str">
        <f t="shared" ca="1" si="99"/>
        <v/>
      </c>
      <c r="CT79" t="str">
        <f t="shared" ca="1" si="100"/>
        <v/>
      </c>
      <c r="CV79" t="str">
        <f t="shared" ca="1" si="101"/>
        <v/>
      </c>
      <c r="CW79" t="str">
        <f t="shared" ca="1" si="102"/>
        <v/>
      </c>
      <c r="CX79" t="str">
        <f t="shared" ca="1" si="103"/>
        <v/>
      </c>
      <c r="CY79" t="str">
        <f t="shared" ca="1" si="104"/>
        <v/>
      </c>
      <c r="CZ79" t="str">
        <f t="shared" ca="1" si="105"/>
        <v/>
      </c>
      <c r="DA79" t="str">
        <f t="shared" ca="1" si="106"/>
        <v/>
      </c>
      <c r="DB79" s="4" t="str">
        <f t="shared" ca="1" si="107"/>
        <v/>
      </c>
      <c r="DC79" t="str">
        <f t="shared" ca="1" si="108"/>
        <v/>
      </c>
      <c r="DD79" t="str">
        <f t="shared" ca="1" si="109"/>
        <v/>
      </c>
      <c r="DE79" t="str">
        <f t="shared" ca="1" si="110"/>
        <v/>
      </c>
      <c r="DF79" t="str">
        <f t="shared" ca="1" si="111"/>
        <v/>
      </c>
      <c r="DI79">
        <f ca="1">IF(OR(COUNTIF('Datos fijos'!$AJ:$AJ,Cálculos!$B79)=0,Cálculos!$B79=0,D79=0,F79=0),0,VLOOKUP($B79,'Datos fijos'!$AJ:$AO,COLUMN('Datos fijos'!$AO$1)-COLUMN('Datos fijos'!$AJ$2)+1,0))</f>
        <v>0</v>
      </c>
      <c r="DJ79">
        <f t="shared" ca="1" si="135"/>
        <v>0</v>
      </c>
      <c r="DK79" t="str">
        <f t="shared" ca="1" si="112"/>
        <v/>
      </c>
      <c r="DL79" t="str">
        <f t="shared" ca="1" si="136"/>
        <v/>
      </c>
      <c r="DN79" t="str">
        <f t="shared" ca="1" si="113"/>
        <v/>
      </c>
      <c r="DO79" t="str">
        <f t="shared" ca="1" si="114"/>
        <v/>
      </c>
      <c r="DP79" t="str">
        <f t="shared" ca="1" si="115"/>
        <v/>
      </c>
      <c r="DQ79" t="str">
        <f t="shared" ca="1" si="116"/>
        <v/>
      </c>
      <c r="DR79" t="str">
        <f t="shared" ca="1" si="117"/>
        <v/>
      </c>
      <c r="DS79" s="4" t="str">
        <f ca="1">IF($DL79="","",IF(OR(OFFSET(K$3,$DL79,0)='Datos fijos'!$AB$5,OFFSET(K$3,$DL79,0)='Datos fijos'!$AB$6),"Importado",OFFSET(K$3,$DL79,0)))</f>
        <v/>
      </c>
      <c r="DT79" t="str">
        <f t="shared" ca="1" si="118"/>
        <v/>
      </c>
      <c r="DU79" t="str">
        <f t="shared" ca="1" si="119"/>
        <v/>
      </c>
      <c r="DV79" t="str">
        <f t="shared" ca="1" si="120"/>
        <v/>
      </c>
      <c r="DW79" t="str">
        <f t="shared" ca="1" si="121"/>
        <v/>
      </c>
      <c r="DX79" t="str">
        <f ca="1">IF(DL79="","",IF(OR(DS79='Datos fijos'!$AB$3,DS79='Datos fijos'!$AB$4),0,SUM(DT79:DW79)))</f>
        <v/>
      </c>
      <c r="DY79" t="str">
        <f t="shared" ca="1" si="122"/>
        <v/>
      </c>
      <c r="EC79" s="52" t="str">
        <f ca="1">IF(OR(COUNTIF('Datos fijos'!$AJ:$AJ,Cálculos!$B79)=0,F79=0,D79=0,B79=0),"",VLOOKUP($B79,'Datos fijos'!$AJ:$AP,COLUMN('Datos fijos'!$AP$1)-COLUMN('Datos fijos'!$AJ$2)+1,0))</f>
        <v/>
      </c>
      <c r="ED79" t="str">
        <f t="shared" ca="1" si="123"/>
        <v/>
      </c>
    </row>
    <row r="80" spans="2:134">
      <c r="B80">
        <f ca="1">OFFSET('Equipos, Mater, Serv'!C$5,ROW($A80)-ROW($A$3),0)</f>
        <v>0</v>
      </c>
      <c r="C80">
        <f ca="1">OFFSET('Equipos, Mater, Serv'!D$5,ROW($A80)-ROW($A$3),0)</f>
        <v>0</v>
      </c>
      <c r="D80">
        <f ca="1">OFFSET('Equipos, Mater, Serv'!F$5,ROW($A80)-ROW($A$3),0)</f>
        <v>0</v>
      </c>
      <c r="E80">
        <f ca="1">OFFSET('Equipos, Mater, Serv'!G$5,ROW($A80)-ROW($A$3),0)</f>
        <v>0</v>
      </c>
      <c r="F80">
        <f ca="1">OFFSET('Equipos, Mater, Serv'!H$5,ROW($A80)-ROW($A$3),0)</f>
        <v>0</v>
      </c>
      <c r="G80">
        <f ca="1">OFFSET('Equipos, Mater, Serv'!L$5,ROW($A80)-ROW($A$3),0)</f>
        <v>0</v>
      </c>
      <c r="I80">
        <f ca="1">OFFSET('Equipos, Mater, Serv'!O$5,ROW($A80)-ROW($A$3),0)</f>
        <v>0</v>
      </c>
      <c r="J80">
        <f ca="1">OFFSET('Equipos, Mater, Serv'!P$5,ROW($A80)-ROW($A$3),0)</f>
        <v>0</v>
      </c>
      <c r="K80">
        <f ca="1">OFFSET('Equipos, Mater, Serv'!T$5,ROW($A80)-ROW($A$3),0)</f>
        <v>0</v>
      </c>
      <c r="L80">
        <f ca="1">OFFSET('Equipos, Mater, Serv'!U$5,ROW($A80)-ROW($A$3),0)</f>
        <v>0</v>
      </c>
      <c r="N80">
        <f ca="1">OFFSET('Equipos, Mater, Serv'!Z$5,ROW($A80)-ROW($A$3),0)</f>
        <v>0</v>
      </c>
      <c r="O80">
        <f ca="1">OFFSET('Equipos, Mater, Serv'!AA$5,ROW($A80)-ROW($A$3),0)</f>
        <v>0</v>
      </c>
      <c r="P80">
        <f ca="1">OFFSET('Equipos, Mater, Serv'!AB$5,ROW($A80)-ROW($A$3),0)</f>
        <v>0</v>
      </c>
      <c r="Q80">
        <f ca="1">OFFSET('Equipos, Mater, Serv'!AC$5,ROW($A80)-ROW($A$3),0)</f>
        <v>0</v>
      </c>
      <c r="R80">
        <f ca="1">OFFSET('Equipos, Mater, Serv'!AD$5,ROW($A80)-ROW($A$3),0)</f>
        <v>0</v>
      </c>
      <c r="S80">
        <f ca="1">OFFSET('Equipos, Mater, Serv'!AE$5,ROW($A80)-ROW($A$3),0)</f>
        <v>0</v>
      </c>
      <c r="T80">
        <f ca="1">OFFSET('Equipos, Mater, Serv'!AF$5,ROW($A80)-ROW($A$3),0)</f>
        <v>0</v>
      </c>
      <c r="V80" s="227">
        <f ca="1">IF(OR($B80=0,D80=0,F80=0,J80&lt;&gt;'Datos fijos'!$H$3),0,1)</f>
        <v>0</v>
      </c>
      <c r="W80">
        <f t="shared" ca="1" si="124"/>
        <v>0</v>
      </c>
      <c r="X80" t="str">
        <f t="shared" ca="1" si="125"/>
        <v/>
      </c>
      <c r="Y80" t="str">
        <f t="shared" ca="1" si="126"/>
        <v/>
      </c>
      <c r="AA80" t="str">
        <f t="shared" ca="1" si="69"/>
        <v/>
      </c>
      <c r="AB80" t="str">
        <f t="shared" ca="1" si="70"/>
        <v/>
      </c>
      <c r="AC80" t="str">
        <f t="shared" ca="1" si="71"/>
        <v/>
      </c>
      <c r="AD80" t="str">
        <f t="shared" ca="1" si="72"/>
        <v/>
      </c>
      <c r="AE80" t="str">
        <f t="shared" ca="1" si="73"/>
        <v/>
      </c>
      <c r="AF80" t="str">
        <f t="shared" ca="1" si="74"/>
        <v/>
      </c>
      <c r="AG80" t="str">
        <f t="shared" ca="1" si="127"/>
        <v/>
      </c>
      <c r="AH80" t="str">
        <f t="shared" ca="1" si="128"/>
        <v/>
      </c>
      <c r="AI80" t="str">
        <f t="shared" ca="1" si="129"/>
        <v/>
      </c>
      <c r="AL80" t="str">
        <f ca="1">IF(Y80="","",IF(OR(AG80='Datos fijos'!$AB$3,AG80='Datos fijos'!$AB$4),0,SUM(AH80:AK80)))</f>
        <v/>
      </c>
      <c r="BE80" s="4">
        <f ca="1">IF(OR(COUNTIF('Datos fijos'!$AJ:$AJ,$B80)=0,$B80=0,D80=0,F80=0,$H$4&lt;&gt;'Datos fijos'!$H$3),0,VLOOKUP($B80,'Datos fijos'!$AJ:$AO,COLUMN('Datos fijos'!$AK$2)-COLUMN('Datos fijos'!$AJ$2)+1,0))</f>
        <v>0</v>
      </c>
      <c r="BF80">
        <f t="shared" ca="1" si="130"/>
        <v>0</v>
      </c>
      <c r="BG80" t="str">
        <f t="shared" ca="1" si="75"/>
        <v/>
      </c>
      <c r="BH80" t="str">
        <f t="shared" ca="1" si="76"/>
        <v/>
      </c>
      <c r="BJ80" t="str">
        <f t="shared" ca="1" si="77"/>
        <v/>
      </c>
      <c r="BK80" t="str">
        <f t="shared" ca="1" si="78"/>
        <v/>
      </c>
      <c r="BL80" t="str">
        <f t="shared" ca="1" si="79"/>
        <v/>
      </c>
      <c r="BM80" t="str">
        <f t="shared" ca="1" si="80"/>
        <v/>
      </c>
      <c r="BN80" s="4" t="str">
        <f t="shared" ca="1" si="81"/>
        <v/>
      </c>
      <c r="BO80" t="str">
        <f t="shared" ca="1" si="82"/>
        <v/>
      </c>
      <c r="BP80" t="str">
        <f t="shared" ca="1" si="83"/>
        <v/>
      </c>
      <c r="BQ80" t="str">
        <f t="shared" ca="1" si="84"/>
        <v/>
      </c>
      <c r="BR80" t="str">
        <f t="shared" ca="1" si="85"/>
        <v/>
      </c>
      <c r="BS80" t="str">
        <f t="shared" ca="1" si="86"/>
        <v/>
      </c>
      <c r="BT80" t="str">
        <f ca="1">IF($BH80="","",IF(OR(BO80='Datos fijos'!$AB$3,BO80='Datos fijos'!$AB$4),0,SUM(BP80:BS80)))</f>
        <v/>
      </c>
      <c r="BU80" t="str">
        <f t="shared" ca="1" si="131"/>
        <v/>
      </c>
      <c r="BX80">
        <f ca="1">IF(OR(COUNTIF('Datos fijos'!$AJ:$AJ,$B80)=0,$B80=0,D80=0,F80=0,G80=0,$H$4&lt;&gt;'Datos fijos'!$H$3),0,VLOOKUP($B80,'Datos fijos'!$AJ:$AO,COLUMN('Datos fijos'!$AL$1)-COLUMN('Datos fijos'!$AJ$2)+1,0))</f>
        <v>0</v>
      </c>
      <c r="BY80">
        <f t="shared" ca="1" si="132"/>
        <v>0</v>
      </c>
      <c r="BZ80" t="str">
        <f t="shared" ca="1" si="87"/>
        <v/>
      </c>
      <c r="CA80" t="str">
        <f t="shared" ca="1" si="88"/>
        <v/>
      </c>
      <c r="CC80" t="str">
        <f t="shared" ca="1" si="89"/>
        <v/>
      </c>
      <c r="CD80" t="str">
        <f t="shared" ca="1" si="90"/>
        <v/>
      </c>
      <c r="CE80" t="str">
        <f t="shared" ca="1" si="91"/>
        <v/>
      </c>
      <c r="CF80" t="str">
        <f t="shared" ca="1" si="92"/>
        <v/>
      </c>
      <c r="CG80" t="str">
        <f t="shared" ca="1" si="93"/>
        <v/>
      </c>
      <c r="CH80" t="str">
        <f t="shared" ca="1" si="94"/>
        <v/>
      </c>
      <c r="CI80" t="str">
        <f t="shared" ca="1" si="95"/>
        <v/>
      </c>
      <c r="CJ80" t="str">
        <f t="shared" ca="1" si="96"/>
        <v/>
      </c>
      <c r="CK80" t="str">
        <f t="shared" ca="1" si="97"/>
        <v/>
      </c>
      <c r="CL80" t="str">
        <f t="shared" ca="1" si="98"/>
        <v/>
      </c>
      <c r="CM80" t="str">
        <f ca="1">IF($CA80="","",IF(OR(CH80='Datos fijos'!$AB$3,CH80='Datos fijos'!$AB$4),0,SUM(CI80:CL80)))</f>
        <v/>
      </c>
      <c r="CN80" t="str">
        <f t="shared" ca="1" si="133"/>
        <v/>
      </c>
      <c r="CQ80" s="4">
        <f ca="1">IF(OR(COUNTIF('Datos fijos'!$AJ:$AJ,$B80)=0,$B80=0,L80=0,D80=0,F80=0),0,IF(K80='Datos fijos'!$AB$5,VLOOKUP($B80,'Datos fijos'!$AJ:$AO,COLUMN('Datos fijos'!$AN$1)-COLUMN('Datos fijos'!$AJ$2)+1,0),0))</f>
        <v>0</v>
      </c>
      <c r="CR80">
        <f t="shared" ca="1" si="134"/>
        <v>0</v>
      </c>
      <c r="CS80" t="str">
        <f t="shared" ca="1" si="99"/>
        <v/>
      </c>
      <c r="CT80" t="str">
        <f t="shared" ca="1" si="100"/>
        <v/>
      </c>
      <c r="CV80" t="str">
        <f t="shared" ca="1" si="101"/>
        <v/>
      </c>
      <c r="CW80" t="str">
        <f t="shared" ca="1" si="102"/>
        <v/>
      </c>
      <c r="CX80" t="str">
        <f t="shared" ca="1" si="103"/>
        <v/>
      </c>
      <c r="CY80" t="str">
        <f t="shared" ca="1" si="104"/>
        <v/>
      </c>
      <c r="CZ80" t="str">
        <f t="shared" ca="1" si="105"/>
        <v/>
      </c>
      <c r="DA80" t="str">
        <f t="shared" ca="1" si="106"/>
        <v/>
      </c>
      <c r="DB80" s="4" t="str">
        <f t="shared" ca="1" si="107"/>
        <v/>
      </c>
      <c r="DC80" t="str">
        <f t="shared" ca="1" si="108"/>
        <v/>
      </c>
      <c r="DD80" t="str">
        <f t="shared" ca="1" si="109"/>
        <v/>
      </c>
      <c r="DE80" t="str">
        <f t="shared" ca="1" si="110"/>
        <v/>
      </c>
      <c r="DF80" t="str">
        <f t="shared" ca="1" si="111"/>
        <v/>
      </c>
      <c r="DI80">
        <f ca="1">IF(OR(COUNTIF('Datos fijos'!$AJ:$AJ,Cálculos!$B80)=0,Cálculos!$B80=0,D80=0,F80=0),0,VLOOKUP($B80,'Datos fijos'!$AJ:$AO,COLUMN('Datos fijos'!$AO$1)-COLUMN('Datos fijos'!$AJ$2)+1,0))</f>
        <v>0</v>
      </c>
      <c r="DJ80">
        <f t="shared" ca="1" si="135"/>
        <v>0</v>
      </c>
      <c r="DK80" t="str">
        <f t="shared" ca="1" si="112"/>
        <v/>
      </c>
      <c r="DL80" t="str">
        <f t="shared" ca="1" si="136"/>
        <v/>
      </c>
      <c r="DN80" t="str">
        <f t="shared" ca="1" si="113"/>
        <v/>
      </c>
      <c r="DO80" t="str">
        <f t="shared" ca="1" si="114"/>
        <v/>
      </c>
      <c r="DP80" t="str">
        <f t="shared" ca="1" si="115"/>
        <v/>
      </c>
      <c r="DQ80" t="str">
        <f t="shared" ca="1" si="116"/>
        <v/>
      </c>
      <c r="DR80" t="str">
        <f t="shared" ca="1" si="117"/>
        <v/>
      </c>
      <c r="DS80" s="4" t="str">
        <f ca="1">IF($DL80="","",IF(OR(OFFSET(K$3,$DL80,0)='Datos fijos'!$AB$5,OFFSET(K$3,$DL80,0)='Datos fijos'!$AB$6),"Importado",OFFSET(K$3,$DL80,0)))</f>
        <v/>
      </c>
      <c r="DT80" t="str">
        <f t="shared" ca="1" si="118"/>
        <v/>
      </c>
      <c r="DU80" t="str">
        <f t="shared" ca="1" si="119"/>
        <v/>
      </c>
      <c r="DV80" t="str">
        <f t="shared" ca="1" si="120"/>
        <v/>
      </c>
      <c r="DW80" t="str">
        <f t="shared" ca="1" si="121"/>
        <v/>
      </c>
      <c r="DX80" t="str">
        <f ca="1">IF(DL80="","",IF(OR(DS80='Datos fijos'!$AB$3,DS80='Datos fijos'!$AB$4),0,SUM(DT80:DW80)))</f>
        <v/>
      </c>
      <c r="DY80" t="str">
        <f t="shared" ca="1" si="122"/>
        <v/>
      </c>
      <c r="EC80" s="52" t="str">
        <f ca="1">IF(OR(COUNTIF('Datos fijos'!$AJ:$AJ,Cálculos!$B80)=0,F80=0,D80=0,B80=0),"",VLOOKUP($B80,'Datos fijos'!$AJ:$AP,COLUMN('Datos fijos'!$AP$1)-COLUMN('Datos fijos'!$AJ$2)+1,0))</f>
        <v/>
      </c>
      <c r="ED80" t="str">
        <f t="shared" ca="1" si="123"/>
        <v/>
      </c>
    </row>
    <row r="81" spans="2:134">
      <c r="B81">
        <f ca="1">OFFSET('Equipos, Mater, Serv'!C$5,ROW($A81)-ROW($A$3),0)</f>
        <v>0</v>
      </c>
      <c r="C81">
        <f ca="1">OFFSET('Equipos, Mater, Serv'!D$5,ROW($A81)-ROW($A$3),0)</f>
        <v>0</v>
      </c>
      <c r="D81">
        <f ca="1">OFFSET('Equipos, Mater, Serv'!F$5,ROW($A81)-ROW($A$3),0)</f>
        <v>0</v>
      </c>
      <c r="E81">
        <f ca="1">OFFSET('Equipos, Mater, Serv'!G$5,ROW($A81)-ROW($A$3),0)</f>
        <v>0</v>
      </c>
      <c r="F81">
        <f ca="1">OFFSET('Equipos, Mater, Serv'!H$5,ROW($A81)-ROW($A$3),0)</f>
        <v>0</v>
      </c>
      <c r="G81">
        <f ca="1">OFFSET('Equipos, Mater, Serv'!L$5,ROW($A81)-ROW($A$3),0)</f>
        <v>0</v>
      </c>
      <c r="I81">
        <f ca="1">OFFSET('Equipos, Mater, Serv'!O$5,ROW($A81)-ROW($A$3),0)</f>
        <v>0</v>
      </c>
      <c r="J81">
        <f ca="1">OFFSET('Equipos, Mater, Serv'!P$5,ROW($A81)-ROW($A$3),0)</f>
        <v>0</v>
      </c>
      <c r="K81">
        <f ca="1">OFFSET('Equipos, Mater, Serv'!T$5,ROW($A81)-ROW($A$3),0)</f>
        <v>0</v>
      </c>
      <c r="L81">
        <f ca="1">OFFSET('Equipos, Mater, Serv'!U$5,ROW($A81)-ROW($A$3),0)</f>
        <v>0</v>
      </c>
      <c r="N81">
        <f ca="1">OFFSET('Equipos, Mater, Serv'!Z$5,ROW($A81)-ROW($A$3),0)</f>
        <v>0</v>
      </c>
      <c r="O81">
        <f ca="1">OFFSET('Equipos, Mater, Serv'!AA$5,ROW($A81)-ROW($A$3),0)</f>
        <v>0</v>
      </c>
      <c r="P81">
        <f ca="1">OFFSET('Equipos, Mater, Serv'!AB$5,ROW($A81)-ROW($A$3),0)</f>
        <v>0</v>
      </c>
      <c r="Q81">
        <f ca="1">OFFSET('Equipos, Mater, Serv'!AC$5,ROW($A81)-ROW($A$3),0)</f>
        <v>0</v>
      </c>
      <c r="R81">
        <f ca="1">OFFSET('Equipos, Mater, Serv'!AD$5,ROW($A81)-ROW($A$3),0)</f>
        <v>0</v>
      </c>
      <c r="S81">
        <f ca="1">OFFSET('Equipos, Mater, Serv'!AE$5,ROW($A81)-ROW($A$3),0)</f>
        <v>0</v>
      </c>
      <c r="T81">
        <f ca="1">OFFSET('Equipos, Mater, Serv'!AF$5,ROW($A81)-ROW($A$3),0)</f>
        <v>0</v>
      </c>
      <c r="V81" s="227">
        <f ca="1">IF(OR($B81=0,D81=0,F81=0,J81&lt;&gt;'Datos fijos'!$H$3),0,1)</f>
        <v>0</v>
      </c>
      <c r="W81">
        <f t="shared" ca="1" si="124"/>
        <v>0</v>
      </c>
      <c r="X81" t="str">
        <f t="shared" ca="1" si="125"/>
        <v/>
      </c>
      <c r="Y81" t="str">
        <f t="shared" ca="1" si="126"/>
        <v/>
      </c>
      <c r="AA81" t="str">
        <f t="shared" ca="1" si="69"/>
        <v/>
      </c>
      <c r="AB81" t="str">
        <f t="shared" ca="1" si="70"/>
        <v/>
      </c>
      <c r="AC81" t="str">
        <f t="shared" ca="1" si="71"/>
        <v/>
      </c>
      <c r="AD81" t="str">
        <f t="shared" ca="1" si="72"/>
        <v/>
      </c>
      <c r="AE81" t="str">
        <f t="shared" ca="1" si="73"/>
        <v/>
      </c>
      <c r="AF81" t="str">
        <f t="shared" ca="1" si="74"/>
        <v/>
      </c>
      <c r="AG81" t="str">
        <f t="shared" ca="1" si="127"/>
        <v/>
      </c>
      <c r="AH81" t="str">
        <f t="shared" ca="1" si="128"/>
        <v/>
      </c>
      <c r="AI81" t="str">
        <f t="shared" ca="1" si="129"/>
        <v/>
      </c>
      <c r="AL81" t="str">
        <f ca="1">IF(Y81="","",IF(OR(AG81='Datos fijos'!$AB$3,AG81='Datos fijos'!$AB$4),0,SUM(AH81:AK81)))</f>
        <v/>
      </c>
      <c r="BE81" s="4">
        <f ca="1">IF(OR(COUNTIF('Datos fijos'!$AJ:$AJ,$B81)=0,$B81=0,D81=0,F81=0,$H$4&lt;&gt;'Datos fijos'!$H$3),0,VLOOKUP($B81,'Datos fijos'!$AJ:$AO,COLUMN('Datos fijos'!$AK$2)-COLUMN('Datos fijos'!$AJ$2)+1,0))</f>
        <v>0</v>
      </c>
      <c r="BF81">
        <f t="shared" ca="1" si="130"/>
        <v>0</v>
      </c>
      <c r="BG81" t="str">
        <f t="shared" ca="1" si="75"/>
        <v/>
      </c>
      <c r="BH81" t="str">
        <f t="shared" ca="1" si="76"/>
        <v/>
      </c>
      <c r="BJ81" t="str">
        <f t="shared" ca="1" si="77"/>
        <v/>
      </c>
      <c r="BK81" t="str">
        <f t="shared" ca="1" si="78"/>
        <v/>
      </c>
      <c r="BL81" t="str">
        <f t="shared" ca="1" si="79"/>
        <v/>
      </c>
      <c r="BM81" t="str">
        <f t="shared" ca="1" si="80"/>
        <v/>
      </c>
      <c r="BN81" s="4" t="str">
        <f t="shared" ca="1" si="81"/>
        <v/>
      </c>
      <c r="BO81" t="str">
        <f t="shared" ca="1" si="82"/>
        <v/>
      </c>
      <c r="BP81" t="str">
        <f t="shared" ca="1" si="83"/>
        <v/>
      </c>
      <c r="BQ81" t="str">
        <f t="shared" ca="1" si="84"/>
        <v/>
      </c>
      <c r="BR81" t="str">
        <f t="shared" ca="1" si="85"/>
        <v/>
      </c>
      <c r="BS81" t="str">
        <f t="shared" ca="1" si="86"/>
        <v/>
      </c>
      <c r="BT81" t="str">
        <f ca="1">IF($BH81="","",IF(OR(BO81='Datos fijos'!$AB$3,BO81='Datos fijos'!$AB$4),0,SUM(BP81:BS81)))</f>
        <v/>
      </c>
      <c r="BU81" t="str">
        <f t="shared" ca="1" si="131"/>
        <v/>
      </c>
      <c r="BX81">
        <f ca="1">IF(OR(COUNTIF('Datos fijos'!$AJ:$AJ,$B81)=0,$B81=0,D81=0,F81=0,G81=0,$H$4&lt;&gt;'Datos fijos'!$H$3),0,VLOOKUP($B81,'Datos fijos'!$AJ:$AO,COLUMN('Datos fijos'!$AL$1)-COLUMN('Datos fijos'!$AJ$2)+1,0))</f>
        <v>0</v>
      </c>
      <c r="BY81">
        <f t="shared" ca="1" si="132"/>
        <v>0</v>
      </c>
      <c r="BZ81" t="str">
        <f t="shared" ca="1" si="87"/>
        <v/>
      </c>
      <c r="CA81" t="str">
        <f t="shared" ca="1" si="88"/>
        <v/>
      </c>
      <c r="CC81" t="str">
        <f t="shared" ca="1" si="89"/>
        <v/>
      </c>
      <c r="CD81" t="str">
        <f t="shared" ca="1" si="90"/>
        <v/>
      </c>
      <c r="CE81" t="str">
        <f t="shared" ca="1" si="91"/>
        <v/>
      </c>
      <c r="CF81" t="str">
        <f t="shared" ca="1" si="92"/>
        <v/>
      </c>
      <c r="CG81" t="str">
        <f t="shared" ca="1" si="93"/>
        <v/>
      </c>
      <c r="CH81" t="str">
        <f t="shared" ca="1" si="94"/>
        <v/>
      </c>
      <c r="CI81" t="str">
        <f t="shared" ca="1" si="95"/>
        <v/>
      </c>
      <c r="CJ81" t="str">
        <f t="shared" ca="1" si="96"/>
        <v/>
      </c>
      <c r="CK81" t="str">
        <f t="shared" ca="1" si="97"/>
        <v/>
      </c>
      <c r="CL81" t="str">
        <f t="shared" ca="1" si="98"/>
        <v/>
      </c>
      <c r="CM81" t="str">
        <f ca="1">IF($CA81="","",IF(OR(CH81='Datos fijos'!$AB$3,CH81='Datos fijos'!$AB$4),0,SUM(CI81:CL81)))</f>
        <v/>
      </c>
      <c r="CN81" t="str">
        <f t="shared" ca="1" si="133"/>
        <v/>
      </c>
      <c r="CQ81" s="4">
        <f ca="1">IF(OR(COUNTIF('Datos fijos'!$AJ:$AJ,$B81)=0,$B81=0,L81=0,D81=0,F81=0),0,IF(K81='Datos fijos'!$AB$5,VLOOKUP($B81,'Datos fijos'!$AJ:$AO,COLUMN('Datos fijos'!$AN$1)-COLUMN('Datos fijos'!$AJ$2)+1,0),0))</f>
        <v>0</v>
      </c>
      <c r="CR81">
        <f t="shared" ca="1" si="134"/>
        <v>0</v>
      </c>
      <c r="CS81" t="str">
        <f t="shared" ca="1" si="99"/>
        <v/>
      </c>
      <c r="CT81" t="str">
        <f t="shared" ca="1" si="100"/>
        <v/>
      </c>
      <c r="CV81" t="str">
        <f t="shared" ca="1" si="101"/>
        <v/>
      </c>
      <c r="CW81" t="str">
        <f t="shared" ca="1" si="102"/>
        <v/>
      </c>
      <c r="CX81" t="str">
        <f t="shared" ca="1" si="103"/>
        <v/>
      </c>
      <c r="CY81" t="str">
        <f t="shared" ca="1" si="104"/>
        <v/>
      </c>
      <c r="CZ81" t="str">
        <f t="shared" ca="1" si="105"/>
        <v/>
      </c>
      <c r="DA81" t="str">
        <f t="shared" ca="1" si="106"/>
        <v/>
      </c>
      <c r="DB81" s="4" t="str">
        <f t="shared" ca="1" si="107"/>
        <v/>
      </c>
      <c r="DC81" t="str">
        <f t="shared" ca="1" si="108"/>
        <v/>
      </c>
      <c r="DD81" t="str">
        <f t="shared" ca="1" si="109"/>
        <v/>
      </c>
      <c r="DE81" t="str">
        <f t="shared" ca="1" si="110"/>
        <v/>
      </c>
      <c r="DF81" t="str">
        <f t="shared" ca="1" si="111"/>
        <v/>
      </c>
      <c r="DI81">
        <f ca="1">IF(OR(COUNTIF('Datos fijos'!$AJ:$AJ,Cálculos!$B81)=0,Cálculos!$B81=0,D81=0,F81=0),0,VLOOKUP($B81,'Datos fijos'!$AJ:$AO,COLUMN('Datos fijos'!$AO$1)-COLUMN('Datos fijos'!$AJ$2)+1,0))</f>
        <v>0</v>
      </c>
      <c r="DJ81">
        <f t="shared" ca="1" si="135"/>
        <v>0</v>
      </c>
      <c r="DK81" t="str">
        <f t="shared" ca="1" si="112"/>
        <v/>
      </c>
      <c r="DL81" t="str">
        <f t="shared" ca="1" si="136"/>
        <v/>
      </c>
      <c r="DN81" t="str">
        <f t="shared" ca="1" si="113"/>
        <v/>
      </c>
      <c r="DO81" t="str">
        <f t="shared" ca="1" si="114"/>
        <v/>
      </c>
      <c r="DP81" t="str">
        <f t="shared" ca="1" si="115"/>
        <v/>
      </c>
      <c r="DQ81" t="str">
        <f t="shared" ca="1" si="116"/>
        <v/>
      </c>
      <c r="DR81" t="str">
        <f t="shared" ca="1" si="117"/>
        <v/>
      </c>
      <c r="DS81" s="4" t="str">
        <f ca="1">IF($DL81="","",IF(OR(OFFSET(K$3,$DL81,0)='Datos fijos'!$AB$5,OFFSET(K$3,$DL81,0)='Datos fijos'!$AB$6),"Importado",OFFSET(K$3,$DL81,0)))</f>
        <v/>
      </c>
      <c r="DT81" t="str">
        <f t="shared" ca="1" si="118"/>
        <v/>
      </c>
      <c r="DU81" t="str">
        <f t="shared" ca="1" si="119"/>
        <v/>
      </c>
      <c r="DV81" t="str">
        <f t="shared" ca="1" si="120"/>
        <v/>
      </c>
      <c r="DW81" t="str">
        <f t="shared" ca="1" si="121"/>
        <v/>
      </c>
      <c r="DX81" t="str">
        <f ca="1">IF(DL81="","",IF(OR(DS81='Datos fijos'!$AB$3,DS81='Datos fijos'!$AB$4),0,SUM(DT81:DW81)))</f>
        <v/>
      </c>
      <c r="DY81" t="str">
        <f t="shared" ca="1" si="122"/>
        <v/>
      </c>
      <c r="EC81" s="52" t="str">
        <f ca="1">IF(OR(COUNTIF('Datos fijos'!$AJ:$AJ,Cálculos!$B81)=0,F81=0,D81=0,B81=0),"",VLOOKUP($B81,'Datos fijos'!$AJ:$AP,COLUMN('Datos fijos'!$AP$1)-COLUMN('Datos fijos'!$AJ$2)+1,0))</f>
        <v/>
      </c>
      <c r="ED81" t="str">
        <f t="shared" ca="1" si="123"/>
        <v/>
      </c>
    </row>
    <row r="82" spans="2:134">
      <c r="B82">
        <f ca="1">OFFSET('Equipos, Mater, Serv'!C$5,ROW($A82)-ROW($A$3),0)</f>
        <v>0</v>
      </c>
      <c r="C82">
        <f ca="1">OFFSET('Equipos, Mater, Serv'!D$5,ROW($A82)-ROW($A$3),0)</f>
        <v>0</v>
      </c>
      <c r="D82">
        <f ca="1">OFFSET('Equipos, Mater, Serv'!F$5,ROW($A82)-ROW($A$3),0)</f>
        <v>0</v>
      </c>
      <c r="E82">
        <f ca="1">OFFSET('Equipos, Mater, Serv'!G$5,ROW($A82)-ROW($A$3),0)</f>
        <v>0</v>
      </c>
      <c r="F82">
        <f ca="1">OFFSET('Equipos, Mater, Serv'!H$5,ROW($A82)-ROW($A$3),0)</f>
        <v>0</v>
      </c>
      <c r="G82">
        <f ca="1">OFFSET('Equipos, Mater, Serv'!L$5,ROW($A82)-ROW($A$3),0)</f>
        <v>0</v>
      </c>
      <c r="I82">
        <f ca="1">OFFSET('Equipos, Mater, Serv'!O$5,ROW($A82)-ROW($A$3),0)</f>
        <v>0</v>
      </c>
      <c r="J82">
        <f ca="1">OFFSET('Equipos, Mater, Serv'!P$5,ROW($A82)-ROW($A$3),0)</f>
        <v>0</v>
      </c>
      <c r="K82">
        <f ca="1">OFFSET('Equipos, Mater, Serv'!T$5,ROW($A82)-ROW($A$3),0)</f>
        <v>0</v>
      </c>
      <c r="L82">
        <f ca="1">OFFSET('Equipos, Mater, Serv'!U$5,ROW($A82)-ROW($A$3),0)</f>
        <v>0</v>
      </c>
      <c r="N82">
        <f ca="1">OFFSET('Equipos, Mater, Serv'!Z$5,ROW($A82)-ROW($A$3),0)</f>
        <v>0</v>
      </c>
      <c r="O82">
        <f ca="1">OFFSET('Equipos, Mater, Serv'!AA$5,ROW($A82)-ROW($A$3),0)</f>
        <v>0</v>
      </c>
      <c r="P82">
        <f ca="1">OFFSET('Equipos, Mater, Serv'!AB$5,ROW($A82)-ROW($A$3),0)</f>
        <v>0</v>
      </c>
      <c r="Q82">
        <f ca="1">OFFSET('Equipos, Mater, Serv'!AC$5,ROW($A82)-ROW($A$3),0)</f>
        <v>0</v>
      </c>
      <c r="R82">
        <f ca="1">OFFSET('Equipos, Mater, Serv'!AD$5,ROW($A82)-ROW($A$3),0)</f>
        <v>0</v>
      </c>
      <c r="S82">
        <f ca="1">OFFSET('Equipos, Mater, Serv'!AE$5,ROW($A82)-ROW($A$3),0)</f>
        <v>0</v>
      </c>
      <c r="T82">
        <f ca="1">OFFSET('Equipos, Mater, Serv'!AF$5,ROW($A82)-ROW($A$3),0)</f>
        <v>0</v>
      </c>
      <c r="V82" s="227">
        <f ca="1">IF(OR($B82=0,D82=0,F82=0,J82&lt;&gt;'Datos fijos'!$H$3),0,1)</f>
        <v>0</v>
      </c>
      <c r="W82">
        <f t="shared" ca="1" si="124"/>
        <v>0</v>
      </c>
      <c r="X82" t="str">
        <f t="shared" ca="1" si="125"/>
        <v/>
      </c>
      <c r="Y82" t="str">
        <f t="shared" ca="1" si="126"/>
        <v/>
      </c>
      <c r="AA82" t="str">
        <f t="shared" ca="1" si="69"/>
        <v/>
      </c>
      <c r="AB82" t="str">
        <f t="shared" ca="1" si="70"/>
        <v/>
      </c>
      <c r="AC82" t="str">
        <f t="shared" ca="1" si="71"/>
        <v/>
      </c>
      <c r="AD82" t="str">
        <f t="shared" ca="1" si="72"/>
        <v/>
      </c>
      <c r="AE82" t="str">
        <f t="shared" ca="1" si="73"/>
        <v/>
      </c>
      <c r="AF82" t="str">
        <f t="shared" ca="1" si="74"/>
        <v/>
      </c>
      <c r="AG82" t="str">
        <f t="shared" ca="1" si="127"/>
        <v/>
      </c>
      <c r="AH82" t="str">
        <f t="shared" ca="1" si="128"/>
        <v/>
      </c>
      <c r="AI82" t="str">
        <f t="shared" ca="1" si="129"/>
        <v/>
      </c>
      <c r="AL82" t="str">
        <f ca="1">IF(Y82="","",IF(OR(AG82='Datos fijos'!$AB$3,AG82='Datos fijos'!$AB$4),0,SUM(AH82:AK82)))</f>
        <v/>
      </c>
      <c r="BE82" s="4">
        <f ca="1">IF(OR(COUNTIF('Datos fijos'!$AJ:$AJ,$B82)=0,$B82=0,D82=0,F82=0,$H$4&lt;&gt;'Datos fijos'!$H$3),0,VLOOKUP($B82,'Datos fijos'!$AJ:$AO,COLUMN('Datos fijos'!$AK$2)-COLUMN('Datos fijos'!$AJ$2)+1,0))</f>
        <v>0</v>
      </c>
      <c r="BF82">
        <f t="shared" ca="1" si="130"/>
        <v>0</v>
      </c>
      <c r="BG82" t="str">
        <f t="shared" ca="1" si="75"/>
        <v/>
      </c>
      <c r="BH82" t="str">
        <f t="shared" ca="1" si="76"/>
        <v/>
      </c>
      <c r="BJ82" t="str">
        <f t="shared" ca="1" si="77"/>
        <v/>
      </c>
      <c r="BK82" t="str">
        <f t="shared" ca="1" si="78"/>
        <v/>
      </c>
      <c r="BL82" t="str">
        <f t="shared" ca="1" si="79"/>
        <v/>
      </c>
      <c r="BM82" t="str">
        <f t="shared" ca="1" si="80"/>
        <v/>
      </c>
      <c r="BN82" s="4" t="str">
        <f t="shared" ca="1" si="81"/>
        <v/>
      </c>
      <c r="BO82" t="str">
        <f t="shared" ca="1" si="82"/>
        <v/>
      </c>
      <c r="BP82" t="str">
        <f t="shared" ca="1" si="83"/>
        <v/>
      </c>
      <c r="BQ82" t="str">
        <f t="shared" ca="1" si="84"/>
        <v/>
      </c>
      <c r="BR82" t="str">
        <f t="shared" ca="1" si="85"/>
        <v/>
      </c>
      <c r="BS82" t="str">
        <f t="shared" ca="1" si="86"/>
        <v/>
      </c>
      <c r="BT82" t="str">
        <f ca="1">IF($BH82="","",IF(OR(BO82='Datos fijos'!$AB$3,BO82='Datos fijos'!$AB$4),0,SUM(BP82:BS82)))</f>
        <v/>
      </c>
      <c r="BU82" t="str">
        <f t="shared" ca="1" si="131"/>
        <v/>
      </c>
      <c r="BX82">
        <f ca="1">IF(OR(COUNTIF('Datos fijos'!$AJ:$AJ,$B82)=0,$B82=0,D82=0,F82=0,G82=0,$H$4&lt;&gt;'Datos fijos'!$H$3),0,VLOOKUP($B82,'Datos fijos'!$AJ:$AO,COLUMN('Datos fijos'!$AL$1)-COLUMN('Datos fijos'!$AJ$2)+1,0))</f>
        <v>0</v>
      </c>
      <c r="BY82">
        <f t="shared" ca="1" si="132"/>
        <v>0</v>
      </c>
      <c r="BZ82" t="str">
        <f t="shared" ca="1" si="87"/>
        <v/>
      </c>
      <c r="CA82" t="str">
        <f t="shared" ca="1" si="88"/>
        <v/>
      </c>
      <c r="CC82" t="str">
        <f t="shared" ca="1" si="89"/>
        <v/>
      </c>
      <c r="CD82" t="str">
        <f t="shared" ca="1" si="90"/>
        <v/>
      </c>
      <c r="CE82" t="str">
        <f t="shared" ca="1" si="91"/>
        <v/>
      </c>
      <c r="CF82" t="str">
        <f t="shared" ca="1" si="92"/>
        <v/>
      </c>
      <c r="CG82" t="str">
        <f t="shared" ca="1" si="93"/>
        <v/>
      </c>
      <c r="CH82" t="str">
        <f t="shared" ca="1" si="94"/>
        <v/>
      </c>
      <c r="CI82" t="str">
        <f t="shared" ca="1" si="95"/>
        <v/>
      </c>
      <c r="CJ82" t="str">
        <f t="shared" ca="1" si="96"/>
        <v/>
      </c>
      <c r="CK82" t="str">
        <f t="shared" ca="1" si="97"/>
        <v/>
      </c>
      <c r="CL82" t="str">
        <f t="shared" ca="1" si="98"/>
        <v/>
      </c>
      <c r="CM82" t="str">
        <f ca="1">IF($CA82="","",IF(OR(CH82='Datos fijos'!$AB$3,CH82='Datos fijos'!$AB$4),0,SUM(CI82:CL82)))</f>
        <v/>
      </c>
      <c r="CN82" t="str">
        <f t="shared" ca="1" si="133"/>
        <v/>
      </c>
      <c r="CQ82" s="4">
        <f ca="1">IF(OR(COUNTIF('Datos fijos'!$AJ:$AJ,$B82)=0,$B82=0,L82=0,D82=0,F82=0),0,IF(K82='Datos fijos'!$AB$5,VLOOKUP($B82,'Datos fijos'!$AJ:$AO,COLUMN('Datos fijos'!$AN$1)-COLUMN('Datos fijos'!$AJ$2)+1,0),0))</f>
        <v>0</v>
      </c>
      <c r="CR82">
        <f t="shared" ca="1" si="134"/>
        <v>0</v>
      </c>
      <c r="CS82" t="str">
        <f t="shared" ca="1" si="99"/>
        <v/>
      </c>
      <c r="CT82" t="str">
        <f t="shared" ca="1" si="100"/>
        <v/>
      </c>
      <c r="CV82" t="str">
        <f t="shared" ca="1" si="101"/>
        <v/>
      </c>
      <c r="CW82" t="str">
        <f t="shared" ca="1" si="102"/>
        <v/>
      </c>
      <c r="CX82" t="str">
        <f t="shared" ca="1" si="103"/>
        <v/>
      </c>
      <c r="CY82" t="str">
        <f t="shared" ca="1" si="104"/>
        <v/>
      </c>
      <c r="CZ82" t="str">
        <f t="shared" ca="1" si="105"/>
        <v/>
      </c>
      <c r="DA82" t="str">
        <f t="shared" ca="1" si="106"/>
        <v/>
      </c>
      <c r="DB82" s="4" t="str">
        <f t="shared" ca="1" si="107"/>
        <v/>
      </c>
      <c r="DC82" t="str">
        <f t="shared" ca="1" si="108"/>
        <v/>
      </c>
      <c r="DD82" t="str">
        <f t="shared" ca="1" si="109"/>
        <v/>
      </c>
      <c r="DE82" t="str">
        <f t="shared" ca="1" si="110"/>
        <v/>
      </c>
      <c r="DF82" t="str">
        <f t="shared" ca="1" si="111"/>
        <v/>
      </c>
      <c r="DI82">
        <f ca="1">IF(OR(COUNTIF('Datos fijos'!$AJ:$AJ,Cálculos!$B82)=0,Cálculos!$B82=0,D82=0,F82=0),0,VLOOKUP($B82,'Datos fijos'!$AJ:$AO,COLUMN('Datos fijos'!$AO$1)-COLUMN('Datos fijos'!$AJ$2)+1,0))</f>
        <v>0</v>
      </c>
      <c r="DJ82">
        <f t="shared" ca="1" si="135"/>
        <v>0</v>
      </c>
      <c r="DK82" t="str">
        <f t="shared" ca="1" si="112"/>
        <v/>
      </c>
      <c r="DL82" t="str">
        <f t="shared" ca="1" si="136"/>
        <v/>
      </c>
      <c r="DN82" t="str">
        <f t="shared" ca="1" si="113"/>
        <v/>
      </c>
      <c r="DO82" t="str">
        <f t="shared" ca="1" si="114"/>
        <v/>
      </c>
      <c r="DP82" t="str">
        <f t="shared" ca="1" si="115"/>
        <v/>
      </c>
      <c r="DQ82" t="str">
        <f t="shared" ca="1" si="116"/>
        <v/>
      </c>
      <c r="DR82" t="str">
        <f t="shared" ca="1" si="117"/>
        <v/>
      </c>
      <c r="DS82" s="4" t="str">
        <f ca="1">IF($DL82="","",IF(OR(OFFSET(K$3,$DL82,0)='Datos fijos'!$AB$5,OFFSET(K$3,$DL82,0)='Datos fijos'!$AB$6),"Importado",OFFSET(K$3,$DL82,0)))</f>
        <v/>
      </c>
      <c r="DT82" t="str">
        <f t="shared" ca="1" si="118"/>
        <v/>
      </c>
      <c r="DU82" t="str">
        <f t="shared" ca="1" si="119"/>
        <v/>
      </c>
      <c r="DV82" t="str">
        <f t="shared" ca="1" si="120"/>
        <v/>
      </c>
      <c r="DW82" t="str">
        <f t="shared" ca="1" si="121"/>
        <v/>
      </c>
      <c r="DX82" t="str">
        <f ca="1">IF(DL82="","",IF(OR(DS82='Datos fijos'!$AB$3,DS82='Datos fijos'!$AB$4),0,SUM(DT82:DW82)))</f>
        <v/>
      </c>
      <c r="DY82" t="str">
        <f t="shared" ca="1" si="122"/>
        <v/>
      </c>
      <c r="EC82" s="52" t="str">
        <f ca="1">IF(OR(COUNTIF('Datos fijos'!$AJ:$AJ,Cálculos!$B82)=0,F82=0,D82=0,B82=0),"",VLOOKUP($B82,'Datos fijos'!$AJ:$AP,COLUMN('Datos fijos'!$AP$1)-COLUMN('Datos fijos'!$AJ$2)+1,0))</f>
        <v/>
      </c>
      <c r="ED82" t="str">
        <f t="shared" ca="1" si="123"/>
        <v/>
      </c>
    </row>
    <row r="83" spans="2:134">
      <c r="B83">
        <f ca="1">OFFSET('Equipos, Mater, Serv'!C$5,ROW($A83)-ROW($A$3),0)</f>
        <v>0</v>
      </c>
      <c r="C83">
        <f ca="1">OFFSET('Equipos, Mater, Serv'!D$5,ROW($A83)-ROW($A$3),0)</f>
        <v>0</v>
      </c>
      <c r="D83">
        <f ca="1">OFFSET('Equipos, Mater, Serv'!F$5,ROW($A83)-ROW($A$3),0)</f>
        <v>0</v>
      </c>
      <c r="E83">
        <f ca="1">OFFSET('Equipos, Mater, Serv'!G$5,ROW($A83)-ROW($A$3),0)</f>
        <v>0</v>
      </c>
      <c r="F83">
        <f ca="1">OFFSET('Equipos, Mater, Serv'!H$5,ROW($A83)-ROW($A$3),0)</f>
        <v>0</v>
      </c>
      <c r="G83">
        <f ca="1">OFFSET('Equipos, Mater, Serv'!L$5,ROW($A83)-ROW($A$3),0)</f>
        <v>0</v>
      </c>
      <c r="I83">
        <f ca="1">OFFSET('Equipos, Mater, Serv'!O$5,ROW($A83)-ROW($A$3),0)</f>
        <v>0</v>
      </c>
      <c r="J83">
        <f ca="1">OFFSET('Equipos, Mater, Serv'!P$5,ROW($A83)-ROW($A$3),0)</f>
        <v>0</v>
      </c>
      <c r="K83">
        <f ca="1">OFFSET('Equipos, Mater, Serv'!T$5,ROW($A83)-ROW($A$3),0)</f>
        <v>0</v>
      </c>
      <c r="L83">
        <f ca="1">OFFSET('Equipos, Mater, Serv'!U$5,ROW($A83)-ROW($A$3),0)</f>
        <v>0</v>
      </c>
      <c r="N83">
        <f ca="1">OFFSET('Equipos, Mater, Serv'!Z$5,ROW($A83)-ROW($A$3),0)</f>
        <v>0</v>
      </c>
      <c r="O83">
        <f ca="1">OFFSET('Equipos, Mater, Serv'!AA$5,ROW($A83)-ROW($A$3),0)</f>
        <v>0</v>
      </c>
      <c r="P83">
        <f ca="1">OFFSET('Equipos, Mater, Serv'!AB$5,ROW($A83)-ROW($A$3),0)</f>
        <v>0</v>
      </c>
      <c r="Q83">
        <f ca="1">OFFSET('Equipos, Mater, Serv'!AC$5,ROW($A83)-ROW($A$3),0)</f>
        <v>0</v>
      </c>
      <c r="R83">
        <f ca="1">OFFSET('Equipos, Mater, Serv'!AD$5,ROW($A83)-ROW($A$3),0)</f>
        <v>0</v>
      </c>
      <c r="S83">
        <f ca="1">OFFSET('Equipos, Mater, Serv'!AE$5,ROW($A83)-ROW($A$3),0)</f>
        <v>0</v>
      </c>
      <c r="T83">
        <f ca="1">OFFSET('Equipos, Mater, Serv'!AF$5,ROW($A83)-ROW($A$3),0)</f>
        <v>0</v>
      </c>
      <c r="V83" s="227">
        <f ca="1">IF(OR($B83=0,D83=0,F83=0,J83&lt;&gt;'Datos fijos'!$H$3),0,1)</f>
        <v>0</v>
      </c>
      <c r="W83">
        <f t="shared" ca="1" si="124"/>
        <v>0</v>
      </c>
      <c r="X83" t="str">
        <f t="shared" ca="1" si="125"/>
        <v/>
      </c>
      <c r="Y83" t="str">
        <f t="shared" ca="1" si="126"/>
        <v/>
      </c>
      <c r="AA83" t="str">
        <f t="shared" ca="1" si="69"/>
        <v/>
      </c>
      <c r="AB83" t="str">
        <f t="shared" ca="1" si="70"/>
        <v/>
      </c>
      <c r="AC83" t="str">
        <f t="shared" ca="1" si="71"/>
        <v/>
      </c>
      <c r="AD83" t="str">
        <f t="shared" ca="1" si="72"/>
        <v/>
      </c>
      <c r="AE83" t="str">
        <f t="shared" ca="1" si="73"/>
        <v/>
      </c>
      <c r="AF83" t="str">
        <f t="shared" ca="1" si="74"/>
        <v/>
      </c>
      <c r="AG83" t="str">
        <f t="shared" ca="1" si="127"/>
        <v/>
      </c>
      <c r="AH83" t="str">
        <f t="shared" ca="1" si="128"/>
        <v/>
      </c>
      <c r="AI83" t="str">
        <f t="shared" ca="1" si="129"/>
        <v/>
      </c>
      <c r="AL83" t="str">
        <f ca="1">IF(Y83="","",IF(OR(AG83='Datos fijos'!$AB$3,AG83='Datos fijos'!$AB$4),0,SUM(AH83:AK83)))</f>
        <v/>
      </c>
      <c r="BE83" s="4">
        <f ca="1">IF(OR(COUNTIF('Datos fijos'!$AJ:$AJ,$B83)=0,$B83=0,D83=0,F83=0,$H$4&lt;&gt;'Datos fijos'!$H$3),0,VLOOKUP($B83,'Datos fijos'!$AJ:$AO,COLUMN('Datos fijos'!$AK$2)-COLUMN('Datos fijos'!$AJ$2)+1,0))</f>
        <v>0</v>
      </c>
      <c r="BF83">
        <f t="shared" ca="1" si="130"/>
        <v>0</v>
      </c>
      <c r="BG83" t="str">
        <f t="shared" ca="1" si="75"/>
        <v/>
      </c>
      <c r="BH83" t="str">
        <f t="shared" ca="1" si="76"/>
        <v/>
      </c>
      <c r="BJ83" t="str">
        <f t="shared" ca="1" si="77"/>
        <v/>
      </c>
      <c r="BK83" t="str">
        <f t="shared" ca="1" si="78"/>
        <v/>
      </c>
      <c r="BL83" t="str">
        <f t="shared" ca="1" si="79"/>
        <v/>
      </c>
      <c r="BM83" t="str">
        <f t="shared" ca="1" si="80"/>
        <v/>
      </c>
      <c r="BN83" s="4" t="str">
        <f t="shared" ca="1" si="81"/>
        <v/>
      </c>
      <c r="BO83" t="str">
        <f t="shared" ca="1" si="82"/>
        <v/>
      </c>
      <c r="BP83" t="str">
        <f t="shared" ca="1" si="83"/>
        <v/>
      </c>
      <c r="BQ83" t="str">
        <f t="shared" ca="1" si="84"/>
        <v/>
      </c>
      <c r="BR83" t="str">
        <f t="shared" ca="1" si="85"/>
        <v/>
      </c>
      <c r="BS83" t="str">
        <f t="shared" ca="1" si="86"/>
        <v/>
      </c>
      <c r="BT83" t="str">
        <f ca="1">IF($BH83="","",IF(OR(BO83='Datos fijos'!$AB$3,BO83='Datos fijos'!$AB$4),0,SUM(BP83:BS83)))</f>
        <v/>
      </c>
      <c r="BU83" t="str">
        <f t="shared" ca="1" si="131"/>
        <v/>
      </c>
      <c r="BX83">
        <f ca="1">IF(OR(COUNTIF('Datos fijos'!$AJ:$AJ,$B83)=0,$B83=0,D83=0,F83=0,G83=0,$H$4&lt;&gt;'Datos fijos'!$H$3),0,VLOOKUP($B83,'Datos fijos'!$AJ:$AO,COLUMN('Datos fijos'!$AL$1)-COLUMN('Datos fijos'!$AJ$2)+1,0))</f>
        <v>0</v>
      </c>
      <c r="BY83">
        <f t="shared" ca="1" si="132"/>
        <v>0</v>
      </c>
      <c r="BZ83" t="str">
        <f t="shared" ca="1" si="87"/>
        <v/>
      </c>
      <c r="CA83" t="str">
        <f t="shared" ca="1" si="88"/>
        <v/>
      </c>
      <c r="CC83" t="str">
        <f t="shared" ca="1" si="89"/>
        <v/>
      </c>
      <c r="CD83" t="str">
        <f t="shared" ca="1" si="90"/>
        <v/>
      </c>
      <c r="CE83" t="str">
        <f t="shared" ca="1" si="91"/>
        <v/>
      </c>
      <c r="CF83" t="str">
        <f t="shared" ca="1" si="92"/>
        <v/>
      </c>
      <c r="CG83" t="str">
        <f t="shared" ca="1" si="93"/>
        <v/>
      </c>
      <c r="CH83" t="str">
        <f t="shared" ca="1" si="94"/>
        <v/>
      </c>
      <c r="CI83" t="str">
        <f t="shared" ca="1" si="95"/>
        <v/>
      </c>
      <c r="CJ83" t="str">
        <f t="shared" ca="1" si="96"/>
        <v/>
      </c>
      <c r="CK83" t="str">
        <f t="shared" ca="1" si="97"/>
        <v/>
      </c>
      <c r="CL83" t="str">
        <f t="shared" ca="1" si="98"/>
        <v/>
      </c>
      <c r="CM83" t="str">
        <f ca="1">IF($CA83="","",IF(OR(CH83='Datos fijos'!$AB$3,CH83='Datos fijos'!$AB$4),0,SUM(CI83:CL83)))</f>
        <v/>
      </c>
      <c r="CN83" t="str">
        <f t="shared" ca="1" si="133"/>
        <v/>
      </c>
      <c r="CQ83" s="4">
        <f ca="1">IF(OR(COUNTIF('Datos fijos'!$AJ:$AJ,$B83)=0,$B83=0,L83=0,D83=0,F83=0),0,IF(K83='Datos fijos'!$AB$5,VLOOKUP($B83,'Datos fijos'!$AJ:$AO,COLUMN('Datos fijos'!$AN$1)-COLUMN('Datos fijos'!$AJ$2)+1,0),0))</f>
        <v>0</v>
      </c>
      <c r="CR83">
        <f t="shared" ca="1" si="134"/>
        <v>0</v>
      </c>
      <c r="CS83" t="str">
        <f t="shared" ca="1" si="99"/>
        <v/>
      </c>
      <c r="CT83" t="str">
        <f t="shared" ca="1" si="100"/>
        <v/>
      </c>
      <c r="CV83" t="str">
        <f t="shared" ca="1" si="101"/>
        <v/>
      </c>
      <c r="CW83" t="str">
        <f t="shared" ca="1" si="102"/>
        <v/>
      </c>
      <c r="CX83" t="str">
        <f t="shared" ca="1" si="103"/>
        <v/>
      </c>
      <c r="CY83" t="str">
        <f t="shared" ca="1" si="104"/>
        <v/>
      </c>
      <c r="CZ83" t="str">
        <f t="shared" ca="1" si="105"/>
        <v/>
      </c>
      <c r="DA83" t="str">
        <f t="shared" ca="1" si="106"/>
        <v/>
      </c>
      <c r="DB83" s="4" t="str">
        <f t="shared" ca="1" si="107"/>
        <v/>
      </c>
      <c r="DC83" t="str">
        <f t="shared" ca="1" si="108"/>
        <v/>
      </c>
      <c r="DD83" t="str">
        <f t="shared" ca="1" si="109"/>
        <v/>
      </c>
      <c r="DE83" t="str">
        <f t="shared" ca="1" si="110"/>
        <v/>
      </c>
      <c r="DF83" t="str">
        <f t="shared" ca="1" si="111"/>
        <v/>
      </c>
      <c r="DI83">
        <f ca="1">IF(OR(COUNTIF('Datos fijos'!$AJ:$AJ,Cálculos!$B83)=0,Cálculos!$B83=0,D83=0,F83=0),0,VLOOKUP($B83,'Datos fijos'!$AJ:$AO,COLUMN('Datos fijos'!$AO$1)-COLUMN('Datos fijos'!$AJ$2)+1,0))</f>
        <v>0</v>
      </c>
      <c r="DJ83">
        <f t="shared" ca="1" si="135"/>
        <v>0</v>
      </c>
      <c r="DK83" t="str">
        <f t="shared" ca="1" si="112"/>
        <v/>
      </c>
      <c r="DL83" t="str">
        <f t="shared" ca="1" si="136"/>
        <v/>
      </c>
      <c r="DN83" t="str">
        <f t="shared" ca="1" si="113"/>
        <v/>
      </c>
      <c r="DO83" t="str">
        <f t="shared" ca="1" si="114"/>
        <v/>
      </c>
      <c r="DP83" t="str">
        <f t="shared" ca="1" si="115"/>
        <v/>
      </c>
      <c r="DQ83" t="str">
        <f t="shared" ca="1" si="116"/>
        <v/>
      </c>
      <c r="DR83" t="str">
        <f t="shared" ca="1" si="117"/>
        <v/>
      </c>
      <c r="DS83" s="4" t="str">
        <f ca="1">IF($DL83="","",IF(OR(OFFSET(K$3,$DL83,0)='Datos fijos'!$AB$5,OFFSET(K$3,$DL83,0)='Datos fijos'!$AB$6),"Importado",OFFSET(K$3,$DL83,0)))</f>
        <v/>
      </c>
      <c r="DT83" t="str">
        <f t="shared" ca="1" si="118"/>
        <v/>
      </c>
      <c r="DU83" t="str">
        <f t="shared" ca="1" si="119"/>
        <v/>
      </c>
      <c r="DV83" t="str">
        <f t="shared" ca="1" si="120"/>
        <v/>
      </c>
      <c r="DW83" t="str">
        <f t="shared" ca="1" si="121"/>
        <v/>
      </c>
      <c r="DX83" t="str">
        <f ca="1">IF(DL83="","",IF(OR(DS83='Datos fijos'!$AB$3,DS83='Datos fijos'!$AB$4),0,SUM(DT83:DW83)))</f>
        <v/>
      </c>
      <c r="DY83" t="str">
        <f t="shared" ca="1" si="122"/>
        <v/>
      </c>
      <c r="EC83" s="52" t="str">
        <f ca="1">IF(OR(COUNTIF('Datos fijos'!$AJ:$AJ,Cálculos!$B83)=0,F83=0,D83=0,B83=0),"",VLOOKUP($B83,'Datos fijos'!$AJ:$AP,COLUMN('Datos fijos'!$AP$1)-COLUMN('Datos fijos'!$AJ$2)+1,0))</f>
        <v/>
      </c>
      <c r="ED83" t="str">
        <f t="shared" ca="1" si="123"/>
        <v/>
      </c>
    </row>
    <row r="84" spans="2:134">
      <c r="B84">
        <f ca="1">OFFSET('Equipos, Mater, Serv'!C$5,ROW($A84)-ROW($A$3),0)</f>
        <v>0</v>
      </c>
      <c r="C84">
        <f ca="1">OFFSET('Equipos, Mater, Serv'!D$5,ROW($A84)-ROW($A$3),0)</f>
        <v>0</v>
      </c>
      <c r="D84">
        <f ca="1">OFFSET('Equipos, Mater, Serv'!F$5,ROW($A84)-ROW($A$3),0)</f>
        <v>0</v>
      </c>
      <c r="E84">
        <f ca="1">OFFSET('Equipos, Mater, Serv'!G$5,ROW($A84)-ROW($A$3),0)</f>
        <v>0</v>
      </c>
      <c r="F84">
        <f ca="1">OFFSET('Equipos, Mater, Serv'!H$5,ROW($A84)-ROW($A$3),0)</f>
        <v>0</v>
      </c>
      <c r="G84">
        <f ca="1">OFFSET('Equipos, Mater, Serv'!L$5,ROW($A84)-ROW($A$3),0)</f>
        <v>0</v>
      </c>
      <c r="I84">
        <f ca="1">OFFSET('Equipos, Mater, Serv'!O$5,ROW($A84)-ROW($A$3),0)</f>
        <v>0</v>
      </c>
      <c r="J84">
        <f ca="1">OFFSET('Equipos, Mater, Serv'!P$5,ROW($A84)-ROW($A$3),0)</f>
        <v>0</v>
      </c>
      <c r="K84">
        <f ca="1">OFFSET('Equipos, Mater, Serv'!T$5,ROW($A84)-ROW($A$3),0)</f>
        <v>0</v>
      </c>
      <c r="L84">
        <f ca="1">OFFSET('Equipos, Mater, Serv'!U$5,ROW($A84)-ROW($A$3),0)</f>
        <v>0</v>
      </c>
      <c r="N84">
        <f ca="1">OFFSET('Equipos, Mater, Serv'!Z$5,ROW($A84)-ROW($A$3),0)</f>
        <v>0</v>
      </c>
      <c r="O84">
        <f ca="1">OFFSET('Equipos, Mater, Serv'!AA$5,ROW($A84)-ROW($A$3),0)</f>
        <v>0</v>
      </c>
      <c r="P84">
        <f ca="1">OFFSET('Equipos, Mater, Serv'!AB$5,ROW($A84)-ROW($A$3),0)</f>
        <v>0</v>
      </c>
      <c r="Q84">
        <f ca="1">OFFSET('Equipos, Mater, Serv'!AC$5,ROW($A84)-ROW($A$3),0)</f>
        <v>0</v>
      </c>
      <c r="R84">
        <f ca="1">OFFSET('Equipos, Mater, Serv'!AD$5,ROW($A84)-ROW($A$3),0)</f>
        <v>0</v>
      </c>
      <c r="S84">
        <f ca="1">OFFSET('Equipos, Mater, Serv'!AE$5,ROW($A84)-ROW($A$3),0)</f>
        <v>0</v>
      </c>
      <c r="T84">
        <f ca="1">OFFSET('Equipos, Mater, Serv'!AF$5,ROW($A84)-ROW($A$3),0)</f>
        <v>0</v>
      </c>
      <c r="V84" s="227">
        <f ca="1">IF(OR($B84=0,D84=0,F84=0,J84&lt;&gt;'Datos fijos'!$H$3),0,1)</f>
        <v>0</v>
      </c>
      <c r="W84">
        <f t="shared" ca="1" si="124"/>
        <v>0</v>
      </c>
      <c r="X84" t="str">
        <f t="shared" ca="1" si="125"/>
        <v/>
      </c>
      <c r="Y84" t="str">
        <f t="shared" ca="1" si="126"/>
        <v/>
      </c>
      <c r="AA84" t="str">
        <f t="shared" ca="1" si="69"/>
        <v/>
      </c>
      <c r="AB84" t="str">
        <f t="shared" ca="1" si="70"/>
        <v/>
      </c>
      <c r="AC84" t="str">
        <f t="shared" ca="1" si="71"/>
        <v/>
      </c>
      <c r="AD84" t="str">
        <f t="shared" ca="1" si="72"/>
        <v/>
      </c>
      <c r="AE84" t="str">
        <f t="shared" ca="1" si="73"/>
        <v/>
      </c>
      <c r="AF84" t="str">
        <f t="shared" ca="1" si="74"/>
        <v/>
      </c>
      <c r="AG84" t="str">
        <f t="shared" ca="1" si="127"/>
        <v/>
      </c>
      <c r="AH84" t="str">
        <f t="shared" ca="1" si="128"/>
        <v/>
      </c>
      <c r="AI84" t="str">
        <f t="shared" ca="1" si="129"/>
        <v/>
      </c>
      <c r="AL84" t="str">
        <f ca="1">IF(Y84="","",IF(OR(AG84='Datos fijos'!$AB$3,AG84='Datos fijos'!$AB$4),0,SUM(AH84:AK84)))</f>
        <v/>
      </c>
      <c r="BE84" s="4">
        <f ca="1">IF(OR(COUNTIF('Datos fijos'!$AJ:$AJ,$B84)=0,$B84=0,D84=0,F84=0,$H$4&lt;&gt;'Datos fijos'!$H$3),0,VLOOKUP($B84,'Datos fijos'!$AJ:$AO,COLUMN('Datos fijos'!$AK$2)-COLUMN('Datos fijos'!$AJ$2)+1,0))</f>
        <v>0</v>
      </c>
      <c r="BF84">
        <f t="shared" ca="1" si="130"/>
        <v>0</v>
      </c>
      <c r="BG84" t="str">
        <f t="shared" ca="1" si="75"/>
        <v/>
      </c>
      <c r="BH84" t="str">
        <f t="shared" ca="1" si="76"/>
        <v/>
      </c>
      <c r="BJ84" t="str">
        <f t="shared" ca="1" si="77"/>
        <v/>
      </c>
      <c r="BK84" t="str">
        <f t="shared" ca="1" si="78"/>
        <v/>
      </c>
      <c r="BL84" t="str">
        <f t="shared" ca="1" si="79"/>
        <v/>
      </c>
      <c r="BM84" t="str">
        <f t="shared" ca="1" si="80"/>
        <v/>
      </c>
      <c r="BN84" s="4" t="str">
        <f t="shared" ca="1" si="81"/>
        <v/>
      </c>
      <c r="BO84" t="str">
        <f t="shared" ca="1" si="82"/>
        <v/>
      </c>
      <c r="BP84" t="str">
        <f t="shared" ca="1" si="83"/>
        <v/>
      </c>
      <c r="BQ84" t="str">
        <f t="shared" ca="1" si="84"/>
        <v/>
      </c>
      <c r="BR84" t="str">
        <f t="shared" ca="1" si="85"/>
        <v/>
      </c>
      <c r="BS84" t="str">
        <f t="shared" ca="1" si="86"/>
        <v/>
      </c>
      <c r="BT84" t="str">
        <f ca="1">IF($BH84="","",IF(OR(BO84='Datos fijos'!$AB$3,BO84='Datos fijos'!$AB$4),0,SUM(BP84:BS84)))</f>
        <v/>
      </c>
      <c r="BU84" t="str">
        <f t="shared" ca="1" si="131"/>
        <v/>
      </c>
      <c r="BX84">
        <f ca="1">IF(OR(COUNTIF('Datos fijos'!$AJ:$AJ,$B84)=0,$B84=0,D84=0,F84=0,G84=0,$H$4&lt;&gt;'Datos fijos'!$H$3),0,VLOOKUP($B84,'Datos fijos'!$AJ:$AO,COLUMN('Datos fijos'!$AL$1)-COLUMN('Datos fijos'!$AJ$2)+1,0))</f>
        <v>0</v>
      </c>
      <c r="BY84">
        <f t="shared" ca="1" si="132"/>
        <v>0</v>
      </c>
      <c r="BZ84" t="str">
        <f t="shared" ca="1" si="87"/>
        <v/>
      </c>
      <c r="CA84" t="str">
        <f t="shared" ca="1" si="88"/>
        <v/>
      </c>
      <c r="CC84" t="str">
        <f t="shared" ca="1" si="89"/>
        <v/>
      </c>
      <c r="CD84" t="str">
        <f t="shared" ca="1" si="90"/>
        <v/>
      </c>
      <c r="CE84" t="str">
        <f t="shared" ca="1" si="91"/>
        <v/>
      </c>
      <c r="CF84" t="str">
        <f t="shared" ca="1" si="92"/>
        <v/>
      </c>
      <c r="CG84" t="str">
        <f t="shared" ca="1" si="93"/>
        <v/>
      </c>
      <c r="CH84" t="str">
        <f t="shared" ca="1" si="94"/>
        <v/>
      </c>
      <c r="CI84" t="str">
        <f t="shared" ca="1" si="95"/>
        <v/>
      </c>
      <c r="CJ84" t="str">
        <f t="shared" ca="1" si="96"/>
        <v/>
      </c>
      <c r="CK84" t="str">
        <f t="shared" ca="1" si="97"/>
        <v/>
      </c>
      <c r="CL84" t="str">
        <f t="shared" ca="1" si="98"/>
        <v/>
      </c>
      <c r="CM84" t="str">
        <f ca="1">IF($CA84="","",IF(OR(CH84='Datos fijos'!$AB$3,CH84='Datos fijos'!$AB$4),0,SUM(CI84:CL84)))</f>
        <v/>
      </c>
      <c r="CN84" t="str">
        <f t="shared" ca="1" si="133"/>
        <v/>
      </c>
      <c r="CQ84" s="4">
        <f ca="1">IF(OR(COUNTIF('Datos fijos'!$AJ:$AJ,$B84)=0,$B84=0,L84=0,D84=0,F84=0),0,IF(K84='Datos fijos'!$AB$5,VLOOKUP($B84,'Datos fijos'!$AJ:$AO,COLUMN('Datos fijos'!$AN$1)-COLUMN('Datos fijos'!$AJ$2)+1,0),0))</f>
        <v>0</v>
      </c>
      <c r="CR84">
        <f t="shared" ca="1" si="134"/>
        <v>0</v>
      </c>
      <c r="CS84" t="str">
        <f t="shared" ca="1" si="99"/>
        <v/>
      </c>
      <c r="CT84" t="str">
        <f t="shared" ca="1" si="100"/>
        <v/>
      </c>
      <c r="CV84" t="str">
        <f t="shared" ca="1" si="101"/>
        <v/>
      </c>
      <c r="CW84" t="str">
        <f t="shared" ca="1" si="102"/>
        <v/>
      </c>
      <c r="CX84" t="str">
        <f t="shared" ca="1" si="103"/>
        <v/>
      </c>
      <c r="CY84" t="str">
        <f t="shared" ca="1" si="104"/>
        <v/>
      </c>
      <c r="CZ84" t="str">
        <f t="shared" ca="1" si="105"/>
        <v/>
      </c>
      <c r="DA84" t="str">
        <f t="shared" ca="1" si="106"/>
        <v/>
      </c>
      <c r="DB84" s="4" t="str">
        <f t="shared" ca="1" si="107"/>
        <v/>
      </c>
      <c r="DC84" t="str">
        <f t="shared" ca="1" si="108"/>
        <v/>
      </c>
      <c r="DD84" t="str">
        <f t="shared" ca="1" si="109"/>
        <v/>
      </c>
      <c r="DE84" t="str">
        <f t="shared" ca="1" si="110"/>
        <v/>
      </c>
      <c r="DF84" t="str">
        <f t="shared" ca="1" si="111"/>
        <v/>
      </c>
      <c r="DI84">
        <f ca="1">IF(OR(COUNTIF('Datos fijos'!$AJ:$AJ,Cálculos!$B84)=0,Cálculos!$B84=0,D84=0,F84=0),0,VLOOKUP($B84,'Datos fijos'!$AJ:$AO,COLUMN('Datos fijos'!$AO$1)-COLUMN('Datos fijos'!$AJ$2)+1,0))</f>
        <v>0</v>
      </c>
      <c r="DJ84">
        <f t="shared" ca="1" si="135"/>
        <v>0</v>
      </c>
      <c r="DK84" t="str">
        <f t="shared" ca="1" si="112"/>
        <v/>
      </c>
      <c r="DL84" t="str">
        <f t="shared" ca="1" si="136"/>
        <v/>
      </c>
      <c r="DN84" t="str">
        <f t="shared" ca="1" si="113"/>
        <v/>
      </c>
      <c r="DO84" t="str">
        <f t="shared" ca="1" si="114"/>
        <v/>
      </c>
      <c r="DP84" t="str">
        <f t="shared" ca="1" si="115"/>
        <v/>
      </c>
      <c r="DQ84" t="str">
        <f t="shared" ca="1" si="116"/>
        <v/>
      </c>
      <c r="DR84" t="str">
        <f t="shared" ca="1" si="117"/>
        <v/>
      </c>
      <c r="DS84" s="4" t="str">
        <f ca="1">IF($DL84="","",IF(OR(OFFSET(K$3,$DL84,0)='Datos fijos'!$AB$5,OFFSET(K$3,$DL84,0)='Datos fijos'!$AB$6),"Importado",OFFSET(K$3,$DL84,0)))</f>
        <v/>
      </c>
      <c r="DT84" t="str">
        <f t="shared" ca="1" si="118"/>
        <v/>
      </c>
      <c r="DU84" t="str">
        <f t="shared" ca="1" si="119"/>
        <v/>
      </c>
      <c r="DV84" t="str">
        <f t="shared" ca="1" si="120"/>
        <v/>
      </c>
      <c r="DW84" t="str">
        <f t="shared" ca="1" si="121"/>
        <v/>
      </c>
      <c r="DX84" t="str">
        <f ca="1">IF(DL84="","",IF(OR(DS84='Datos fijos'!$AB$3,DS84='Datos fijos'!$AB$4),0,SUM(DT84:DW84)))</f>
        <v/>
      </c>
      <c r="DY84" t="str">
        <f t="shared" ca="1" si="122"/>
        <v/>
      </c>
      <c r="EC84" s="52" t="str">
        <f ca="1">IF(OR(COUNTIF('Datos fijos'!$AJ:$AJ,Cálculos!$B84)=0,F84=0,D84=0,B84=0),"",VLOOKUP($B84,'Datos fijos'!$AJ:$AP,COLUMN('Datos fijos'!$AP$1)-COLUMN('Datos fijos'!$AJ$2)+1,0))</f>
        <v/>
      </c>
      <c r="ED84" t="str">
        <f t="shared" ca="1" si="123"/>
        <v/>
      </c>
    </row>
    <row r="85" spans="2:134">
      <c r="B85">
        <f ca="1">OFFSET('Equipos, Mater, Serv'!C$5,ROW($A85)-ROW($A$3),0)</f>
        <v>0</v>
      </c>
      <c r="C85">
        <f ca="1">OFFSET('Equipos, Mater, Serv'!D$5,ROW($A85)-ROW($A$3),0)</f>
        <v>0</v>
      </c>
      <c r="D85">
        <f ca="1">OFFSET('Equipos, Mater, Serv'!F$5,ROW($A85)-ROW($A$3),0)</f>
        <v>0</v>
      </c>
      <c r="E85">
        <f ca="1">OFFSET('Equipos, Mater, Serv'!G$5,ROW($A85)-ROW($A$3),0)</f>
        <v>0</v>
      </c>
      <c r="F85">
        <f ca="1">OFFSET('Equipos, Mater, Serv'!H$5,ROW($A85)-ROW($A$3),0)</f>
        <v>0</v>
      </c>
      <c r="G85">
        <f ca="1">OFFSET('Equipos, Mater, Serv'!L$5,ROW($A85)-ROW($A$3),0)</f>
        <v>0</v>
      </c>
      <c r="I85">
        <f ca="1">OFFSET('Equipos, Mater, Serv'!O$5,ROW($A85)-ROW($A$3),0)</f>
        <v>0</v>
      </c>
      <c r="J85">
        <f ca="1">OFFSET('Equipos, Mater, Serv'!P$5,ROW($A85)-ROW($A$3),0)</f>
        <v>0</v>
      </c>
      <c r="K85">
        <f ca="1">OFFSET('Equipos, Mater, Serv'!T$5,ROW($A85)-ROW($A$3),0)</f>
        <v>0</v>
      </c>
      <c r="L85">
        <f ca="1">OFFSET('Equipos, Mater, Serv'!U$5,ROW($A85)-ROW($A$3),0)</f>
        <v>0</v>
      </c>
      <c r="N85">
        <f ca="1">OFFSET('Equipos, Mater, Serv'!Z$5,ROW($A85)-ROW($A$3),0)</f>
        <v>0</v>
      </c>
      <c r="O85">
        <f ca="1">OFFSET('Equipos, Mater, Serv'!AA$5,ROW($A85)-ROW($A$3),0)</f>
        <v>0</v>
      </c>
      <c r="P85">
        <f ca="1">OFFSET('Equipos, Mater, Serv'!AB$5,ROW($A85)-ROW($A$3),0)</f>
        <v>0</v>
      </c>
      <c r="Q85">
        <f ca="1">OFFSET('Equipos, Mater, Serv'!AC$5,ROW($A85)-ROW($A$3),0)</f>
        <v>0</v>
      </c>
      <c r="R85">
        <f ca="1">OFFSET('Equipos, Mater, Serv'!AD$5,ROW($A85)-ROW($A$3),0)</f>
        <v>0</v>
      </c>
      <c r="S85">
        <f ca="1">OFFSET('Equipos, Mater, Serv'!AE$5,ROW($A85)-ROW($A$3),0)</f>
        <v>0</v>
      </c>
      <c r="T85">
        <f ca="1">OFFSET('Equipos, Mater, Serv'!AF$5,ROW($A85)-ROW($A$3),0)</f>
        <v>0</v>
      </c>
      <c r="V85" s="227">
        <f ca="1">IF(OR($B85=0,D85=0,F85=0,J85&lt;&gt;'Datos fijos'!$H$3),0,1)</f>
        <v>0</v>
      </c>
      <c r="W85">
        <f t="shared" ca="1" si="124"/>
        <v>0</v>
      </c>
      <c r="X85" t="str">
        <f t="shared" ca="1" si="125"/>
        <v/>
      </c>
      <c r="Y85" t="str">
        <f t="shared" ca="1" si="126"/>
        <v/>
      </c>
      <c r="AA85" t="str">
        <f t="shared" ca="1" si="69"/>
        <v/>
      </c>
      <c r="AB85" t="str">
        <f t="shared" ca="1" si="70"/>
        <v/>
      </c>
      <c r="AC85" t="str">
        <f t="shared" ca="1" si="71"/>
        <v/>
      </c>
      <c r="AD85" t="str">
        <f t="shared" ca="1" si="72"/>
        <v/>
      </c>
      <c r="AE85" t="str">
        <f t="shared" ca="1" si="73"/>
        <v/>
      </c>
      <c r="AF85" t="str">
        <f t="shared" ca="1" si="74"/>
        <v/>
      </c>
      <c r="AG85" t="str">
        <f t="shared" ca="1" si="127"/>
        <v/>
      </c>
      <c r="AH85" t="str">
        <f t="shared" ca="1" si="128"/>
        <v/>
      </c>
      <c r="AI85" t="str">
        <f t="shared" ca="1" si="129"/>
        <v/>
      </c>
      <c r="AL85" t="str">
        <f ca="1">IF(Y85="","",IF(OR(AG85='Datos fijos'!$AB$3,AG85='Datos fijos'!$AB$4),0,SUM(AH85:AK85)))</f>
        <v/>
      </c>
      <c r="BE85" s="4">
        <f ca="1">IF(OR(COUNTIF('Datos fijos'!$AJ:$AJ,$B85)=0,$B85=0,D85=0,F85=0,$H$4&lt;&gt;'Datos fijos'!$H$3),0,VLOOKUP($B85,'Datos fijos'!$AJ:$AO,COLUMN('Datos fijos'!$AK$2)-COLUMN('Datos fijos'!$AJ$2)+1,0))</f>
        <v>0</v>
      </c>
      <c r="BF85">
        <f t="shared" ca="1" si="130"/>
        <v>0</v>
      </c>
      <c r="BG85" t="str">
        <f t="shared" ca="1" si="75"/>
        <v/>
      </c>
      <c r="BH85" t="str">
        <f t="shared" ca="1" si="76"/>
        <v/>
      </c>
      <c r="BJ85" t="str">
        <f t="shared" ca="1" si="77"/>
        <v/>
      </c>
      <c r="BK85" t="str">
        <f t="shared" ca="1" si="78"/>
        <v/>
      </c>
      <c r="BL85" t="str">
        <f t="shared" ca="1" si="79"/>
        <v/>
      </c>
      <c r="BM85" t="str">
        <f t="shared" ca="1" si="80"/>
        <v/>
      </c>
      <c r="BN85" s="4" t="str">
        <f t="shared" ca="1" si="81"/>
        <v/>
      </c>
      <c r="BO85" t="str">
        <f t="shared" ca="1" si="82"/>
        <v/>
      </c>
      <c r="BP85" t="str">
        <f t="shared" ca="1" si="83"/>
        <v/>
      </c>
      <c r="BQ85" t="str">
        <f t="shared" ca="1" si="84"/>
        <v/>
      </c>
      <c r="BR85" t="str">
        <f t="shared" ca="1" si="85"/>
        <v/>
      </c>
      <c r="BS85" t="str">
        <f t="shared" ca="1" si="86"/>
        <v/>
      </c>
      <c r="BT85" t="str">
        <f ca="1">IF($BH85="","",IF(OR(BO85='Datos fijos'!$AB$3,BO85='Datos fijos'!$AB$4),0,SUM(BP85:BS85)))</f>
        <v/>
      </c>
      <c r="BU85" t="str">
        <f t="shared" ca="1" si="131"/>
        <v/>
      </c>
      <c r="BX85">
        <f ca="1">IF(OR(COUNTIF('Datos fijos'!$AJ:$AJ,$B85)=0,$B85=0,D85=0,F85=0,G85=0,$H$4&lt;&gt;'Datos fijos'!$H$3),0,VLOOKUP($B85,'Datos fijos'!$AJ:$AO,COLUMN('Datos fijos'!$AL$1)-COLUMN('Datos fijos'!$AJ$2)+1,0))</f>
        <v>0</v>
      </c>
      <c r="BY85">
        <f t="shared" ca="1" si="132"/>
        <v>0</v>
      </c>
      <c r="BZ85" t="str">
        <f t="shared" ca="1" si="87"/>
        <v/>
      </c>
      <c r="CA85" t="str">
        <f t="shared" ca="1" si="88"/>
        <v/>
      </c>
      <c r="CC85" t="str">
        <f t="shared" ca="1" si="89"/>
        <v/>
      </c>
      <c r="CD85" t="str">
        <f t="shared" ca="1" si="90"/>
        <v/>
      </c>
      <c r="CE85" t="str">
        <f t="shared" ca="1" si="91"/>
        <v/>
      </c>
      <c r="CF85" t="str">
        <f t="shared" ca="1" si="92"/>
        <v/>
      </c>
      <c r="CG85" t="str">
        <f t="shared" ca="1" si="93"/>
        <v/>
      </c>
      <c r="CH85" t="str">
        <f t="shared" ca="1" si="94"/>
        <v/>
      </c>
      <c r="CI85" t="str">
        <f t="shared" ca="1" si="95"/>
        <v/>
      </c>
      <c r="CJ85" t="str">
        <f t="shared" ca="1" si="96"/>
        <v/>
      </c>
      <c r="CK85" t="str">
        <f t="shared" ca="1" si="97"/>
        <v/>
      </c>
      <c r="CL85" t="str">
        <f t="shared" ca="1" si="98"/>
        <v/>
      </c>
      <c r="CM85" t="str">
        <f ca="1">IF($CA85="","",IF(OR(CH85='Datos fijos'!$AB$3,CH85='Datos fijos'!$AB$4),0,SUM(CI85:CL85)))</f>
        <v/>
      </c>
      <c r="CN85" t="str">
        <f t="shared" ca="1" si="133"/>
        <v/>
      </c>
      <c r="CQ85" s="4">
        <f ca="1">IF(OR(COUNTIF('Datos fijos'!$AJ:$AJ,$B85)=0,$B85=0,L85=0,D85=0,F85=0),0,IF(K85='Datos fijos'!$AB$5,VLOOKUP($B85,'Datos fijos'!$AJ:$AO,COLUMN('Datos fijos'!$AN$1)-COLUMN('Datos fijos'!$AJ$2)+1,0),0))</f>
        <v>0</v>
      </c>
      <c r="CR85">
        <f t="shared" ca="1" si="134"/>
        <v>0</v>
      </c>
      <c r="CS85" t="str">
        <f t="shared" ca="1" si="99"/>
        <v/>
      </c>
      <c r="CT85" t="str">
        <f t="shared" ca="1" si="100"/>
        <v/>
      </c>
      <c r="CV85" t="str">
        <f t="shared" ca="1" si="101"/>
        <v/>
      </c>
      <c r="CW85" t="str">
        <f t="shared" ca="1" si="102"/>
        <v/>
      </c>
      <c r="CX85" t="str">
        <f t="shared" ca="1" si="103"/>
        <v/>
      </c>
      <c r="CY85" t="str">
        <f t="shared" ca="1" si="104"/>
        <v/>
      </c>
      <c r="CZ85" t="str">
        <f t="shared" ca="1" si="105"/>
        <v/>
      </c>
      <c r="DA85" t="str">
        <f t="shared" ca="1" si="106"/>
        <v/>
      </c>
      <c r="DB85" s="4" t="str">
        <f t="shared" ca="1" si="107"/>
        <v/>
      </c>
      <c r="DC85" t="str">
        <f t="shared" ca="1" si="108"/>
        <v/>
      </c>
      <c r="DD85" t="str">
        <f t="shared" ca="1" si="109"/>
        <v/>
      </c>
      <c r="DE85" t="str">
        <f t="shared" ca="1" si="110"/>
        <v/>
      </c>
      <c r="DF85" t="str">
        <f t="shared" ca="1" si="111"/>
        <v/>
      </c>
      <c r="DI85">
        <f ca="1">IF(OR(COUNTIF('Datos fijos'!$AJ:$AJ,Cálculos!$B85)=0,Cálculos!$B85=0,D85=0,F85=0),0,VLOOKUP($B85,'Datos fijos'!$AJ:$AO,COLUMN('Datos fijos'!$AO$1)-COLUMN('Datos fijos'!$AJ$2)+1,0))</f>
        <v>0</v>
      </c>
      <c r="DJ85">
        <f t="shared" ca="1" si="135"/>
        <v>0</v>
      </c>
      <c r="DK85" t="str">
        <f t="shared" ca="1" si="112"/>
        <v/>
      </c>
      <c r="DL85" t="str">
        <f t="shared" ca="1" si="136"/>
        <v/>
      </c>
      <c r="DN85" t="str">
        <f t="shared" ca="1" si="113"/>
        <v/>
      </c>
      <c r="DO85" t="str">
        <f t="shared" ca="1" si="114"/>
        <v/>
      </c>
      <c r="DP85" t="str">
        <f t="shared" ca="1" si="115"/>
        <v/>
      </c>
      <c r="DQ85" t="str">
        <f t="shared" ca="1" si="116"/>
        <v/>
      </c>
      <c r="DR85" t="str">
        <f t="shared" ca="1" si="117"/>
        <v/>
      </c>
      <c r="DS85" s="4" t="str">
        <f ca="1">IF($DL85="","",IF(OR(OFFSET(K$3,$DL85,0)='Datos fijos'!$AB$5,OFFSET(K$3,$DL85,0)='Datos fijos'!$AB$6),"Importado",OFFSET(K$3,$DL85,0)))</f>
        <v/>
      </c>
      <c r="DT85" t="str">
        <f t="shared" ca="1" si="118"/>
        <v/>
      </c>
      <c r="DU85" t="str">
        <f t="shared" ca="1" si="119"/>
        <v/>
      </c>
      <c r="DV85" t="str">
        <f t="shared" ca="1" si="120"/>
        <v/>
      </c>
      <c r="DW85" t="str">
        <f t="shared" ca="1" si="121"/>
        <v/>
      </c>
      <c r="DX85" t="str">
        <f ca="1">IF(DL85="","",IF(OR(DS85='Datos fijos'!$AB$3,DS85='Datos fijos'!$AB$4),0,SUM(DT85:DW85)))</f>
        <v/>
      </c>
      <c r="DY85" t="str">
        <f t="shared" ca="1" si="122"/>
        <v/>
      </c>
      <c r="EC85" s="52" t="str">
        <f ca="1">IF(OR(COUNTIF('Datos fijos'!$AJ:$AJ,Cálculos!$B85)=0,F85=0,D85=0,B85=0),"",VLOOKUP($B85,'Datos fijos'!$AJ:$AP,COLUMN('Datos fijos'!$AP$1)-COLUMN('Datos fijos'!$AJ$2)+1,0))</f>
        <v/>
      </c>
      <c r="ED85" t="str">
        <f t="shared" ca="1" si="123"/>
        <v/>
      </c>
    </row>
    <row r="86" spans="2:134">
      <c r="B86">
        <f ca="1">OFFSET('Equipos, Mater, Serv'!C$5,ROW($A86)-ROW($A$3),0)</f>
        <v>0</v>
      </c>
      <c r="C86">
        <f ca="1">OFFSET('Equipos, Mater, Serv'!D$5,ROW($A86)-ROW($A$3),0)</f>
        <v>0</v>
      </c>
      <c r="D86">
        <f ca="1">OFFSET('Equipos, Mater, Serv'!F$5,ROW($A86)-ROW($A$3),0)</f>
        <v>0</v>
      </c>
      <c r="E86">
        <f ca="1">OFFSET('Equipos, Mater, Serv'!G$5,ROW($A86)-ROW($A$3),0)</f>
        <v>0</v>
      </c>
      <c r="F86">
        <f ca="1">OFFSET('Equipos, Mater, Serv'!H$5,ROW($A86)-ROW($A$3),0)</f>
        <v>0</v>
      </c>
      <c r="G86">
        <f ca="1">OFFSET('Equipos, Mater, Serv'!L$5,ROW($A86)-ROW($A$3),0)</f>
        <v>0</v>
      </c>
      <c r="I86">
        <f ca="1">OFFSET('Equipos, Mater, Serv'!O$5,ROW($A86)-ROW($A$3),0)</f>
        <v>0</v>
      </c>
      <c r="J86">
        <f ca="1">OFFSET('Equipos, Mater, Serv'!P$5,ROW($A86)-ROW($A$3),0)</f>
        <v>0</v>
      </c>
      <c r="K86">
        <f ca="1">OFFSET('Equipos, Mater, Serv'!T$5,ROW($A86)-ROW($A$3),0)</f>
        <v>0</v>
      </c>
      <c r="L86">
        <f ca="1">OFFSET('Equipos, Mater, Serv'!U$5,ROW($A86)-ROW($A$3),0)</f>
        <v>0</v>
      </c>
      <c r="N86">
        <f ca="1">OFFSET('Equipos, Mater, Serv'!Z$5,ROW($A86)-ROW($A$3),0)</f>
        <v>0</v>
      </c>
      <c r="O86">
        <f ca="1">OFFSET('Equipos, Mater, Serv'!AA$5,ROW($A86)-ROW($A$3),0)</f>
        <v>0</v>
      </c>
      <c r="P86">
        <f ca="1">OFFSET('Equipos, Mater, Serv'!AB$5,ROW($A86)-ROW($A$3),0)</f>
        <v>0</v>
      </c>
      <c r="Q86">
        <f ca="1">OFFSET('Equipos, Mater, Serv'!AC$5,ROW($A86)-ROW($A$3),0)</f>
        <v>0</v>
      </c>
      <c r="R86">
        <f ca="1">OFFSET('Equipos, Mater, Serv'!AD$5,ROW($A86)-ROW($A$3),0)</f>
        <v>0</v>
      </c>
      <c r="S86">
        <f ca="1">OFFSET('Equipos, Mater, Serv'!AE$5,ROW($A86)-ROW($A$3),0)</f>
        <v>0</v>
      </c>
      <c r="T86">
        <f ca="1">OFFSET('Equipos, Mater, Serv'!AF$5,ROW($A86)-ROW($A$3),0)</f>
        <v>0</v>
      </c>
      <c r="V86" s="227">
        <f ca="1">IF(OR($B86=0,D86=0,F86=0,J86&lt;&gt;'Datos fijos'!$H$3),0,1)</f>
        <v>0</v>
      </c>
      <c r="W86">
        <f t="shared" ca="1" si="124"/>
        <v>0</v>
      </c>
      <c r="X86" t="str">
        <f t="shared" ca="1" si="125"/>
        <v/>
      </c>
      <c r="Y86" t="str">
        <f t="shared" ca="1" si="126"/>
        <v/>
      </c>
      <c r="AA86" t="str">
        <f t="shared" ca="1" si="69"/>
        <v/>
      </c>
      <c r="AB86" t="str">
        <f t="shared" ca="1" si="70"/>
        <v/>
      </c>
      <c r="AC86" t="str">
        <f t="shared" ca="1" si="71"/>
        <v/>
      </c>
      <c r="AD86" t="str">
        <f t="shared" ca="1" si="72"/>
        <v/>
      </c>
      <c r="AE86" t="str">
        <f t="shared" ca="1" si="73"/>
        <v/>
      </c>
      <c r="AF86" t="str">
        <f t="shared" ca="1" si="74"/>
        <v/>
      </c>
      <c r="AG86" t="str">
        <f t="shared" ca="1" si="127"/>
        <v/>
      </c>
      <c r="AH86" t="str">
        <f t="shared" ca="1" si="128"/>
        <v/>
      </c>
      <c r="AI86" t="str">
        <f t="shared" ca="1" si="129"/>
        <v/>
      </c>
      <c r="AL86" t="str">
        <f ca="1">IF(Y86="","",IF(OR(AG86='Datos fijos'!$AB$3,AG86='Datos fijos'!$AB$4),0,SUM(AH86:AK86)))</f>
        <v/>
      </c>
      <c r="BE86" s="4">
        <f ca="1">IF(OR(COUNTIF('Datos fijos'!$AJ:$AJ,$B86)=0,$B86=0,D86=0,F86=0,$H$4&lt;&gt;'Datos fijos'!$H$3),0,VLOOKUP($B86,'Datos fijos'!$AJ:$AO,COLUMN('Datos fijos'!$AK$2)-COLUMN('Datos fijos'!$AJ$2)+1,0))</f>
        <v>0</v>
      </c>
      <c r="BF86">
        <f t="shared" ca="1" si="130"/>
        <v>0</v>
      </c>
      <c r="BG86" t="str">
        <f t="shared" ca="1" si="75"/>
        <v/>
      </c>
      <c r="BH86" t="str">
        <f t="shared" ca="1" si="76"/>
        <v/>
      </c>
      <c r="BJ86" t="str">
        <f t="shared" ca="1" si="77"/>
        <v/>
      </c>
      <c r="BK86" t="str">
        <f t="shared" ca="1" si="78"/>
        <v/>
      </c>
      <c r="BL86" t="str">
        <f t="shared" ca="1" si="79"/>
        <v/>
      </c>
      <c r="BM86" t="str">
        <f t="shared" ca="1" si="80"/>
        <v/>
      </c>
      <c r="BN86" s="4" t="str">
        <f t="shared" ca="1" si="81"/>
        <v/>
      </c>
      <c r="BO86" t="str">
        <f t="shared" ca="1" si="82"/>
        <v/>
      </c>
      <c r="BP86" t="str">
        <f t="shared" ca="1" si="83"/>
        <v/>
      </c>
      <c r="BQ86" t="str">
        <f t="shared" ca="1" si="84"/>
        <v/>
      </c>
      <c r="BR86" t="str">
        <f t="shared" ca="1" si="85"/>
        <v/>
      </c>
      <c r="BS86" t="str">
        <f t="shared" ca="1" si="86"/>
        <v/>
      </c>
      <c r="BT86" t="str">
        <f ca="1">IF($BH86="","",IF(OR(BO86='Datos fijos'!$AB$3,BO86='Datos fijos'!$AB$4),0,SUM(BP86:BS86)))</f>
        <v/>
      </c>
      <c r="BU86" t="str">
        <f t="shared" ca="1" si="131"/>
        <v/>
      </c>
      <c r="BX86">
        <f ca="1">IF(OR(COUNTIF('Datos fijos'!$AJ:$AJ,$B86)=0,$B86=0,D86=0,F86=0,G86=0,$H$4&lt;&gt;'Datos fijos'!$H$3),0,VLOOKUP($B86,'Datos fijos'!$AJ:$AO,COLUMN('Datos fijos'!$AL$1)-COLUMN('Datos fijos'!$AJ$2)+1,0))</f>
        <v>0</v>
      </c>
      <c r="BY86">
        <f t="shared" ca="1" si="132"/>
        <v>0</v>
      </c>
      <c r="BZ86" t="str">
        <f t="shared" ca="1" si="87"/>
        <v/>
      </c>
      <c r="CA86" t="str">
        <f t="shared" ca="1" si="88"/>
        <v/>
      </c>
      <c r="CC86" t="str">
        <f t="shared" ca="1" si="89"/>
        <v/>
      </c>
      <c r="CD86" t="str">
        <f t="shared" ca="1" si="90"/>
        <v/>
      </c>
      <c r="CE86" t="str">
        <f t="shared" ca="1" si="91"/>
        <v/>
      </c>
      <c r="CF86" t="str">
        <f t="shared" ca="1" si="92"/>
        <v/>
      </c>
      <c r="CG86" t="str">
        <f t="shared" ca="1" si="93"/>
        <v/>
      </c>
      <c r="CH86" t="str">
        <f t="shared" ca="1" si="94"/>
        <v/>
      </c>
      <c r="CI86" t="str">
        <f t="shared" ca="1" si="95"/>
        <v/>
      </c>
      <c r="CJ86" t="str">
        <f t="shared" ca="1" si="96"/>
        <v/>
      </c>
      <c r="CK86" t="str">
        <f t="shared" ca="1" si="97"/>
        <v/>
      </c>
      <c r="CL86" t="str">
        <f t="shared" ca="1" si="98"/>
        <v/>
      </c>
      <c r="CM86" t="str">
        <f ca="1">IF($CA86="","",IF(OR(CH86='Datos fijos'!$AB$3,CH86='Datos fijos'!$AB$4),0,SUM(CI86:CL86)))</f>
        <v/>
      </c>
      <c r="CN86" t="str">
        <f t="shared" ca="1" si="133"/>
        <v/>
      </c>
      <c r="CQ86" s="4">
        <f ca="1">IF(OR(COUNTIF('Datos fijos'!$AJ:$AJ,$B86)=0,$B86=0,L86=0,D86=0,F86=0),0,IF(K86='Datos fijos'!$AB$5,VLOOKUP($B86,'Datos fijos'!$AJ:$AO,COLUMN('Datos fijos'!$AN$1)-COLUMN('Datos fijos'!$AJ$2)+1,0),0))</f>
        <v>0</v>
      </c>
      <c r="CR86">
        <f t="shared" ca="1" si="134"/>
        <v>0</v>
      </c>
      <c r="CS86" t="str">
        <f t="shared" ca="1" si="99"/>
        <v/>
      </c>
      <c r="CT86" t="str">
        <f t="shared" ca="1" si="100"/>
        <v/>
      </c>
      <c r="CV86" t="str">
        <f t="shared" ca="1" si="101"/>
        <v/>
      </c>
      <c r="CW86" t="str">
        <f t="shared" ca="1" si="102"/>
        <v/>
      </c>
      <c r="CX86" t="str">
        <f t="shared" ca="1" si="103"/>
        <v/>
      </c>
      <c r="CY86" t="str">
        <f t="shared" ca="1" si="104"/>
        <v/>
      </c>
      <c r="CZ86" t="str">
        <f t="shared" ca="1" si="105"/>
        <v/>
      </c>
      <c r="DA86" t="str">
        <f t="shared" ca="1" si="106"/>
        <v/>
      </c>
      <c r="DB86" s="4" t="str">
        <f t="shared" ca="1" si="107"/>
        <v/>
      </c>
      <c r="DC86" t="str">
        <f t="shared" ca="1" si="108"/>
        <v/>
      </c>
      <c r="DD86" t="str">
        <f t="shared" ca="1" si="109"/>
        <v/>
      </c>
      <c r="DE86" t="str">
        <f t="shared" ca="1" si="110"/>
        <v/>
      </c>
      <c r="DF86" t="str">
        <f t="shared" ca="1" si="111"/>
        <v/>
      </c>
      <c r="DI86">
        <f ca="1">IF(OR(COUNTIF('Datos fijos'!$AJ:$AJ,Cálculos!$B86)=0,Cálculos!$B86=0,D86=0,F86=0),0,VLOOKUP($B86,'Datos fijos'!$AJ:$AO,COLUMN('Datos fijos'!$AO$1)-COLUMN('Datos fijos'!$AJ$2)+1,0))</f>
        <v>0</v>
      </c>
      <c r="DJ86">
        <f t="shared" ca="1" si="135"/>
        <v>0</v>
      </c>
      <c r="DK86" t="str">
        <f t="shared" ca="1" si="112"/>
        <v/>
      </c>
      <c r="DL86" t="str">
        <f t="shared" ca="1" si="136"/>
        <v/>
      </c>
      <c r="DN86" t="str">
        <f t="shared" ca="1" si="113"/>
        <v/>
      </c>
      <c r="DO86" t="str">
        <f t="shared" ca="1" si="114"/>
        <v/>
      </c>
      <c r="DP86" t="str">
        <f t="shared" ca="1" si="115"/>
        <v/>
      </c>
      <c r="DQ86" t="str">
        <f t="shared" ca="1" si="116"/>
        <v/>
      </c>
      <c r="DR86" t="str">
        <f t="shared" ca="1" si="117"/>
        <v/>
      </c>
      <c r="DS86" s="4" t="str">
        <f ca="1">IF($DL86="","",IF(OR(OFFSET(K$3,$DL86,0)='Datos fijos'!$AB$5,OFFSET(K$3,$DL86,0)='Datos fijos'!$AB$6),"Importado",OFFSET(K$3,$DL86,0)))</f>
        <v/>
      </c>
      <c r="DT86" t="str">
        <f t="shared" ca="1" si="118"/>
        <v/>
      </c>
      <c r="DU86" t="str">
        <f t="shared" ca="1" si="119"/>
        <v/>
      </c>
      <c r="DV86" t="str">
        <f t="shared" ca="1" si="120"/>
        <v/>
      </c>
      <c r="DW86" t="str">
        <f t="shared" ca="1" si="121"/>
        <v/>
      </c>
      <c r="DX86" t="str">
        <f ca="1">IF(DL86="","",IF(OR(DS86='Datos fijos'!$AB$3,DS86='Datos fijos'!$AB$4),0,SUM(DT86:DW86)))</f>
        <v/>
      </c>
      <c r="DY86" t="str">
        <f t="shared" ca="1" si="122"/>
        <v/>
      </c>
      <c r="EC86" s="52" t="str">
        <f ca="1">IF(OR(COUNTIF('Datos fijos'!$AJ:$AJ,Cálculos!$B86)=0,F86=0,D86=0,B86=0),"",VLOOKUP($B86,'Datos fijos'!$AJ:$AP,COLUMN('Datos fijos'!$AP$1)-COLUMN('Datos fijos'!$AJ$2)+1,0))</f>
        <v/>
      </c>
      <c r="ED86" t="str">
        <f t="shared" ca="1" si="123"/>
        <v/>
      </c>
    </row>
    <row r="87" spans="2:134">
      <c r="B87">
        <f ca="1">OFFSET('Equipos, Mater, Serv'!C$5,ROW($A87)-ROW($A$3),0)</f>
        <v>0</v>
      </c>
      <c r="C87">
        <f ca="1">OFFSET('Equipos, Mater, Serv'!D$5,ROW($A87)-ROW($A$3),0)</f>
        <v>0</v>
      </c>
      <c r="D87">
        <f ca="1">OFFSET('Equipos, Mater, Serv'!F$5,ROW($A87)-ROW($A$3),0)</f>
        <v>0</v>
      </c>
      <c r="E87">
        <f ca="1">OFFSET('Equipos, Mater, Serv'!G$5,ROW($A87)-ROW($A$3),0)</f>
        <v>0</v>
      </c>
      <c r="F87">
        <f ca="1">OFFSET('Equipos, Mater, Serv'!H$5,ROW($A87)-ROW($A$3),0)</f>
        <v>0</v>
      </c>
      <c r="G87">
        <f ca="1">OFFSET('Equipos, Mater, Serv'!L$5,ROW($A87)-ROW($A$3),0)</f>
        <v>0</v>
      </c>
      <c r="I87">
        <f ca="1">OFFSET('Equipos, Mater, Serv'!O$5,ROW($A87)-ROW($A$3),0)</f>
        <v>0</v>
      </c>
      <c r="J87">
        <f ca="1">OFFSET('Equipos, Mater, Serv'!P$5,ROW($A87)-ROW($A$3),0)</f>
        <v>0</v>
      </c>
      <c r="K87">
        <f ca="1">OFFSET('Equipos, Mater, Serv'!T$5,ROW($A87)-ROW($A$3),0)</f>
        <v>0</v>
      </c>
      <c r="L87">
        <f ca="1">OFFSET('Equipos, Mater, Serv'!U$5,ROW($A87)-ROW($A$3),0)</f>
        <v>0</v>
      </c>
      <c r="N87">
        <f ca="1">OFFSET('Equipos, Mater, Serv'!Z$5,ROW($A87)-ROW($A$3),0)</f>
        <v>0</v>
      </c>
      <c r="O87">
        <f ca="1">OFFSET('Equipos, Mater, Serv'!AA$5,ROW($A87)-ROW($A$3),0)</f>
        <v>0</v>
      </c>
      <c r="P87">
        <f ca="1">OFFSET('Equipos, Mater, Serv'!AB$5,ROW($A87)-ROW($A$3),0)</f>
        <v>0</v>
      </c>
      <c r="Q87">
        <f ca="1">OFFSET('Equipos, Mater, Serv'!AC$5,ROW($A87)-ROW($A$3),0)</f>
        <v>0</v>
      </c>
      <c r="R87">
        <f ca="1">OFFSET('Equipos, Mater, Serv'!AD$5,ROW($A87)-ROW($A$3),0)</f>
        <v>0</v>
      </c>
      <c r="S87">
        <f ca="1">OFFSET('Equipos, Mater, Serv'!AE$5,ROW($A87)-ROW($A$3),0)</f>
        <v>0</v>
      </c>
      <c r="T87">
        <f ca="1">OFFSET('Equipos, Mater, Serv'!AF$5,ROW($A87)-ROW($A$3),0)</f>
        <v>0</v>
      </c>
      <c r="V87" s="227">
        <f ca="1">IF(OR($B87=0,D87=0,F87=0,J87&lt;&gt;'Datos fijos'!$H$3),0,1)</f>
        <v>0</v>
      </c>
      <c r="W87">
        <f t="shared" ca="1" si="124"/>
        <v>0</v>
      </c>
      <c r="X87" t="str">
        <f t="shared" ca="1" si="125"/>
        <v/>
      </c>
      <c r="Y87" t="str">
        <f t="shared" ca="1" si="126"/>
        <v/>
      </c>
      <c r="AA87" t="str">
        <f t="shared" ca="1" si="69"/>
        <v/>
      </c>
      <c r="AB87" t="str">
        <f t="shared" ca="1" si="70"/>
        <v/>
      </c>
      <c r="AC87" t="str">
        <f t="shared" ca="1" si="71"/>
        <v/>
      </c>
      <c r="AD87" t="str">
        <f t="shared" ca="1" si="72"/>
        <v/>
      </c>
      <c r="AE87" t="str">
        <f t="shared" ca="1" si="73"/>
        <v/>
      </c>
      <c r="AF87" t="str">
        <f t="shared" ca="1" si="74"/>
        <v/>
      </c>
      <c r="AG87" t="str">
        <f t="shared" ca="1" si="127"/>
        <v/>
      </c>
      <c r="AH87" t="str">
        <f t="shared" ca="1" si="128"/>
        <v/>
      </c>
      <c r="AI87" t="str">
        <f t="shared" ca="1" si="129"/>
        <v/>
      </c>
      <c r="AL87" t="str">
        <f ca="1">IF(Y87="","",IF(OR(AG87='Datos fijos'!$AB$3,AG87='Datos fijos'!$AB$4),0,SUM(AH87:AK87)))</f>
        <v/>
      </c>
      <c r="BE87" s="4">
        <f ca="1">IF(OR(COUNTIF('Datos fijos'!$AJ:$AJ,$B87)=0,$B87=0,D87=0,F87=0,$H$4&lt;&gt;'Datos fijos'!$H$3),0,VLOOKUP($B87,'Datos fijos'!$AJ:$AO,COLUMN('Datos fijos'!$AK$2)-COLUMN('Datos fijos'!$AJ$2)+1,0))</f>
        <v>0</v>
      </c>
      <c r="BF87">
        <f t="shared" ca="1" si="130"/>
        <v>0</v>
      </c>
      <c r="BG87" t="str">
        <f t="shared" ca="1" si="75"/>
        <v/>
      </c>
      <c r="BH87" t="str">
        <f t="shared" ca="1" si="76"/>
        <v/>
      </c>
      <c r="BJ87" t="str">
        <f t="shared" ca="1" si="77"/>
        <v/>
      </c>
      <c r="BK87" t="str">
        <f t="shared" ca="1" si="78"/>
        <v/>
      </c>
      <c r="BL87" t="str">
        <f t="shared" ca="1" si="79"/>
        <v/>
      </c>
      <c r="BM87" t="str">
        <f t="shared" ca="1" si="80"/>
        <v/>
      </c>
      <c r="BN87" s="4" t="str">
        <f t="shared" ca="1" si="81"/>
        <v/>
      </c>
      <c r="BO87" t="str">
        <f t="shared" ca="1" si="82"/>
        <v/>
      </c>
      <c r="BP87" t="str">
        <f t="shared" ca="1" si="83"/>
        <v/>
      </c>
      <c r="BQ87" t="str">
        <f t="shared" ca="1" si="84"/>
        <v/>
      </c>
      <c r="BR87" t="str">
        <f t="shared" ca="1" si="85"/>
        <v/>
      </c>
      <c r="BS87" t="str">
        <f t="shared" ca="1" si="86"/>
        <v/>
      </c>
      <c r="BT87" t="str">
        <f ca="1">IF($BH87="","",IF(OR(BO87='Datos fijos'!$AB$3,BO87='Datos fijos'!$AB$4),0,SUM(BP87:BS87)))</f>
        <v/>
      </c>
      <c r="BU87" t="str">
        <f t="shared" ca="1" si="131"/>
        <v/>
      </c>
      <c r="BX87">
        <f ca="1">IF(OR(COUNTIF('Datos fijos'!$AJ:$AJ,$B87)=0,$B87=0,D87=0,F87=0,G87=0,$H$4&lt;&gt;'Datos fijos'!$H$3),0,VLOOKUP($B87,'Datos fijos'!$AJ:$AO,COLUMN('Datos fijos'!$AL$1)-COLUMN('Datos fijos'!$AJ$2)+1,0))</f>
        <v>0</v>
      </c>
      <c r="BY87">
        <f t="shared" ca="1" si="132"/>
        <v>0</v>
      </c>
      <c r="BZ87" t="str">
        <f t="shared" ca="1" si="87"/>
        <v/>
      </c>
      <c r="CA87" t="str">
        <f t="shared" ca="1" si="88"/>
        <v/>
      </c>
      <c r="CC87" t="str">
        <f t="shared" ca="1" si="89"/>
        <v/>
      </c>
      <c r="CD87" t="str">
        <f t="shared" ca="1" si="90"/>
        <v/>
      </c>
      <c r="CE87" t="str">
        <f t="shared" ca="1" si="91"/>
        <v/>
      </c>
      <c r="CF87" t="str">
        <f t="shared" ca="1" si="92"/>
        <v/>
      </c>
      <c r="CG87" t="str">
        <f t="shared" ca="1" si="93"/>
        <v/>
      </c>
      <c r="CH87" t="str">
        <f t="shared" ca="1" si="94"/>
        <v/>
      </c>
      <c r="CI87" t="str">
        <f t="shared" ca="1" si="95"/>
        <v/>
      </c>
      <c r="CJ87" t="str">
        <f t="shared" ca="1" si="96"/>
        <v/>
      </c>
      <c r="CK87" t="str">
        <f t="shared" ca="1" si="97"/>
        <v/>
      </c>
      <c r="CL87" t="str">
        <f t="shared" ca="1" si="98"/>
        <v/>
      </c>
      <c r="CM87" t="str">
        <f ca="1">IF($CA87="","",IF(OR(CH87='Datos fijos'!$AB$3,CH87='Datos fijos'!$AB$4),0,SUM(CI87:CL87)))</f>
        <v/>
      </c>
      <c r="CN87" t="str">
        <f t="shared" ca="1" si="133"/>
        <v/>
      </c>
      <c r="CQ87" s="4">
        <f ca="1">IF(OR(COUNTIF('Datos fijos'!$AJ:$AJ,$B87)=0,$B87=0,L87=0,D87=0,F87=0),0,IF(K87='Datos fijos'!$AB$5,VLOOKUP($B87,'Datos fijos'!$AJ:$AO,COLUMN('Datos fijos'!$AN$1)-COLUMN('Datos fijos'!$AJ$2)+1,0),0))</f>
        <v>0</v>
      </c>
      <c r="CR87">
        <f t="shared" ca="1" si="134"/>
        <v>0</v>
      </c>
      <c r="CS87" t="str">
        <f t="shared" ca="1" si="99"/>
        <v/>
      </c>
      <c r="CT87" t="str">
        <f t="shared" ca="1" si="100"/>
        <v/>
      </c>
      <c r="CV87" t="str">
        <f t="shared" ca="1" si="101"/>
        <v/>
      </c>
      <c r="CW87" t="str">
        <f t="shared" ca="1" si="102"/>
        <v/>
      </c>
      <c r="CX87" t="str">
        <f t="shared" ca="1" si="103"/>
        <v/>
      </c>
      <c r="CY87" t="str">
        <f t="shared" ca="1" si="104"/>
        <v/>
      </c>
      <c r="CZ87" t="str">
        <f t="shared" ca="1" si="105"/>
        <v/>
      </c>
      <c r="DA87" t="str">
        <f t="shared" ca="1" si="106"/>
        <v/>
      </c>
      <c r="DB87" s="4" t="str">
        <f t="shared" ca="1" si="107"/>
        <v/>
      </c>
      <c r="DC87" t="str">
        <f t="shared" ca="1" si="108"/>
        <v/>
      </c>
      <c r="DD87" t="str">
        <f t="shared" ca="1" si="109"/>
        <v/>
      </c>
      <c r="DE87" t="str">
        <f t="shared" ca="1" si="110"/>
        <v/>
      </c>
      <c r="DF87" t="str">
        <f t="shared" ca="1" si="111"/>
        <v/>
      </c>
      <c r="DI87">
        <f ca="1">IF(OR(COUNTIF('Datos fijos'!$AJ:$AJ,Cálculos!$B87)=0,Cálculos!$B87=0,D87=0,F87=0),0,VLOOKUP($B87,'Datos fijos'!$AJ:$AO,COLUMN('Datos fijos'!$AO$1)-COLUMN('Datos fijos'!$AJ$2)+1,0))</f>
        <v>0</v>
      </c>
      <c r="DJ87">
        <f t="shared" ca="1" si="135"/>
        <v>0</v>
      </c>
      <c r="DK87" t="str">
        <f t="shared" ca="1" si="112"/>
        <v/>
      </c>
      <c r="DL87" t="str">
        <f t="shared" ca="1" si="136"/>
        <v/>
      </c>
      <c r="DN87" t="str">
        <f t="shared" ca="1" si="113"/>
        <v/>
      </c>
      <c r="DO87" t="str">
        <f t="shared" ca="1" si="114"/>
        <v/>
      </c>
      <c r="DP87" t="str">
        <f t="shared" ca="1" si="115"/>
        <v/>
      </c>
      <c r="DQ87" t="str">
        <f t="shared" ca="1" si="116"/>
        <v/>
      </c>
      <c r="DR87" t="str">
        <f t="shared" ca="1" si="117"/>
        <v/>
      </c>
      <c r="DS87" s="4" t="str">
        <f ca="1">IF($DL87="","",IF(OR(OFFSET(K$3,$DL87,0)='Datos fijos'!$AB$5,OFFSET(K$3,$DL87,0)='Datos fijos'!$AB$6),"Importado",OFFSET(K$3,$DL87,0)))</f>
        <v/>
      </c>
      <c r="DT87" t="str">
        <f t="shared" ca="1" si="118"/>
        <v/>
      </c>
      <c r="DU87" t="str">
        <f t="shared" ca="1" si="119"/>
        <v/>
      </c>
      <c r="DV87" t="str">
        <f t="shared" ca="1" si="120"/>
        <v/>
      </c>
      <c r="DW87" t="str">
        <f t="shared" ca="1" si="121"/>
        <v/>
      </c>
      <c r="DX87" t="str">
        <f ca="1">IF(DL87="","",IF(OR(DS87='Datos fijos'!$AB$3,DS87='Datos fijos'!$AB$4),0,SUM(DT87:DW87)))</f>
        <v/>
      </c>
      <c r="DY87" t="str">
        <f t="shared" ca="1" si="122"/>
        <v/>
      </c>
      <c r="EC87" s="52" t="str">
        <f ca="1">IF(OR(COUNTIF('Datos fijos'!$AJ:$AJ,Cálculos!$B87)=0,F87=0,D87=0,B87=0),"",VLOOKUP($B87,'Datos fijos'!$AJ:$AP,COLUMN('Datos fijos'!$AP$1)-COLUMN('Datos fijos'!$AJ$2)+1,0))</f>
        <v/>
      </c>
      <c r="ED87" t="str">
        <f t="shared" ca="1" si="123"/>
        <v/>
      </c>
    </row>
    <row r="88" spans="2:134">
      <c r="B88">
        <f ca="1">OFFSET('Equipos, Mater, Serv'!C$5,ROW($A88)-ROW($A$3),0)</f>
        <v>0</v>
      </c>
      <c r="C88">
        <f ca="1">OFFSET('Equipos, Mater, Serv'!D$5,ROW($A88)-ROW($A$3),0)</f>
        <v>0</v>
      </c>
      <c r="D88">
        <f ca="1">OFFSET('Equipos, Mater, Serv'!F$5,ROW($A88)-ROW($A$3),0)</f>
        <v>0</v>
      </c>
      <c r="E88">
        <f ca="1">OFFSET('Equipos, Mater, Serv'!G$5,ROW($A88)-ROW($A$3),0)</f>
        <v>0</v>
      </c>
      <c r="F88">
        <f ca="1">OFFSET('Equipos, Mater, Serv'!H$5,ROW($A88)-ROW($A$3),0)</f>
        <v>0</v>
      </c>
      <c r="G88">
        <f ca="1">OFFSET('Equipos, Mater, Serv'!L$5,ROW($A88)-ROW($A$3),0)</f>
        <v>0</v>
      </c>
      <c r="I88">
        <f ca="1">OFFSET('Equipos, Mater, Serv'!O$5,ROW($A88)-ROW($A$3),0)</f>
        <v>0</v>
      </c>
      <c r="J88">
        <f ca="1">OFFSET('Equipos, Mater, Serv'!P$5,ROW($A88)-ROW($A$3),0)</f>
        <v>0</v>
      </c>
      <c r="K88">
        <f ca="1">OFFSET('Equipos, Mater, Serv'!T$5,ROW($A88)-ROW($A$3),0)</f>
        <v>0</v>
      </c>
      <c r="L88">
        <f ca="1">OFFSET('Equipos, Mater, Serv'!U$5,ROW($A88)-ROW($A$3),0)</f>
        <v>0</v>
      </c>
      <c r="N88">
        <f ca="1">OFFSET('Equipos, Mater, Serv'!Z$5,ROW($A88)-ROW($A$3),0)</f>
        <v>0</v>
      </c>
      <c r="O88">
        <f ca="1">OFFSET('Equipos, Mater, Serv'!AA$5,ROW($A88)-ROW($A$3),0)</f>
        <v>0</v>
      </c>
      <c r="P88">
        <f ca="1">OFFSET('Equipos, Mater, Serv'!AB$5,ROW($A88)-ROW($A$3),0)</f>
        <v>0</v>
      </c>
      <c r="Q88">
        <f ca="1">OFFSET('Equipos, Mater, Serv'!AC$5,ROW($A88)-ROW($A$3),0)</f>
        <v>0</v>
      </c>
      <c r="R88">
        <f ca="1">OFFSET('Equipos, Mater, Serv'!AD$5,ROW($A88)-ROW($A$3),0)</f>
        <v>0</v>
      </c>
      <c r="S88">
        <f ca="1">OFFSET('Equipos, Mater, Serv'!AE$5,ROW($A88)-ROW($A$3),0)</f>
        <v>0</v>
      </c>
      <c r="T88">
        <f ca="1">OFFSET('Equipos, Mater, Serv'!AF$5,ROW($A88)-ROW($A$3),0)</f>
        <v>0</v>
      </c>
      <c r="V88" s="227">
        <f ca="1">IF(OR($B88=0,D88=0,F88=0,J88&lt;&gt;'Datos fijos'!$H$3),0,1)</f>
        <v>0</v>
      </c>
      <c r="W88">
        <f t="shared" ca="1" si="124"/>
        <v>0</v>
      </c>
      <c r="X88" t="str">
        <f t="shared" ca="1" si="125"/>
        <v/>
      </c>
      <c r="Y88" t="str">
        <f t="shared" ca="1" si="126"/>
        <v/>
      </c>
      <c r="AA88" t="str">
        <f t="shared" ca="1" si="69"/>
        <v/>
      </c>
      <c r="AB88" t="str">
        <f t="shared" ca="1" si="70"/>
        <v/>
      </c>
      <c r="AC88" t="str">
        <f t="shared" ca="1" si="71"/>
        <v/>
      </c>
      <c r="AD88" t="str">
        <f t="shared" ca="1" si="72"/>
        <v/>
      </c>
      <c r="AE88" t="str">
        <f t="shared" ca="1" si="73"/>
        <v/>
      </c>
      <c r="AF88" t="str">
        <f t="shared" ca="1" si="74"/>
        <v/>
      </c>
      <c r="AG88" t="str">
        <f t="shared" ca="1" si="127"/>
        <v/>
      </c>
      <c r="AH88" t="str">
        <f t="shared" ca="1" si="128"/>
        <v/>
      </c>
      <c r="AI88" t="str">
        <f t="shared" ca="1" si="129"/>
        <v/>
      </c>
      <c r="AL88" t="str">
        <f ca="1">IF(Y88="","",IF(OR(AG88='Datos fijos'!$AB$3,AG88='Datos fijos'!$AB$4),0,SUM(AH88:AK88)))</f>
        <v/>
      </c>
      <c r="BE88" s="4">
        <f ca="1">IF(OR(COUNTIF('Datos fijos'!$AJ:$AJ,$B88)=0,$B88=0,D88=0,F88=0,$H$4&lt;&gt;'Datos fijos'!$H$3),0,VLOOKUP($B88,'Datos fijos'!$AJ:$AO,COLUMN('Datos fijos'!$AK$2)-COLUMN('Datos fijos'!$AJ$2)+1,0))</f>
        <v>0</v>
      </c>
      <c r="BF88">
        <f t="shared" ca="1" si="130"/>
        <v>0</v>
      </c>
      <c r="BG88" t="str">
        <f t="shared" ca="1" si="75"/>
        <v/>
      </c>
      <c r="BH88" t="str">
        <f t="shared" ca="1" si="76"/>
        <v/>
      </c>
      <c r="BJ88" t="str">
        <f t="shared" ca="1" si="77"/>
        <v/>
      </c>
      <c r="BK88" t="str">
        <f t="shared" ca="1" si="78"/>
        <v/>
      </c>
      <c r="BL88" t="str">
        <f t="shared" ca="1" si="79"/>
        <v/>
      </c>
      <c r="BM88" t="str">
        <f t="shared" ca="1" si="80"/>
        <v/>
      </c>
      <c r="BN88" s="4" t="str">
        <f t="shared" ca="1" si="81"/>
        <v/>
      </c>
      <c r="BO88" t="str">
        <f t="shared" ca="1" si="82"/>
        <v/>
      </c>
      <c r="BP88" t="str">
        <f t="shared" ca="1" si="83"/>
        <v/>
      </c>
      <c r="BQ88" t="str">
        <f t="shared" ca="1" si="84"/>
        <v/>
      </c>
      <c r="BR88" t="str">
        <f t="shared" ca="1" si="85"/>
        <v/>
      </c>
      <c r="BS88" t="str">
        <f t="shared" ca="1" si="86"/>
        <v/>
      </c>
      <c r="BT88" t="str">
        <f ca="1">IF($BH88="","",IF(OR(BO88='Datos fijos'!$AB$3,BO88='Datos fijos'!$AB$4),0,SUM(BP88:BS88)))</f>
        <v/>
      </c>
      <c r="BU88" t="str">
        <f t="shared" ca="1" si="131"/>
        <v/>
      </c>
      <c r="BX88">
        <f ca="1">IF(OR(COUNTIF('Datos fijos'!$AJ:$AJ,$B88)=0,$B88=0,D88=0,F88=0,G88=0,$H$4&lt;&gt;'Datos fijos'!$H$3),0,VLOOKUP($B88,'Datos fijos'!$AJ:$AO,COLUMN('Datos fijos'!$AL$1)-COLUMN('Datos fijos'!$AJ$2)+1,0))</f>
        <v>0</v>
      </c>
      <c r="BY88">
        <f t="shared" ca="1" si="132"/>
        <v>0</v>
      </c>
      <c r="BZ88" t="str">
        <f t="shared" ca="1" si="87"/>
        <v/>
      </c>
      <c r="CA88" t="str">
        <f t="shared" ca="1" si="88"/>
        <v/>
      </c>
      <c r="CC88" t="str">
        <f t="shared" ca="1" si="89"/>
        <v/>
      </c>
      <c r="CD88" t="str">
        <f t="shared" ca="1" si="90"/>
        <v/>
      </c>
      <c r="CE88" t="str">
        <f t="shared" ca="1" si="91"/>
        <v/>
      </c>
      <c r="CF88" t="str">
        <f t="shared" ca="1" si="92"/>
        <v/>
      </c>
      <c r="CG88" t="str">
        <f t="shared" ca="1" si="93"/>
        <v/>
      </c>
      <c r="CH88" t="str">
        <f t="shared" ca="1" si="94"/>
        <v/>
      </c>
      <c r="CI88" t="str">
        <f t="shared" ca="1" si="95"/>
        <v/>
      </c>
      <c r="CJ88" t="str">
        <f t="shared" ca="1" si="96"/>
        <v/>
      </c>
      <c r="CK88" t="str">
        <f t="shared" ca="1" si="97"/>
        <v/>
      </c>
      <c r="CL88" t="str">
        <f t="shared" ca="1" si="98"/>
        <v/>
      </c>
      <c r="CM88" t="str">
        <f ca="1">IF($CA88="","",IF(OR(CH88='Datos fijos'!$AB$3,CH88='Datos fijos'!$AB$4),0,SUM(CI88:CL88)))</f>
        <v/>
      </c>
      <c r="CN88" t="str">
        <f t="shared" ca="1" si="133"/>
        <v/>
      </c>
      <c r="CQ88" s="4">
        <f ca="1">IF(OR(COUNTIF('Datos fijos'!$AJ:$AJ,$B88)=0,$B88=0,L88=0,D88=0,F88=0),0,IF(K88='Datos fijos'!$AB$5,VLOOKUP($B88,'Datos fijos'!$AJ:$AO,COLUMN('Datos fijos'!$AN$1)-COLUMN('Datos fijos'!$AJ$2)+1,0),0))</f>
        <v>0</v>
      </c>
      <c r="CR88">
        <f t="shared" ca="1" si="134"/>
        <v>0</v>
      </c>
      <c r="CS88" t="str">
        <f t="shared" ca="1" si="99"/>
        <v/>
      </c>
      <c r="CT88" t="str">
        <f t="shared" ca="1" si="100"/>
        <v/>
      </c>
      <c r="CV88" t="str">
        <f t="shared" ca="1" si="101"/>
        <v/>
      </c>
      <c r="CW88" t="str">
        <f t="shared" ca="1" si="102"/>
        <v/>
      </c>
      <c r="CX88" t="str">
        <f t="shared" ca="1" si="103"/>
        <v/>
      </c>
      <c r="CY88" t="str">
        <f t="shared" ca="1" si="104"/>
        <v/>
      </c>
      <c r="CZ88" t="str">
        <f t="shared" ca="1" si="105"/>
        <v/>
      </c>
      <c r="DA88" t="str">
        <f t="shared" ca="1" si="106"/>
        <v/>
      </c>
      <c r="DB88" s="4" t="str">
        <f t="shared" ca="1" si="107"/>
        <v/>
      </c>
      <c r="DC88" t="str">
        <f t="shared" ca="1" si="108"/>
        <v/>
      </c>
      <c r="DD88" t="str">
        <f t="shared" ca="1" si="109"/>
        <v/>
      </c>
      <c r="DE88" t="str">
        <f t="shared" ca="1" si="110"/>
        <v/>
      </c>
      <c r="DF88" t="str">
        <f t="shared" ca="1" si="111"/>
        <v/>
      </c>
      <c r="DI88">
        <f ca="1">IF(OR(COUNTIF('Datos fijos'!$AJ:$AJ,Cálculos!$B88)=0,Cálculos!$B88=0,D88=0,F88=0),0,VLOOKUP($B88,'Datos fijos'!$AJ:$AO,COLUMN('Datos fijos'!$AO$1)-COLUMN('Datos fijos'!$AJ$2)+1,0))</f>
        <v>0</v>
      </c>
      <c r="DJ88">
        <f t="shared" ca="1" si="135"/>
        <v>0</v>
      </c>
      <c r="DK88" t="str">
        <f t="shared" ca="1" si="112"/>
        <v/>
      </c>
      <c r="DL88" t="str">
        <f t="shared" ca="1" si="136"/>
        <v/>
      </c>
      <c r="DN88" t="str">
        <f t="shared" ca="1" si="113"/>
        <v/>
      </c>
      <c r="DO88" t="str">
        <f t="shared" ca="1" si="114"/>
        <v/>
      </c>
      <c r="DP88" t="str">
        <f t="shared" ca="1" si="115"/>
        <v/>
      </c>
      <c r="DQ88" t="str">
        <f t="shared" ca="1" si="116"/>
        <v/>
      </c>
      <c r="DR88" t="str">
        <f t="shared" ca="1" si="117"/>
        <v/>
      </c>
      <c r="DS88" s="4" t="str">
        <f ca="1">IF($DL88="","",IF(OR(OFFSET(K$3,$DL88,0)='Datos fijos'!$AB$5,OFFSET(K$3,$DL88,0)='Datos fijos'!$AB$6),"Importado",OFFSET(K$3,$DL88,0)))</f>
        <v/>
      </c>
      <c r="DT88" t="str">
        <f t="shared" ca="1" si="118"/>
        <v/>
      </c>
      <c r="DU88" t="str">
        <f t="shared" ca="1" si="119"/>
        <v/>
      </c>
      <c r="DV88" t="str">
        <f t="shared" ca="1" si="120"/>
        <v/>
      </c>
      <c r="DW88" t="str">
        <f t="shared" ca="1" si="121"/>
        <v/>
      </c>
      <c r="DX88" t="str">
        <f ca="1">IF(DL88="","",IF(OR(DS88='Datos fijos'!$AB$3,DS88='Datos fijos'!$AB$4),0,SUM(DT88:DW88)))</f>
        <v/>
      </c>
      <c r="DY88" t="str">
        <f t="shared" ca="1" si="122"/>
        <v/>
      </c>
      <c r="EC88" s="52" t="str">
        <f ca="1">IF(OR(COUNTIF('Datos fijos'!$AJ:$AJ,Cálculos!$B88)=0,F88=0,D88=0,B88=0),"",VLOOKUP($B88,'Datos fijos'!$AJ:$AP,COLUMN('Datos fijos'!$AP$1)-COLUMN('Datos fijos'!$AJ$2)+1,0))</f>
        <v/>
      </c>
      <c r="ED88" t="str">
        <f t="shared" ca="1" si="123"/>
        <v/>
      </c>
    </row>
    <row r="89" spans="2:134">
      <c r="B89">
        <f ca="1">OFFSET('Equipos, Mater, Serv'!C$5,ROW($A89)-ROW($A$3),0)</f>
        <v>0</v>
      </c>
      <c r="C89">
        <f ca="1">OFFSET('Equipos, Mater, Serv'!D$5,ROW($A89)-ROW($A$3),0)</f>
        <v>0</v>
      </c>
      <c r="D89">
        <f ca="1">OFFSET('Equipos, Mater, Serv'!F$5,ROW($A89)-ROW($A$3),0)</f>
        <v>0</v>
      </c>
      <c r="E89">
        <f ca="1">OFFSET('Equipos, Mater, Serv'!G$5,ROW($A89)-ROW($A$3),0)</f>
        <v>0</v>
      </c>
      <c r="F89">
        <f ca="1">OFFSET('Equipos, Mater, Serv'!H$5,ROW($A89)-ROW($A$3),0)</f>
        <v>0</v>
      </c>
      <c r="G89">
        <f ca="1">OFFSET('Equipos, Mater, Serv'!L$5,ROW($A89)-ROW($A$3),0)</f>
        <v>0</v>
      </c>
      <c r="I89">
        <f ca="1">OFFSET('Equipos, Mater, Serv'!O$5,ROW($A89)-ROW($A$3),0)</f>
        <v>0</v>
      </c>
      <c r="J89">
        <f ca="1">OFFSET('Equipos, Mater, Serv'!P$5,ROW($A89)-ROW($A$3),0)</f>
        <v>0</v>
      </c>
      <c r="K89">
        <f ca="1">OFFSET('Equipos, Mater, Serv'!T$5,ROW($A89)-ROW($A$3),0)</f>
        <v>0</v>
      </c>
      <c r="L89">
        <f ca="1">OFFSET('Equipos, Mater, Serv'!U$5,ROW($A89)-ROW($A$3),0)</f>
        <v>0</v>
      </c>
      <c r="N89">
        <f ca="1">OFFSET('Equipos, Mater, Serv'!Z$5,ROW($A89)-ROW($A$3),0)</f>
        <v>0</v>
      </c>
      <c r="O89">
        <f ca="1">OFFSET('Equipos, Mater, Serv'!AA$5,ROW($A89)-ROW($A$3),0)</f>
        <v>0</v>
      </c>
      <c r="P89">
        <f ca="1">OFFSET('Equipos, Mater, Serv'!AB$5,ROW($A89)-ROW($A$3),0)</f>
        <v>0</v>
      </c>
      <c r="Q89">
        <f ca="1">OFFSET('Equipos, Mater, Serv'!AC$5,ROW($A89)-ROW($A$3),0)</f>
        <v>0</v>
      </c>
      <c r="R89">
        <f ca="1">OFFSET('Equipos, Mater, Serv'!AD$5,ROW($A89)-ROW($A$3),0)</f>
        <v>0</v>
      </c>
      <c r="S89">
        <f ca="1">OFFSET('Equipos, Mater, Serv'!AE$5,ROW($A89)-ROW($A$3),0)</f>
        <v>0</v>
      </c>
      <c r="T89">
        <f ca="1">OFFSET('Equipos, Mater, Serv'!AF$5,ROW($A89)-ROW($A$3),0)</f>
        <v>0</v>
      </c>
      <c r="V89" s="227">
        <f ca="1">IF(OR($B89=0,D89=0,F89=0,J89&lt;&gt;'Datos fijos'!$H$3),0,1)</f>
        <v>0</v>
      </c>
      <c r="W89">
        <f t="shared" ca="1" si="124"/>
        <v>0</v>
      </c>
      <c r="X89" t="str">
        <f t="shared" ca="1" si="125"/>
        <v/>
      </c>
      <c r="Y89" t="str">
        <f t="shared" ca="1" si="126"/>
        <v/>
      </c>
      <c r="AA89" t="str">
        <f t="shared" ca="1" si="69"/>
        <v/>
      </c>
      <c r="AB89" t="str">
        <f t="shared" ca="1" si="70"/>
        <v/>
      </c>
      <c r="AC89" t="str">
        <f t="shared" ca="1" si="71"/>
        <v/>
      </c>
      <c r="AD89" t="str">
        <f t="shared" ca="1" si="72"/>
        <v/>
      </c>
      <c r="AE89" t="str">
        <f t="shared" ca="1" si="73"/>
        <v/>
      </c>
      <c r="AF89" t="str">
        <f t="shared" ca="1" si="74"/>
        <v/>
      </c>
      <c r="AG89" t="str">
        <f t="shared" ca="1" si="127"/>
        <v/>
      </c>
      <c r="AH89" t="str">
        <f t="shared" ca="1" si="128"/>
        <v/>
      </c>
      <c r="AI89" t="str">
        <f t="shared" ca="1" si="129"/>
        <v/>
      </c>
      <c r="AL89" t="str">
        <f ca="1">IF(Y89="","",IF(OR(AG89='Datos fijos'!$AB$3,AG89='Datos fijos'!$AB$4),0,SUM(AH89:AK89)))</f>
        <v/>
      </c>
      <c r="BE89" s="4">
        <f ca="1">IF(OR(COUNTIF('Datos fijos'!$AJ:$AJ,$B89)=0,$B89=0,D89=0,F89=0,$H$4&lt;&gt;'Datos fijos'!$H$3),0,VLOOKUP($B89,'Datos fijos'!$AJ:$AO,COLUMN('Datos fijos'!$AK$2)-COLUMN('Datos fijos'!$AJ$2)+1,0))</f>
        <v>0</v>
      </c>
      <c r="BF89">
        <f t="shared" ca="1" si="130"/>
        <v>0</v>
      </c>
      <c r="BG89" t="str">
        <f t="shared" ca="1" si="75"/>
        <v/>
      </c>
      <c r="BH89" t="str">
        <f t="shared" ca="1" si="76"/>
        <v/>
      </c>
      <c r="BJ89" t="str">
        <f t="shared" ca="1" si="77"/>
        <v/>
      </c>
      <c r="BK89" t="str">
        <f t="shared" ca="1" si="78"/>
        <v/>
      </c>
      <c r="BL89" t="str">
        <f t="shared" ca="1" si="79"/>
        <v/>
      </c>
      <c r="BM89" t="str">
        <f t="shared" ca="1" si="80"/>
        <v/>
      </c>
      <c r="BN89" s="4" t="str">
        <f t="shared" ca="1" si="81"/>
        <v/>
      </c>
      <c r="BO89" t="str">
        <f t="shared" ca="1" si="82"/>
        <v/>
      </c>
      <c r="BP89" t="str">
        <f t="shared" ca="1" si="83"/>
        <v/>
      </c>
      <c r="BQ89" t="str">
        <f t="shared" ca="1" si="84"/>
        <v/>
      </c>
      <c r="BR89" t="str">
        <f t="shared" ca="1" si="85"/>
        <v/>
      </c>
      <c r="BS89" t="str">
        <f t="shared" ca="1" si="86"/>
        <v/>
      </c>
      <c r="BT89" t="str">
        <f ca="1">IF($BH89="","",IF(OR(BO89='Datos fijos'!$AB$3,BO89='Datos fijos'!$AB$4),0,SUM(BP89:BS89)))</f>
        <v/>
      </c>
      <c r="BU89" t="str">
        <f t="shared" ca="1" si="131"/>
        <v/>
      </c>
      <c r="BX89">
        <f ca="1">IF(OR(COUNTIF('Datos fijos'!$AJ:$AJ,$B89)=0,$B89=0,D89=0,F89=0,G89=0,$H$4&lt;&gt;'Datos fijos'!$H$3),0,VLOOKUP($B89,'Datos fijos'!$AJ:$AO,COLUMN('Datos fijos'!$AL$1)-COLUMN('Datos fijos'!$AJ$2)+1,0))</f>
        <v>0</v>
      </c>
      <c r="BY89">
        <f t="shared" ca="1" si="132"/>
        <v>0</v>
      </c>
      <c r="BZ89" t="str">
        <f t="shared" ca="1" si="87"/>
        <v/>
      </c>
      <c r="CA89" t="str">
        <f t="shared" ca="1" si="88"/>
        <v/>
      </c>
      <c r="CC89" t="str">
        <f t="shared" ca="1" si="89"/>
        <v/>
      </c>
      <c r="CD89" t="str">
        <f t="shared" ca="1" si="90"/>
        <v/>
      </c>
      <c r="CE89" t="str">
        <f t="shared" ca="1" si="91"/>
        <v/>
      </c>
      <c r="CF89" t="str">
        <f t="shared" ca="1" si="92"/>
        <v/>
      </c>
      <c r="CG89" t="str">
        <f t="shared" ca="1" si="93"/>
        <v/>
      </c>
      <c r="CH89" t="str">
        <f t="shared" ca="1" si="94"/>
        <v/>
      </c>
      <c r="CI89" t="str">
        <f t="shared" ca="1" si="95"/>
        <v/>
      </c>
      <c r="CJ89" t="str">
        <f t="shared" ca="1" si="96"/>
        <v/>
      </c>
      <c r="CK89" t="str">
        <f t="shared" ca="1" si="97"/>
        <v/>
      </c>
      <c r="CL89" t="str">
        <f t="shared" ca="1" si="98"/>
        <v/>
      </c>
      <c r="CM89" t="str">
        <f ca="1">IF($CA89="","",IF(OR(CH89='Datos fijos'!$AB$3,CH89='Datos fijos'!$AB$4),0,SUM(CI89:CL89)))</f>
        <v/>
      </c>
      <c r="CN89" t="str">
        <f t="shared" ca="1" si="133"/>
        <v/>
      </c>
      <c r="CQ89" s="4">
        <f ca="1">IF(OR(COUNTIF('Datos fijos'!$AJ:$AJ,$B89)=0,$B89=0,L89=0,D89=0,F89=0),0,IF(K89='Datos fijos'!$AB$5,VLOOKUP($B89,'Datos fijos'!$AJ:$AO,COLUMN('Datos fijos'!$AN$1)-COLUMN('Datos fijos'!$AJ$2)+1,0),0))</f>
        <v>0</v>
      </c>
      <c r="CR89">
        <f t="shared" ca="1" si="134"/>
        <v>0</v>
      </c>
      <c r="CS89" t="str">
        <f t="shared" ca="1" si="99"/>
        <v/>
      </c>
      <c r="CT89" t="str">
        <f t="shared" ca="1" si="100"/>
        <v/>
      </c>
      <c r="CV89" t="str">
        <f t="shared" ca="1" si="101"/>
        <v/>
      </c>
      <c r="CW89" t="str">
        <f t="shared" ca="1" si="102"/>
        <v/>
      </c>
      <c r="CX89" t="str">
        <f t="shared" ca="1" si="103"/>
        <v/>
      </c>
      <c r="CY89" t="str">
        <f t="shared" ca="1" si="104"/>
        <v/>
      </c>
      <c r="CZ89" t="str">
        <f t="shared" ca="1" si="105"/>
        <v/>
      </c>
      <c r="DA89" t="str">
        <f t="shared" ca="1" si="106"/>
        <v/>
      </c>
      <c r="DB89" s="4" t="str">
        <f t="shared" ca="1" si="107"/>
        <v/>
      </c>
      <c r="DC89" t="str">
        <f t="shared" ca="1" si="108"/>
        <v/>
      </c>
      <c r="DD89" t="str">
        <f t="shared" ca="1" si="109"/>
        <v/>
      </c>
      <c r="DE89" t="str">
        <f t="shared" ca="1" si="110"/>
        <v/>
      </c>
      <c r="DF89" t="str">
        <f t="shared" ca="1" si="111"/>
        <v/>
      </c>
      <c r="DI89">
        <f ca="1">IF(OR(COUNTIF('Datos fijos'!$AJ:$AJ,Cálculos!$B89)=0,Cálculos!$B89=0,D89=0,F89=0),0,VLOOKUP($B89,'Datos fijos'!$AJ:$AO,COLUMN('Datos fijos'!$AO$1)-COLUMN('Datos fijos'!$AJ$2)+1,0))</f>
        <v>0</v>
      </c>
      <c r="DJ89">
        <f t="shared" ca="1" si="135"/>
        <v>0</v>
      </c>
      <c r="DK89" t="str">
        <f t="shared" ca="1" si="112"/>
        <v/>
      </c>
      <c r="DL89" t="str">
        <f t="shared" ca="1" si="136"/>
        <v/>
      </c>
      <c r="DN89" t="str">
        <f t="shared" ca="1" si="113"/>
        <v/>
      </c>
      <c r="DO89" t="str">
        <f t="shared" ca="1" si="114"/>
        <v/>
      </c>
      <c r="DP89" t="str">
        <f t="shared" ca="1" si="115"/>
        <v/>
      </c>
      <c r="DQ89" t="str">
        <f t="shared" ca="1" si="116"/>
        <v/>
      </c>
      <c r="DR89" t="str">
        <f t="shared" ca="1" si="117"/>
        <v/>
      </c>
      <c r="DS89" s="4" t="str">
        <f ca="1">IF($DL89="","",IF(OR(OFFSET(K$3,$DL89,0)='Datos fijos'!$AB$5,OFFSET(K$3,$DL89,0)='Datos fijos'!$AB$6),"Importado",OFFSET(K$3,$DL89,0)))</f>
        <v/>
      </c>
      <c r="DT89" t="str">
        <f t="shared" ca="1" si="118"/>
        <v/>
      </c>
      <c r="DU89" t="str">
        <f t="shared" ca="1" si="119"/>
        <v/>
      </c>
      <c r="DV89" t="str">
        <f t="shared" ca="1" si="120"/>
        <v/>
      </c>
      <c r="DW89" t="str">
        <f t="shared" ca="1" si="121"/>
        <v/>
      </c>
      <c r="DX89" t="str">
        <f ca="1">IF(DL89="","",IF(OR(DS89='Datos fijos'!$AB$3,DS89='Datos fijos'!$AB$4),0,SUM(DT89:DW89)))</f>
        <v/>
      </c>
      <c r="DY89" t="str">
        <f t="shared" ca="1" si="122"/>
        <v/>
      </c>
      <c r="EC89" s="52" t="str">
        <f ca="1">IF(OR(COUNTIF('Datos fijos'!$AJ:$AJ,Cálculos!$B89)=0,F89=0,D89=0,B89=0),"",VLOOKUP($B89,'Datos fijos'!$AJ:$AP,COLUMN('Datos fijos'!$AP$1)-COLUMN('Datos fijos'!$AJ$2)+1,0))</f>
        <v/>
      </c>
      <c r="ED89" t="str">
        <f t="shared" ca="1" si="123"/>
        <v/>
      </c>
    </row>
    <row r="90" spans="2:134">
      <c r="B90">
        <f ca="1">OFFSET('Equipos, Mater, Serv'!C$5,ROW($A90)-ROW($A$3),0)</f>
        <v>0</v>
      </c>
      <c r="C90">
        <f ca="1">OFFSET('Equipos, Mater, Serv'!D$5,ROW($A90)-ROW($A$3),0)</f>
        <v>0</v>
      </c>
      <c r="D90">
        <f ca="1">OFFSET('Equipos, Mater, Serv'!F$5,ROW($A90)-ROW($A$3),0)</f>
        <v>0</v>
      </c>
      <c r="E90">
        <f ca="1">OFFSET('Equipos, Mater, Serv'!G$5,ROW($A90)-ROW($A$3),0)</f>
        <v>0</v>
      </c>
      <c r="F90">
        <f ca="1">OFFSET('Equipos, Mater, Serv'!H$5,ROW($A90)-ROW($A$3),0)</f>
        <v>0</v>
      </c>
      <c r="G90">
        <f ca="1">OFFSET('Equipos, Mater, Serv'!L$5,ROW($A90)-ROW($A$3),0)</f>
        <v>0</v>
      </c>
      <c r="I90">
        <f ca="1">OFFSET('Equipos, Mater, Serv'!O$5,ROW($A90)-ROW($A$3),0)</f>
        <v>0</v>
      </c>
      <c r="J90">
        <f ca="1">OFFSET('Equipos, Mater, Serv'!P$5,ROW($A90)-ROW($A$3),0)</f>
        <v>0</v>
      </c>
      <c r="K90">
        <f ca="1">OFFSET('Equipos, Mater, Serv'!T$5,ROW($A90)-ROW($A$3),0)</f>
        <v>0</v>
      </c>
      <c r="L90">
        <f ca="1">OFFSET('Equipos, Mater, Serv'!U$5,ROW($A90)-ROW($A$3),0)</f>
        <v>0</v>
      </c>
      <c r="N90">
        <f ca="1">OFFSET('Equipos, Mater, Serv'!Z$5,ROW($A90)-ROW($A$3),0)</f>
        <v>0</v>
      </c>
      <c r="O90">
        <f ca="1">OFFSET('Equipos, Mater, Serv'!AA$5,ROW($A90)-ROW($A$3),0)</f>
        <v>0</v>
      </c>
      <c r="P90">
        <f ca="1">OFFSET('Equipos, Mater, Serv'!AB$5,ROW($A90)-ROW($A$3),0)</f>
        <v>0</v>
      </c>
      <c r="Q90">
        <f ca="1">OFFSET('Equipos, Mater, Serv'!AC$5,ROW($A90)-ROW($A$3),0)</f>
        <v>0</v>
      </c>
      <c r="R90">
        <f ca="1">OFFSET('Equipos, Mater, Serv'!AD$5,ROW($A90)-ROW($A$3),0)</f>
        <v>0</v>
      </c>
      <c r="S90">
        <f ca="1">OFFSET('Equipos, Mater, Serv'!AE$5,ROW($A90)-ROW($A$3),0)</f>
        <v>0</v>
      </c>
      <c r="T90">
        <f ca="1">OFFSET('Equipos, Mater, Serv'!AF$5,ROW($A90)-ROW($A$3),0)</f>
        <v>0</v>
      </c>
      <c r="V90" s="227">
        <f ca="1">IF(OR($B90=0,D90=0,F90=0,J90&lt;&gt;'Datos fijos'!$H$3),0,1)</f>
        <v>0</v>
      </c>
      <c r="W90">
        <f t="shared" ca="1" si="124"/>
        <v>0</v>
      </c>
      <c r="X90" t="str">
        <f t="shared" ca="1" si="125"/>
        <v/>
      </c>
      <c r="Y90" t="str">
        <f t="shared" ca="1" si="126"/>
        <v/>
      </c>
      <c r="AA90" t="str">
        <f t="shared" ca="1" si="69"/>
        <v/>
      </c>
      <c r="AB90" t="str">
        <f t="shared" ca="1" si="70"/>
        <v/>
      </c>
      <c r="AC90" t="str">
        <f t="shared" ca="1" si="71"/>
        <v/>
      </c>
      <c r="AD90" t="str">
        <f t="shared" ca="1" si="72"/>
        <v/>
      </c>
      <c r="AE90" t="str">
        <f t="shared" ca="1" si="73"/>
        <v/>
      </c>
      <c r="AF90" t="str">
        <f t="shared" ca="1" si="74"/>
        <v/>
      </c>
      <c r="AG90" t="str">
        <f t="shared" ca="1" si="127"/>
        <v/>
      </c>
      <c r="AH90" t="str">
        <f t="shared" ca="1" si="128"/>
        <v/>
      </c>
      <c r="AI90" t="str">
        <f t="shared" ca="1" si="129"/>
        <v/>
      </c>
      <c r="AL90" t="str">
        <f ca="1">IF(Y90="","",IF(OR(AG90='Datos fijos'!$AB$3,AG90='Datos fijos'!$AB$4),0,SUM(AH90:AK90)))</f>
        <v/>
      </c>
      <c r="BE90" s="4">
        <f ca="1">IF(OR(COUNTIF('Datos fijos'!$AJ:$AJ,$B90)=0,$B90=0,D90=0,F90=0,$H$4&lt;&gt;'Datos fijos'!$H$3),0,VLOOKUP($B90,'Datos fijos'!$AJ:$AO,COLUMN('Datos fijos'!$AK$2)-COLUMN('Datos fijos'!$AJ$2)+1,0))</f>
        <v>0</v>
      </c>
      <c r="BF90">
        <f t="shared" ca="1" si="130"/>
        <v>0</v>
      </c>
      <c r="BG90" t="str">
        <f t="shared" ca="1" si="75"/>
        <v/>
      </c>
      <c r="BH90" t="str">
        <f t="shared" ca="1" si="76"/>
        <v/>
      </c>
      <c r="BJ90" t="str">
        <f t="shared" ca="1" si="77"/>
        <v/>
      </c>
      <c r="BK90" t="str">
        <f t="shared" ca="1" si="78"/>
        <v/>
      </c>
      <c r="BL90" t="str">
        <f t="shared" ca="1" si="79"/>
        <v/>
      </c>
      <c r="BM90" t="str">
        <f t="shared" ca="1" si="80"/>
        <v/>
      </c>
      <c r="BN90" s="4" t="str">
        <f t="shared" ca="1" si="81"/>
        <v/>
      </c>
      <c r="BO90" t="str">
        <f t="shared" ca="1" si="82"/>
        <v/>
      </c>
      <c r="BP90" t="str">
        <f t="shared" ca="1" si="83"/>
        <v/>
      </c>
      <c r="BQ90" t="str">
        <f t="shared" ca="1" si="84"/>
        <v/>
      </c>
      <c r="BR90" t="str">
        <f t="shared" ca="1" si="85"/>
        <v/>
      </c>
      <c r="BS90" t="str">
        <f t="shared" ca="1" si="86"/>
        <v/>
      </c>
      <c r="BT90" t="str">
        <f ca="1">IF($BH90="","",IF(OR(BO90='Datos fijos'!$AB$3,BO90='Datos fijos'!$AB$4),0,SUM(BP90:BS90)))</f>
        <v/>
      </c>
      <c r="BU90" t="str">
        <f t="shared" ca="1" si="131"/>
        <v/>
      </c>
      <c r="BX90">
        <f ca="1">IF(OR(COUNTIF('Datos fijos'!$AJ:$AJ,$B90)=0,$B90=0,D90=0,F90=0,G90=0,$H$4&lt;&gt;'Datos fijos'!$H$3),0,VLOOKUP($B90,'Datos fijos'!$AJ:$AO,COLUMN('Datos fijos'!$AL$1)-COLUMN('Datos fijos'!$AJ$2)+1,0))</f>
        <v>0</v>
      </c>
      <c r="BY90">
        <f t="shared" ca="1" si="132"/>
        <v>0</v>
      </c>
      <c r="BZ90" t="str">
        <f t="shared" ca="1" si="87"/>
        <v/>
      </c>
      <c r="CA90" t="str">
        <f t="shared" ca="1" si="88"/>
        <v/>
      </c>
      <c r="CC90" t="str">
        <f t="shared" ca="1" si="89"/>
        <v/>
      </c>
      <c r="CD90" t="str">
        <f t="shared" ca="1" si="90"/>
        <v/>
      </c>
      <c r="CE90" t="str">
        <f t="shared" ca="1" si="91"/>
        <v/>
      </c>
      <c r="CF90" t="str">
        <f t="shared" ca="1" si="92"/>
        <v/>
      </c>
      <c r="CG90" t="str">
        <f t="shared" ca="1" si="93"/>
        <v/>
      </c>
      <c r="CH90" t="str">
        <f t="shared" ca="1" si="94"/>
        <v/>
      </c>
      <c r="CI90" t="str">
        <f t="shared" ca="1" si="95"/>
        <v/>
      </c>
      <c r="CJ90" t="str">
        <f t="shared" ca="1" si="96"/>
        <v/>
      </c>
      <c r="CK90" t="str">
        <f t="shared" ca="1" si="97"/>
        <v/>
      </c>
      <c r="CL90" t="str">
        <f t="shared" ca="1" si="98"/>
        <v/>
      </c>
      <c r="CM90" t="str">
        <f ca="1">IF($CA90="","",IF(OR(CH90='Datos fijos'!$AB$3,CH90='Datos fijos'!$AB$4),0,SUM(CI90:CL90)))</f>
        <v/>
      </c>
      <c r="CN90" t="str">
        <f t="shared" ca="1" si="133"/>
        <v/>
      </c>
      <c r="CQ90" s="4">
        <f ca="1">IF(OR(COUNTIF('Datos fijos'!$AJ:$AJ,$B90)=0,$B90=0,L90=0,D90=0,F90=0),0,IF(K90='Datos fijos'!$AB$5,VLOOKUP($B90,'Datos fijos'!$AJ:$AO,COLUMN('Datos fijos'!$AN$1)-COLUMN('Datos fijos'!$AJ$2)+1,0),0))</f>
        <v>0</v>
      </c>
      <c r="CR90">
        <f t="shared" ca="1" si="134"/>
        <v>0</v>
      </c>
      <c r="CS90" t="str">
        <f t="shared" ca="1" si="99"/>
        <v/>
      </c>
      <c r="CT90" t="str">
        <f t="shared" ca="1" si="100"/>
        <v/>
      </c>
      <c r="CV90" t="str">
        <f t="shared" ca="1" si="101"/>
        <v/>
      </c>
      <c r="CW90" t="str">
        <f t="shared" ca="1" si="102"/>
        <v/>
      </c>
      <c r="CX90" t="str">
        <f t="shared" ca="1" si="103"/>
        <v/>
      </c>
      <c r="CY90" t="str">
        <f t="shared" ca="1" si="104"/>
        <v/>
      </c>
      <c r="CZ90" t="str">
        <f t="shared" ca="1" si="105"/>
        <v/>
      </c>
      <c r="DA90" t="str">
        <f t="shared" ca="1" si="106"/>
        <v/>
      </c>
      <c r="DB90" s="4" t="str">
        <f t="shared" ca="1" si="107"/>
        <v/>
      </c>
      <c r="DC90" t="str">
        <f t="shared" ca="1" si="108"/>
        <v/>
      </c>
      <c r="DD90" t="str">
        <f t="shared" ca="1" si="109"/>
        <v/>
      </c>
      <c r="DE90" t="str">
        <f t="shared" ca="1" si="110"/>
        <v/>
      </c>
      <c r="DF90" t="str">
        <f t="shared" ca="1" si="111"/>
        <v/>
      </c>
      <c r="DI90">
        <f ca="1">IF(OR(COUNTIF('Datos fijos'!$AJ:$AJ,Cálculos!$B90)=0,Cálculos!$B90=0,D90=0,F90=0),0,VLOOKUP($B90,'Datos fijos'!$AJ:$AO,COLUMN('Datos fijos'!$AO$1)-COLUMN('Datos fijos'!$AJ$2)+1,0))</f>
        <v>0</v>
      </c>
      <c r="DJ90">
        <f t="shared" ca="1" si="135"/>
        <v>0</v>
      </c>
      <c r="DK90" t="str">
        <f t="shared" ca="1" si="112"/>
        <v/>
      </c>
      <c r="DL90" t="str">
        <f t="shared" ca="1" si="136"/>
        <v/>
      </c>
      <c r="DN90" t="str">
        <f t="shared" ca="1" si="113"/>
        <v/>
      </c>
      <c r="DO90" t="str">
        <f t="shared" ca="1" si="114"/>
        <v/>
      </c>
      <c r="DP90" t="str">
        <f t="shared" ca="1" si="115"/>
        <v/>
      </c>
      <c r="DQ90" t="str">
        <f t="shared" ca="1" si="116"/>
        <v/>
      </c>
      <c r="DR90" t="str">
        <f t="shared" ca="1" si="117"/>
        <v/>
      </c>
      <c r="DS90" s="4" t="str">
        <f ca="1">IF($DL90="","",IF(OR(OFFSET(K$3,$DL90,0)='Datos fijos'!$AB$5,OFFSET(K$3,$DL90,0)='Datos fijos'!$AB$6),"Importado",OFFSET(K$3,$DL90,0)))</f>
        <v/>
      </c>
      <c r="DT90" t="str">
        <f t="shared" ca="1" si="118"/>
        <v/>
      </c>
      <c r="DU90" t="str">
        <f t="shared" ca="1" si="119"/>
        <v/>
      </c>
      <c r="DV90" t="str">
        <f t="shared" ca="1" si="120"/>
        <v/>
      </c>
      <c r="DW90" t="str">
        <f t="shared" ca="1" si="121"/>
        <v/>
      </c>
      <c r="DX90" t="str">
        <f ca="1">IF(DL90="","",IF(OR(DS90='Datos fijos'!$AB$3,DS90='Datos fijos'!$AB$4),0,SUM(DT90:DW90)))</f>
        <v/>
      </c>
      <c r="DY90" t="str">
        <f t="shared" ca="1" si="122"/>
        <v/>
      </c>
      <c r="EC90" s="52" t="str">
        <f ca="1">IF(OR(COUNTIF('Datos fijos'!$AJ:$AJ,Cálculos!$B90)=0,F90=0,D90=0,B90=0),"",VLOOKUP($B90,'Datos fijos'!$AJ:$AP,COLUMN('Datos fijos'!$AP$1)-COLUMN('Datos fijos'!$AJ$2)+1,0))</f>
        <v/>
      </c>
      <c r="ED90" t="str">
        <f t="shared" ca="1" si="123"/>
        <v/>
      </c>
    </row>
    <row r="91" spans="2:134">
      <c r="B91">
        <f ca="1">OFFSET('Equipos, Mater, Serv'!C$5,ROW($A91)-ROW($A$3),0)</f>
        <v>0</v>
      </c>
      <c r="C91">
        <f ca="1">OFFSET('Equipos, Mater, Serv'!D$5,ROW($A91)-ROW($A$3),0)</f>
        <v>0</v>
      </c>
      <c r="D91">
        <f ca="1">OFFSET('Equipos, Mater, Serv'!F$5,ROW($A91)-ROW($A$3),0)</f>
        <v>0</v>
      </c>
      <c r="E91">
        <f ca="1">OFFSET('Equipos, Mater, Serv'!G$5,ROW($A91)-ROW($A$3),0)</f>
        <v>0</v>
      </c>
      <c r="F91">
        <f ca="1">OFFSET('Equipos, Mater, Serv'!H$5,ROW($A91)-ROW($A$3),0)</f>
        <v>0</v>
      </c>
      <c r="G91">
        <f ca="1">OFFSET('Equipos, Mater, Serv'!L$5,ROW($A91)-ROW($A$3),0)</f>
        <v>0</v>
      </c>
      <c r="I91">
        <f ca="1">OFFSET('Equipos, Mater, Serv'!O$5,ROW($A91)-ROW($A$3),0)</f>
        <v>0</v>
      </c>
      <c r="J91">
        <f ca="1">OFFSET('Equipos, Mater, Serv'!P$5,ROW($A91)-ROW($A$3),0)</f>
        <v>0</v>
      </c>
      <c r="K91">
        <f ca="1">OFFSET('Equipos, Mater, Serv'!T$5,ROW($A91)-ROW($A$3),0)</f>
        <v>0</v>
      </c>
      <c r="L91">
        <f ca="1">OFFSET('Equipos, Mater, Serv'!U$5,ROW($A91)-ROW($A$3),0)</f>
        <v>0</v>
      </c>
      <c r="N91">
        <f ca="1">OFFSET('Equipos, Mater, Serv'!Z$5,ROW($A91)-ROW($A$3),0)</f>
        <v>0</v>
      </c>
      <c r="O91">
        <f ca="1">OFFSET('Equipos, Mater, Serv'!AA$5,ROW($A91)-ROW($A$3),0)</f>
        <v>0</v>
      </c>
      <c r="P91">
        <f ca="1">OFFSET('Equipos, Mater, Serv'!AB$5,ROW($A91)-ROW($A$3),0)</f>
        <v>0</v>
      </c>
      <c r="Q91">
        <f ca="1">OFFSET('Equipos, Mater, Serv'!AC$5,ROW($A91)-ROW($A$3),0)</f>
        <v>0</v>
      </c>
      <c r="R91">
        <f ca="1">OFFSET('Equipos, Mater, Serv'!AD$5,ROW($A91)-ROW($A$3),0)</f>
        <v>0</v>
      </c>
      <c r="S91">
        <f ca="1">OFFSET('Equipos, Mater, Serv'!AE$5,ROW($A91)-ROW($A$3),0)</f>
        <v>0</v>
      </c>
      <c r="T91">
        <f ca="1">OFFSET('Equipos, Mater, Serv'!AF$5,ROW($A91)-ROW($A$3),0)</f>
        <v>0</v>
      </c>
      <c r="V91" s="227">
        <f ca="1">IF(OR($B91=0,D91=0,F91=0,J91&lt;&gt;'Datos fijos'!$H$3),0,1)</f>
        <v>0</v>
      </c>
      <c r="W91">
        <f t="shared" ca="1" si="124"/>
        <v>0</v>
      </c>
      <c r="X91" t="str">
        <f t="shared" ca="1" si="125"/>
        <v/>
      </c>
      <c r="Y91" t="str">
        <f t="shared" ca="1" si="126"/>
        <v/>
      </c>
      <c r="AA91" t="str">
        <f t="shared" ca="1" si="69"/>
        <v/>
      </c>
      <c r="AB91" t="str">
        <f t="shared" ca="1" si="70"/>
        <v/>
      </c>
      <c r="AC91" t="str">
        <f t="shared" ca="1" si="71"/>
        <v/>
      </c>
      <c r="AD91" t="str">
        <f t="shared" ca="1" si="72"/>
        <v/>
      </c>
      <c r="AE91" t="str">
        <f t="shared" ca="1" si="73"/>
        <v/>
      </c>
      <c r="AF91" t="str">
        <f t="shared" ca="1" si="74"/>
        <v/>
      </c>
      <c r="AG91" t="str">
        <f t="shared" ca="1" si="127"/>
        <v/>
      </c>
      <c r="AH91" t="str">
        <f t="shared" ca="1" si="128"/>
        <v/>
      </c>
      <c r="AI91" t="str">
        <f t="shared" ca="1" si="129"/>
        <v/>
      </c>
      <c r="AL91" t="str">
        <f ca="1">IF(Y91="","",IF(OR(AG91='Datos fijos'!$AB$3,AG91='Datos fijos'!$AB$4),0,SUM(AH91:AK91)))</f>
        <v/>
      </c>
      <c r="BE91" s="4">
        <f ca="1">IF(OR(COUNTIF('Datos fijos'!$AJ:$AJ,$B91)=0,$B91=0,D91=0,F91=0,$H$4&lt;&gt;'Datos fijos'!$H$3),0,VLOOKUP($B91,'Datos fijos'!$AJ:$AO,COLUMN('Datos fijos'!$AK$2)-COLUMN('Datos fijos'!$AJ$2)+1,0))</f>
        <v>0</v>
      </c>
      <c r="BF91">
        <f t="shared" ca="1" si="130"/>
        <v>0</v>
      </c>
      <c r="BG91" t="str">
        <f t="shared" ca="1" si="75"/>
        <v/>
      </c>
      <c r="BH91" t="str">
        <f t="shared" ca="1" si="76"/>
        <v/>
      </c>
      <c r="BJ91" t="str">
        <f t="shared" ca="1" si="77"/>
        <v/>
      </c>
      <c r="BK91" t="str">
        <f t="shared" ca="1" si="78"/>
        <v/>
      </c>
      <c r="BL91" t="str">
        <f t="shared" ca="1" si="79"/>
        <v/>
      </c>
      <c r="BM91" t="str">
        <f t="shared" ca="1" si="80"/>
        <v/>
      </c>
      <c r="BN91" s="4" t="str">
        <f t="shared" ca="1" si="81"/>
        <v/>
      </c>
      <c r="BO91" t="str">
        <f t="shared" ca="1" si="82"/>
        <v/>
      </c>
      <c r="BP91" t="str">
        <f t="shared" ca="1" si="83"/>
        <v/>
      </c>
      <c r="BQ91" t="str">
        <f t="shared" ca="1" si="84"/>
        <v/>
      </c>
      <c r="BR91" t="str">
        <f t="shared" ca="1" si="85"/>
        <v/>
      </c>
      <c r="BS91" t="str">
        <f t="shared" ca="1" si="86"/>
        <v/>
      </c>
      <c r="BT91" t="str">
        <f ca="1">IF($BH91="","",IF(OR(BO91='Datos fijos'!$AB$3,BO91='Datos fijos'!$AB$4),0,SUM(BP91:BS91)))</f>
        <v/>
      </c>
      <c r="BU91" t="str">
        <f t="shared" ca="1" si="131"/>
        <v/>
      </c>
      <c r="BX91">
        <f ca="1">IF(OR(COUNTIF('Datos fijos'!$AJ:$AJ,$B91)=0,$B91=0,D91=0,F91=0,G91=0,$H$4&lt;&gt;'Datos fijos'!$H$3),0,VLOOKUP($B91,'Datos fijos'!$AJ:$AO,COLUMN('Datos fijos'!$AL$1)-COLUMN('Datos fijos'!$AJ$2)+1,0))</f>
        <v>0</v>
      </c>
      <c r="BY91">
        <f t="shared" ca="1" si="132"/>
        <v>0</v>
      </c>
      <c r="BZ91" t="str">
        <f t="shared" ca="1" si="87"/>
        <v/>
      </c>
      <c r="CA91" t="str">
        <f t="shared" ca="1" si="88"/>
        <v/>
      </c>
      <c r="CC91" t="str">
        <f t="shared" ca="1" si="89"/>
        <v/>
      </c>
      <c r="CD91" t="str">
        <f t="shared" ca="1" si="90"/>
        <v/>
      </c>
      <c r="CE91" t="str">
        <f t="shared" ca="1" si="91"/>
        <v/>
      </c>
      <c r="CF91" t="str">
        <f t="shared" ca="1" si="92"/>
        <v/>
      </c>
      <c r="CG91" t="str">
        <f t="shared" ca="1" si="93"/>
        <v/>
      </c>
      <c r="CH91" t="str">
        <f t="shared" ca="1" si="94"/>
        <v/>
      </c>
      <c r="CI91" t="str">
        <f t="shared" ca="1" si="95"/>
        <v/>
      </c>
      <c r="CJ91" t="str">
        <f t="shared" ca="1" si="96"/>
        <v/>
      </c>
      <c r="CK91" t="str">
        <f t="shared" ca="1" si="97"/>
        <v/>
      </c>
      <c r="CL91" t="str">
        <f t="shared" ca="1" si="98"/>
        <v/>
      </c>
      <c r="CM91" t="str">
        <f ca="1">IF($CA91="","",IF(OR(CH91='Datos fijos'!$AB$3,CH91='Datos fijos'!$AB$4),0,SUM(CI91:CL91)))</f>
        <v/>
      </c>
      <c r="CN91" t="str">
        <f t="shared" ca="1" si="133"/>
        <v/>
      </c>
      <c r="CQ91" s="4">
        <f ca="1">IF(OR(COUNTIF('Datos fijos'!$AJ:$AJ,$B91)=0,$B91=0,L91=0,D91=0,F91=0),0,IF(K91='Datos fijos'!$AB$5,VLOOKUP($B91,'Datos fijos'!$AJ:$AO,COLUMN('Datos fijos'!$AN$1)-COLUMN('Datos fijos'!$AJ$2)+1,0),0))</f>
        <v>0</v>
      </c>
      <c r="CR91">
        <f t="shared" ca="1" si="134"/>
        <v>0</v>
      </c>
      <c r="CS91" t="str">
        <f t="shared" ca="1" si="99"/>
        <v/>
      </c>
      <c r="CT91" t="str">
        <f t="shared" ca="1" si="100"/>
        <v/>
      </c>
      <c r="CV91" t="str">
        <f t="shared" ca="1" si="101"/>
        <v/>
      </c>
      <c r="CW91" t="str">
        <f t="shared" ca="1" si="102"/>
        <v/>
      </c>
      <c r="CX91" t="str">
        <f t="shared" ca="1" si="103"/>
        <v/>
      </c>
      <c r="CY91" t="str">
        <f t="shared" ca="1" si="104"/>
        <v/>
      </c>
      <c r="CZ91" t="str">
        <f t="shared" ca="1" si="105"/>
        <v/>
      </c>
      <c r="DA91" t="str">
        <f t="shared" ca="1" si="106"/>
        <v/>
      </c>
      <c r="DB91" s="4" t="str">
        <f t="shared" ca="1" si="107"/>
        <v/>
      </c>
      <c r="DC91" t="str">
        <f t="shared" ca="1" si="108"/>
        <v/>
      </c>
      <c r="DD91" t="str">
        <f t="shared" ca="1" si="109"/>
        <v/>
      </c>
      <c r="DE91" t="str">
        <f t="shared" ca="1" si="110"/>
        <v/>
      </c>
      <c r="DF91" t="str">
        <f t="shared" ca="1" si="111"/>
        <v/>
      </c>
      <c r="DI91">
        <f ca="1">IF(OR(COUNTIF('Datos fijos'!$AJ:$AJ,Cálculos!$B91)=0,Cálculos!$B91=0,D91=0,F91=0),0,VLOOKUP($B91,'Datos fijos'!$AJ:$AO,COLUMN('Datos fijos'!$AO$1)-COLUMN('Datos fijos'!$AJ$2)+1,0))</f>
        <v>0</v>
      </c>
      <c r="DJ91">
        <f t="shared" ca="1" si="135"/>
        <v>0</v>
      </c>
      <c r="DK91" t="str">
        <f t="shared" ca="1" si="112"/>
        <v/>
      </c>
      <c r="DL91" t="str">
        <f t="shared" ca="1" si="136"/>
        <v/>
      </c>
      <c r="DN91" t="str">
        <f t="shared" ca="1" si="113"/>
        <v/>
      </c>
      <c r="DO91" t="str">
        <f t="shared" ca="1" si="114"/>
        <v/>
      </c>
      <c r="DP91" t="str">
        <f t="shared" ca="1" si="115"/>
        <v/>
      </c>
      <c r="DQ91" t="str">
        <f t="shared" ca="1" si="116"/>
        <v/>
      </c>
      <c r="DR91" t="str">
        <f t="shared" ca="1" si="117"/>
        <v/>
      </c>
      <c r="DS91" s="4" t="str">
        <f ca="1">IF($DL91="","",IF(OR(OFFSET(K$3,$DL91,0)='Datos fijos'!$AB$5,OFFSET(K$3,$DL91,0)='Datos fijos'!$AB$6),"Importado",OFFSET(K$3,$DL91,0)))</f>
        <v/>
      </c>
      <c r="DT91" t="str">
        <f t="shared" ca="1" si="118"/>
        <v/>
      </c>
      <c r="DU91" t="str">
        <f t="shared" ca="1" si="119"/>
        <v/>
      </c>
      <c r="DV91" t="str">
        <f t="shared" ca="1" si="120"/>
        <v/>
      </c>
      <c r="DW91" t="str">
        <f t="shared" ca="1" si="121"/>
        <v/>
      </c>
      <c r="DX91" t="str">
        <f ca="1">IF(DL91="","",IF(OR(DS91='Datos fijos'!$AB$3,DS91='Datos fijos'!$AB$4),0,SUM(DT91:DW91)))</f>
        <v/>
      </c>
      <c r="DY91" t="str">
        <f t="shared" ca="1" si="122"/>
        <v/>
      </c>
      <c r="EC91" s="52" t="str">
        <f ca="1">IF(OR(COUNTIF('Datos fijos'!$AJ:$AJ,Cálculos!$B91)=0,F91=0,D91=0,B91=0),"",VLOOKUP($B91,'Datos fijos'!$AJ:$AP,COLUMN('Datos fijos'!$AP$1)-COLUMN('Datos fijos'!$AJ$2)+1,0))</f>
        <v/>
      </c>
      <c r="ED91" t="str">
        <f t="shared" ca="1" si="123"/>
        <v/>
      </c>
    </row>
    <row r="92" spans="2:134">
      <c r="B92">
        <f ca="1">OFFSET('Equipos, Mater, Serv'!C$5,ROW($A92)-ROW($A$3),0)</f>
        <v>0</v>
      </c>
      <c r="C92">
        <f ca="1">OFFSET('Equipos, Mater, Serv'!D$5,ROW($A92)-ROW($A$3),0)</f>
        <v>0</v>
      </c>
      <c r="D92">
        <f ca="1">OFFSET('Equipos, Mater, Serv'!F$5,ROW($A92)-ROW($A$3),0)</f>
        <v>0</v>
      </c>
      <c r="E92">
        <f ca="1">OFFSET('Equipos, Mater, Serv'!G$5,ROW($A92)-ROW($A$3),0)</f>
        <v>0</v>
      </c>
      <c r="F92">
        <f ca="1">OFFSET('Equipos, Mater, Serv'!H$5,ROW($A92)-ROW($A$3),0)</f>
        <v>0</v>
      </c>
      <c r="G92">
        <f ca="1">OFFSET('Equipos, Mater, Serv'!L$5,ROW($A92)-ROW($A$3),0)</f>
        <v>0</v>
      </c>
      <c r="I92">
        <f ca="1">OFFSET('Equipos, Mater, Serv'!O$5,ROW($A92)-ROW($A$3),0)</f>
        <v>0</v>
      </c>
      <c r="J92">
        <f ca="1">OFFSET('Equipos, Mater, Serv'!P$5,ROW($A92)-ROW($A$3),0)</f>
        <v>0</v>
      </c>
      <c r="K92">
        <f ca="1">OFFSET('Equipos, Mater, Serv'!T$5,ROW($A92)-ROW($A$3),0)</f>
        <v>0</v>
      </c>
      <c r="L92">
        <f ca="1">OFFSET('Equipos, Mater, Serv'!U$5,ROW($A92)-ROW($A$3),0)</f>
        <v>0</v>
      </c>
      <c r="N92">
        <f ca="1">OFFSET('Equipos, Mater, Serv'!Z$5,ROW($A92)-ROW($A$3),0)</f>
        <v>0</v>
      </c>
      <c r="O92">
        <f ca="1">OFFSET('Equipos, Mater, Serv'!AA$5,ROW($A92)-ROW($A$3),0)</f>
        <v>0</v>
      </c>
      <c r="P92">
        <f ca="1">OFFSET('Equipos, Mater, Serv'!AB$5,ROW($A92)-ROW($A$3),0)</f>
        <v>0</v>
      </c>
      <c r="Q92">
        <f ca="1">OFFSET('Equipos, Mater, Serv'!AC$5,ROW($A92)-ROW($A$3),0)</f>
        <v>0</v>
      </c>
      <c r="R92">
        <f ca="1">OFFSET('Equipos, Mater, Serv'!AD$5,ROW($A92)-ROW($A$3),0)</f>
        <v>0</v>
      </c>
      <c r="S92">
        <f ca="1">OFFSET('Equipos, Mater, Serv'!AE$5,ROW($A92)-ROW($A$3),0)</f>
        <v>0</v>
      </c>
      <c r="T92">
        <f ca="1">OFFSET('Equipos, Mater, Serv'!AF$5,ROW($A92)-ROW($A$3),0)</f>
        <v>0</v>
      </c>
      <c r="V92" s="227">
        <f ca="1">IF(OR($B92=0,D92=0,F92=0,J92&lt;&gt;'Datos fijos'!$H$3),0,1)</f>
        <v>0</v>
      </c>
      <c r="W92">
        <f t="shared" ca="1" si="124"/>
        <v>0</v>
      </c>
      <c r="X92" t="str">
        <f t="shared" ca="1" si="125"/>
        <v/>
      </c>
      <c r="Y92" t="str">
        <f t="shared" ca="1" si="126"/>
        <v/>
      </c>
      <c r="AA92" t="str">
        <f t="shared" ca="1" si="69"/>
        <v/>
      </c>
      <c r="AB92" t="str">
        <f t="shared" ca="1" si="70"/>
        <v/>
      </c>
      <c r="AC92" t="str">
        <f t="shared" ca="1" si="71"/>
        <v/>
      </c>
      <c r="AD92" t="str">
        <f t="shared" ca="1" si="72"/>
        <v/>
      </c>
      <c r="AE92" t="str">
        <f t="shared" ca="1" si="73"/>
        <v/>
      </c>
      <c r="AF92" t="str">
        <f t="shared" ca="1" si="74"/>
        <v/>
      </c>
      <c r="AG92" t="str">
        <f t="shared" ca="1" si="127"/>
        <v/>
      </c>
      <c r="AH92" t="str">
        <f t="shared" ca="1" si="128"/>
        <v/>
      </c>
      <c r="AI92" t="str">
        <f t="shared" ca="1" si="129"/>
        <v/>
      </c>
      <c r="AL92" t="str">
        <f ca="1">IF(Y92="","",IF(OR(AG92='Datos fijos'!$AB$3,AG92='Datos fijos'!$AB$4),0,SUM(AH92:AK92)))</f>
        <v/>
      </c>
      <c r="BE92" s="4">
        <f ca="1">IF(OR(COUNTIF('Datos fijos'!$AJ:$AJ,$B92)=0,$B92=0,D92=0,F92=0,$H$4&lt;&gt;'Datos fijos'!$H$3),0,VLOOKUP($B92,'Datos fijos'!$AJ:$AO,COLUMN('Datos fijos'!$AK$2)-COLUMN('Datos fijos'!$AJ$2)+1,0))</f>
        <v>0</v>
      </c>
      <c r="BF92">
        <f t="shared" ca="1" si="130"/>
        <v>0</v>
      </c>
      <c r="BG92" t="str">
        <f t="shared" ca="1" si="75"/>
        <v/>
      </c>
      <c r="BH92" t="str">
        <f t="shared" ca="1" si="76"/>
        <v/>
      </c>
      <c r="BJ92" t="str">
        <f t="shared" ca="1" si="77"/>
        <v/>
      </c>
      <c r="BK92" t="str">
        <f t="shared" ca="1" si="78"/>
        <v/>
      </c>
      <c r="BL92" t="str">
        <f t="shared" ca="1" si="79"/>
        <v/>
      </c>
      <c r="BM92" t="str">
        <f t="shared" ca="1" si="80"/>
        <v/>
      </c>
      <c r="BN92" s="4" t="str">
        <f t="shared" ca="1" si="81"/>
        <v/>
      </c>
      <c r="BO92" t="str">
        <f t="shared" ca="1" si="82"/>
        <v/>
      </c>
      <c r="BP92" t="str">
        <f t="shared" ca="1" si="83"/>
        <v/>
      </c>
      <c r="BQ92" t="str">
        <f t="shared" ca="1" si="84"/>
        <v/>
      </c>
      <c r="BR92" t="str">
        <f t="shared" ca="1" si="85"/>
        <v/>
      </c>
      <c r="BS92" t="str">
        <f t="shared" ca="1" si="86"/>
        <v/>
      </c>
      <c r="BT92" t="str">
        <f ca="1">IF($BH92="","",IF(OR(BO92='Datos fijos'!$AB$3,BO92='Datos fijos'!$AB$4),0,SUM(BP92:BS92)))</f>
        <v/>
      </c>
      <c r="BU92" t="str">
        <f t="shared" ca="1" si="131"/>
        <v/>
      </c>
      <c r="BX92">
        <f ca="1">IF(OR(COUNTIF('Datos fijos'!$AJ:$AJ,$B92)=0,$B92=0,D92=0,F92=0,G92=0,$H$4&lt;&gt;'Datos fijos'!$H$3),0,VLOOKUP($B92,'Datos fijos'!$AJ:$AO,COLUMN('Datos fijos'!$AL$1)-COLUMN('Datos fijos'!$AJ$2)+1,0))</f>
        <v>0</v>
      </c>
      <c r="BY92">
        <f t="shared" ca="1" si="132"/>
        <v>0</v>
      </c>
      <c r="BZ92" t="str">
        <f t="shared" ca="1" si="87"/>
        <v/>
      </c>
      <c r="CA92" t="str">
        <f t="shared" ca="1" si="88"/>
        <v/>
      </c>
      <c r="CC92" t="str">
        <f t="shared" ca="1" si="89"/>
        <v/>
      </c>
      <c r="CD92" t="str">
        <f t="shared" ca="1" si="90"/>
        <v/>
      </c>
      <c r="CE92" t="str">
        <f t="shared" ca="1" si="91"/>
        <v/>
      </c>
      <c r="CF92" t="str">
        <f t="shared" ca="1" si="92"/>
        <v/>
      </c>
      <c r="CG92" t="str">
        <f t="shared" ca="1" si="93"/>
        <v/>
      </c>
      <c r="CH92" t="str">
        <f t="shared" ca="1" si="94"/>
        <v/>
      </c>
      <c r="CI92" t="str">
        <f t="shared" ca="1" si="95"/>
        <v/>
      </c>
      <c r="CJ92" t="str">
        <f t="shared" ca="1" si="96"/>
        <v/>
      </c>
      <c r="CK92" t="str">
        <f t="shared" ca="1" si="97"/>
        <v/>
      </c>
      <c r="CL92" t="str">
        <f t="shared" ca="1" si="98"/>
        <v/>
      </c>
      <c r="CM92" t="str">
        <f ca="1">IF($CA92="","",IF(OR(CH92='Datos fijos'!$AB$3,CH92='Datos fijos'!$AB$4),0,SUM(CI92:CL92)))</f>
        <v/>
      </c>
      <c r="CN92" t="str">
        <f t="shared" ca="1" si="133"/>
        <v/>
      </c>
      <c r="CQ92" s="4">
        <f ca="1">IF(OR(COUNTIF('Datos fijos'!$AJ:$AJ,$B92)=0,$B92=0,L92=0,D92=0,F92=0),0,IF(K92='Datos fijos'!$AB$5,VLOOKUP($B92,'Datos fijos'!$AJ:$AO,COLUMN('Datos fijos'!$AN$1)-COLUMN('Datos fijos'!$AJ$2)+1,0),0))</f>
        <v>0</v>
      </c>
      <c r="CR92">
        <f t="shared" ca="1" si="134"/>
        <v>0</v>
      </c>
      <c r="CS92" t="str">
        <f t="shared" ca="1" si="99"/>
        <v/>
      </c>
      <c r="CT92" t="str">
        <f t="shared" ca="1" si="100"/>
        <v/>
      </c>
      <c r="CV92" t="str">
        <f t="shared" ca="1" si="101"/>
        <v/>
      </c>
      <c r="CW92" t="str">
        <f t="shared" ca="1" si="102"/>
        <v/>
      </c>
      <c r="CX92" t="str">
        <f t="shared" ca="1" si="103"/>
        <v/>
      </c>
      <c r="CY92" t="str">
        <f t="shared" ca="1" si="104"/>
        <v/>
      </c>
      <c r="CZ92" t="str">
        <f t="shared" ca="1" si="105"/>
        <v/>
      </c>
      <c r="DA92" t="str">
        <f t="shared" ca="1" si="106"/>
        <v/>
      </c>
      <c r="DB92" s="4" t="str">
        <f t="shared" ca="1" si="107"/>
        <v/>
      </c>
      <c r="DC92" t="str">
        <f t="shared" ca="1" si="108"/>
        <v/>
      </c>
      <c r="DD92" t="str">
        <f t="shared" ca="1" si="109"/>
        <v/>
      </c>
      <c r="DE92" t="str">
        <f t="shared" ca="1" si="110"/>
        <v/>
      </c>
      <c r="DF92" t="str">
        <f t="shared" ca="1" si="111"/>
        <v/>
      </c>
      <c r="DI92">
        <f ca="1">IF(OR(COUNTIF('Datos fijos'!$AJ:$AJ,Cálculos!$B92)=0,Cálculos!$B92=0,D92=0,F92=0),0,VLOOKUP($B92,'Datos fijos'!$AJ:$AO,COLUMN('Datos fijos'!$AO$1)-COLUMN('Datos fijos'!$AJ$2)+1,0))</f>
        <v>0</v>
      </c>
      <c r="DJ92">
        <f t="shared" ca="1" si="135"/>
        <v>0</v>
      </c>
      <c r="DK92" t="str">
        <f t="shared" ca="1" si="112"/>
        <v/>
      </c>
      <c r="DL92" t="str">
        <f t="shared" ca="1" si="136"/>
        <v/>
      </c>
      <c r="DN92" t="str">
        <f t="shared" ca="1" si="113"/>
        <v/>
      </c>
      <c r="DO92" t="str">
        <f t="shared" ca="1" si="114"/>
        <v/>
      </c>
      <c r="DP92" t="str">
        <f t="shared" ca="1" si="115"/>
        <v/>
      </c>
      <c r="DQ92" t="str">
        <f t="shared" ca="1" si="116"/>
        <v/>
      </c>
      <c r="DR92" t="str">
        <f t="shared" ca="1" si="117"/>
        <v/>
      </c>
      <c r="DS92" s="4" t="str">
        <f ca="1">IF($DL92="","",IF(OR(OFFSET(K$3,$DL92,0)='Datos fijos'!$AB$5,OFFSET(K$3,$DL92,0)='Datos fijos'!$AB$6),"Importado",OFFSET(K$3,$DL92,0)))</f>
        <v/>
      </c>
      <c r="DT92" t="str">
        <f t="shared" ca="1" si="118"/>
        <v/>
      </c>
      <c r="DU92" t="str">
        <f t="shared" ca="1" si="119"/>
        <v/>
      </c>
      <c r="DV92" t="str">
        <f t="shared" ca="1" si="120"/>
        <v/>
      </c>
      <c r="DW92" t="str">
        <f t="shared" ca="1" si="121"/>
        <v/>
      </c>
      <c r="DX92" t="str">
        <f ca="1">IF(DL92="","",IF(OR(DS92='Datos fijos'!$AB$3,DS92='Datos fijos'!$AB$4),0,SUM(DT92:DW92)))</f>
        <v/>
      </c>
      <c r="DY92" t="str">
        <f t="shared" ca="1" si="122"/>
        <v/>
      </c>
      <c r="EC92" s="52" t="str">
        <f ca="1">IF(OR(COUNTIF('Datos fijos'!$AJ:$AJ,Cálculos!$B92)=0,F92=0,D92=0,B92=0),"",VLOOKUP($B92,'Datos fijos'!$AJ:$AP,COLUMN('Datos fijos'!$AP$1)-COLUMN('Datos fijos'!$AJ$2)+1,0))</f>
        <v/>
      </c>
      <c r="ED92" t="str">
        <f t="shared" ca="1" si="123"/>
        <v/>
      </c>
    </row>
    <row r="93" spans="2:134">
      <c r="B93">
        <f ca="1">OFFSET('Equipos, Mater, Serv'!C$5,ROW($A93)-ROW($A$3),0)</f>
        <v>0</v>
      </c>
      <c r="C93">
        <f ca="1">OFFSET('Equipos, Mater, Serv'!D$5,ROW($A93)-ROW($A$3),0)</f>
        <v>0</v>
      </c>
      <c r="D93">
        <f ca="1">OFFSET('Equipos, Mater, Serv'!F$5,ROW($A93)-ROW($A$3),0)</f>
        <v>0</v>
      </c>
      <c r="E93">
        <f ca="1">OFFSET('Equipos, Mater, Serv'!G$5,ROW($A93)-ROW($A$3),0)</f>
        <v>0</v>
      </c>
      <c r="F93">
        <f ca="1">OFFSET('Equipos, Mater, Serv'!H$5,ROW($A93)-ROW($A$3),0)</f>
        <v>0</v>
      </c>
      <c r="G93">
        <f ca="1">OFFSET('Equipos, Mater, Serv'!L$5,ROW($A93)-ROW($A$3),0)</f>
        <v>0</v>
      </c>
      <c r="I93">
        <f ca="1">OFFSET('Equipos, Mater, Serv'!O$5,ROW($A93)-ROW($A$3),0)</f>
        <v>0</v>
      </c>
      <c r="J93">
        <f ca="1">OFFSET('Equipos, Mater, Serv'!P$5,ROW($A93)-ROW($A$3),0)</f>
        <v>0</v>
      </c>
      <c r="K93">
        <f ca="1">OFFSET('Equipos, Mater, Serv'!T$5,ROW($A93)-ROW($A$3),0)</f>
        <v>0</v>
      </c>
      <c r="L93">
        <f ca="1">OFFSET('Equipos, Mater, Serv'!U$5,ROW($A93)-ROW($A$3),0)</f>
        <v>0</v>
      </c>
      <c r="N93">
        <f ca="1">OFFSET('Equipos, Mater, Serv'!Z$5,ROW($A93)-ROW($A$3),0)</f>
        <v>0</v>
      </c>
      <c r="O93">
        <f ca="1">OFFSET('Equipos, Mater, Serv'!AA$5,ROW($A93)-ROW($A$3),0)</f>
        <v>0</v>
      </c>
      <c r="P93">
        <f ca="1">OFFSET('Equipos, Mater, Serv'!AB$5,ROW($A93)-ROW($A$3),0)</f>
        <v>0</v>
      </c>
      <c r="Q93">
        <f ca="1">OFFSET('Equipos, Mater, Serv'!AC$5,ROW($A93)-ROW($A$3),0)</f>
        <v>0</v>
      </c>
      <c r="R93">
        <f ca="1">OFFSET('Equipos, Mater, Serv'!AD$5,ROW($A93)-ROW($A$3),0)</f>
        <v>0</v>
      </c>
      <c r="S93">
        <f ca="1">OFFSET('Equipos, Mater, Serv'!AE$5,ROW($A93)-ROW($A$3),0)</f>
        <v>0</v>
      </c>
      <c r="T93">
        <f ca="1">OFFSET('Equipos, Mater, Serv'!AF$5,ROW($A93)-ROW($A$3),0)</f>
        <v>0</v>
      </c>
      <c r="V93" s="227">
        <f ca="1">IF(OR($B93=0,D93=0,F93=0,J93&lt;&gt;'Datos fijos'!$H$3),0,1)</f>
        <v>0</v>
      </c>
      <c r="W93">
        <f t="shared" ca="1" si="124"/>
        <v>0</v>
      </c>
      <c r="X93" t="str">
        <f t="shared" ca="1" si="125"/>
        <v/>
      </c>
      <c r="Y93" t="str">
        <f t="shared" ca="1" si="126"/>
        <v/>
      </c>
      <c r="AA93" t="str">
        <f t="shared" ca="1" si="69"/>
        <v/>
      </c>
      <c r="AB93" t="str">
        <f t="shared" ca="1" si="70"/>
        <v/>
      </c>
      <c r="AC93" t="str">
        <f t="shared" ca="1" si="71"/>
        <v/>
      </c>
      <c r="AD93" t="str">
        <f t="shared" ca="1" si="72"/>
        <v/>
      </c>
      <c r="AE93" t="str">
        <f t="shared" ca="1" si="73"/>
        <v/>
      </c>
      <c r="AF93" t="str">
        <f t="shared" ca="1" si="74"/>
        <v/>
      </c>
      <c r="AG93" t="str">
        <f t="shared" ca="1" si="127"/>
        <v/>
      </c>
      <c r="AH93" t="str">
        <f t="shared" ca="1" si="128"/>
        <v/>
      </c>
      <c r="AI93" t="str">
        <f t="shared" ca="1" si="129"/>
        <v/>
      </c>
      <c r="AL93" t="str">
        <f ca="1">IF(Y93="","",IF(OR(AG93='Datos fijos'!$AB$3,AG93='Datos fijos'!$AB$4),0,SUM(AH93:AK93)))</f>
        <v/>
      </c>
      <c r="BE93" s="4">
        <f ca="1">IF(OR(COUNTIF('Datos fijos'!$AJ:$AJ,$B93)=0,$B93=0,D93=0,F93=0,$H$4&lt;&gt;'Datos fijos'!$H$3),0,VLOOKUP($B93,'Datos fijos'!$AJ:$AO,COLUMN('Datos fijos'!$AK$2)-COLUMN('Datos fijos'!$AJ$2)+1,0))</f>
        <v>0</v>
      </c>
      <c r="BF93">
        <f t="shared" ca="1" si="130"/>
        <v>0</v>
      </c>
      <c r="BG93" t="str">
        <f t="shared" ca="1" si="75"/>
        <v/>
      </c>
      <c r="BH93" t="str">
        <f t="shared" ca="1" si="76"/>
        <v/>
      </c>
      <c r="BJ93" t="str">
        <f t="shared" ca="1" si="77"/>
        <v/>
      </c>
      <c r="BK93" t="str">
        <f t="shared" ca="1" si="78"/>
        <v/>
      </c>
      <c r="BL93" t="str">
        <f t="shared" ca="1" si="79"/>
        <v/>
      </c>
      <c r="BM93" t="str">
        <f t="shared" ca="1" si="80"/>
        <v/>
      </c>
      <c r="BN93" s="4" t="str">
        <f t="shared" ca="1" si="81"/>
        <v/>
      </c>
      <c r="BO93" t="str">
        <f t="shared" ca="1" si="82"/>
        <v/>
      </c>
      <c r="BP93" t="str">
        <f t="shared" ca="1" si="83"/>
        <v/>
      </c>
      <c r="BQ93" t="str">
        <f t="shared" ca="1" si="84"/>
        <v/>
      </c>
      <c r="BR93" t="str">
        <f t="shared" ca="1" si="85"/>
        <v/>
      </c>
      <c r="BS93" t="str">
        <f t="shared" ca="1" si="86"/>
        <v/>
      </c>
      <c r="BT93" t="str">
        <f ca="1">IF($BH93="","",IF(OR(BO93='Datos fijos'!$AB$3,BO93='Datos fijos'!$AB$4),0,SUM(BP93:BS93)))</f>
        <v/>
      </c>
      <c r="BU93" t="str">
        <f t="shared" ca="1" si="131"/>
        <v/>
      </c>
      <c r="BX93">
        <f ca="1">IF(OR(COUNTIF('Datos fijos'!$AJ:$AJ,$B93)=0,$B93=0,D93=0,F93=0,G93=0,$H$4&lt;&gt;'Datos fijos'!$H$3),0,VLOOKUP($B93,'Datos fijos'!$AJ:$AO,COLUMN('Datos fijos'!$AL$1)-COLUMN('Datos fijos'!$AJ$2)+1,0))</f>
        <v>0</v>
      </c>
      <c r="BY93">
        <f t="shared" ca="1" si="132"/>
        <v>0</v>
      </c>
      <c r="BZ93" t="str">
        <f t="shared" ca="1" si="87"/>
        <v/>
      </c>
      <c r="CA93" t="str">
        <f t="shared" ca="1" si="88"/>
        <v/>
      </c>
      <c r="CC93" t="str">
        <f t="shared" ca="1" si="89"/>
        <v/>
      </c>
      <c r="CD93" t="str">
        <f t="shared" ca="1" si="90"/>
        <v/>
      </c>
      <c r="CE93" t="str">
        <f t="shared" ca="1" si="91"/>
        <v/>
      </c>
      <c r="CF93" t="str">
        <f t="shared" ca="1" si="92"/>
        <v/>
      </c>
      <c r="CG93" t="str">
        <f t="shared" ca="1" si="93"/>
        <v/>
      </c>
      <c r="CH93" t="str">
        <f t="shared" ca="1" si="94"/>
        <v/>
      </c>
      <c r="CI93" t="str">
        <f t="shared" ca="1" si="95"/>
        <v/>
      </c>
      <c r="CJ93" t="str">
        <f t="shared" ca="1" si="96"/>
        <v/>
      </c>
      <c r="CK93" t="str">
        <f t="shared" ca="1" si="97"/>
        <v/>
      </c>
      <c r="CL93" t="str">
        <f t="shared" ca="1" si="98"/>
        <v/>
      </c>
      <c r="CM93" t="str">
        <f ca="1">IF($CA93="","",IF(OR(CH93='Datos fijos'!$AB$3,CH93='Datos fijos'!$AB$4),0,SUM(CI93:CL93)))</f>
        <v/>
      </c>
      <c r="CN93" t="str">
        <f t="shared" ca="1" si="133"/>
        <v/>
      </c>
      <c r="CQ93" s="4">
        <f ca="1">IF(OR(COUNTIF('Datos fijos'!$AJ:$AJ,$B93)=0,$B93=0,L93=0,D93=0,F93=0),0,IF(K93='Datos fijos'!$AB$5,VLOOKUP($B93,'Datos fijos'!$AJ:$AO,COLUMN('Datos fijos'!$AN$1)-COLUMN('Datos fijos'!$AJ$2)+1,0),0))</f>
        <v>0</v>
      </c>
      <c r="CR93">
        <f t="shared" ca="1" si="134"/>
        <v>0</v>
      </c>
      <c r="CS93" t="str">
        <f t="shared" ca="1" si="99"/>
        <v/>
      </c>
      <c r="CT93" t="str">
        <f t="shared" ca="1" si="100"/>
        <v/>
      </c>
      <c r="CV93" t="str">
        <f t="shared" ca="1" si="101"/>
        <v/>
      </c>
      <c r="CW93" t="str">
        <f t="shared" ca="1" si="102"/>
        <v/>
      </c>
      <c r="CX93" t="str">
        <f t="shared" ca="1" si="103"/>
        <v/>
      </c>
      <c r="CY93" t="str">
        <f t="shared" ca="1" si="104"/>
        <v/>
      </c>
      <c r="CZ93" t="str">
        <f t="shared" ca="1" si="105"/>
        <v/>
      </c>
      <c r="DA93" t="str">
        <f t="shared" ca="1" si="106"/>
        <v/>
      </c>
      <c r="DB93" s="4" t="str">
        <f t="shared" ca="1" si="107"/>
        <v/>
      </c>
      <c r="DC93" t="str">
        <f t="shared" ca="1" si="108"/>
        <v/>
      </c>
      <c r="DD93" t="str">
        <f t="shared" ca="1" si="109"/>
        <v/>
      </c>
      <c r="DE93" t="str">
        <f t="shared" ca="1" si="110"/>
        <v/>
      </c>
      <c r="DF93" t="str">
        <f t="shared" ca="1" si="111"/>
        <v/>
      </c>
      <c r="DI93">
        <f ca="1">IF(OR(COUNTIF('Datos fijos'!$AJ:$AJ,Cálculos!$B93)=0,Cálculos!$B93=0,D93=0,F93=0),0,VLOOKUP($B93,'Datos fijos'!$AJ:$AO,COLUMN('Datos fijos'!$AO$1)-COLUMN('Datos fijos'!$AJ$2)+1,0))</f>
        <v>0</v>
      </c>
      <c r="DJ93">
        <f t="shared" ca="1" si="135"/>
        <v>0</v>
      </c>
      <c r="DK93" t="str">
        <f t="shared" ca="1" si="112"/>
        <v/>
      </c>
      <c r="DL93" t="str">
        <f t="shared" ca="1" si="136"/>
        <v/>
      </c>
      <c r="DN93" t="str">
        <f t="shared" ca="1" si="113"/>
        <v/>
      </c>
      <c r="DO93" t="str">
        <f t="shared" ca="1" si="114"/>
        <v/>
      </c>
      <c r="DP93" t="str">
        <f t="shared" ca="1" si="115"/>
        <v/>
      </c>
      <c r="DQ93" t="str">
        <f t="shared" ca="1" si="116"/>
        <v/>
      </c>
      <c r="DR93" t="str">
        <f t="shared" ca="1" si="117"/>
        <v/>
      </c>
      <c r="DS93" s="4" t="str">
        <f ca="1">IF($DL93="","",IF(OR(OFFSET(K$3,$DL93,0)='Datos fijos'!$AB$5,OFFSET(K$3,$DL93,0)='Datos fijos'!$AB$6),"Importado",OFFSET(K$3,$DL93,0)))</f>
        <v/>
      </c>
      <c r="DT93" t="str">
        <f t="shared" ca="1" si="118"/>
        <v/>
      </c>
      <c r="DU93" t="str">
        <f t="shared" ca="1" si="119"/>
        <v/>
      </c>
      <c r="DV93" t="str">
        <f t="shared" ca="1" si="120"/>
        <v/>
      </c>
      <c r="DW93" t="str">
        <f t="shared" ca="1" si="121"/>
        <v/>
      </c>
      <c r="DX93" t="str">
        <f ca="1">IF(DL93="","",IF(OR(DS93='Datos fijos'!$AB$3,DS93='Datos fijos'!$AB$4),0,SUM(DT93:DW93)))</f>
        <v/>
      </c>
      <c r="DY93" t="str">
        <f t="shared" ca="1" si="122"/>
        <v/>
      </c>
      <c r="EC93" s="52" t="str">
        <f ca="1">IF(OR(COUNTIF('Datos fijos'!$AJ:$AJ,Cálculos!$B93)=0,F93=0,D93=0,B93=0),"",VLOOKUP($B93,'Datos fijos'!$AJ:$AP,COLUMN('Datos fijos'!$AP$1)-COLUMN('Datos fijos'!$AJ$2)+1,0))</f>
        <v/>
      </c>
      <c r="ED93" t="str">
        <f t="shared" ca="1" si="123"/>
        <v/>
      </c>
    </row>
    <row r="94" spans="2:134">
      <c r="B94">
        <f ca="1">OFFSET('Equipos, Mater, Serv'!C$5,ROW($A94)-ROW($A$3),0)</f>
        <v>0</v>
      </c>
      <c r="C94">
        <f ca="1">OFFSET('Equipos, Mater, Serv'!D$5,ROW($A94)-ROW($A$3),0)</f>
        <v>0</v>
      </c>
      <c r="D94">
        <f ca="1">OFFSET('Equipos, Mater, Serv'!F$5,ROW($A94)-ROW($A$3),0)</f>
        <v>0</v>
      </c>
      <c r="E94">
        <f ca="1">OFFSET('Equipos, Mater, Serv'!G$5,ROW($A94)-ROW($A$3),0)</f>
        <v>0</v>
      </c>
      <c r="F94">
        <f ca="1">OFFSET('Equipos, Mater, Serv'!H$5,ROW($A94)-ROW($A$3),0)</f>
        <v>0</v>
      </c>
      <c r="G94">
        <f ca="1">OFFSET('Equipos, Mater, Serv'!L$5,ROW($A94)-ROW($A$3),0)</f>
        <v>0</v>
      </c>
      <c r="I94">
        <f ca="1">OFFSET('Equipos, Mater, Serv'!O$5,ROW($A94)-ROW($A$3),0)</f>
        <v>0</v>
      </c>
      <c r="J94">
        <f ca="1">OFFSET('Equipos, Mater, Serv'!P$5,ROW($A94)-ROW($A$3),0)</f>
        <v>0</v>
      </c>
      <c r="K94">
        <f ca="1">OFFSET('Equipos, Mater, Serv'!T$5,ROW($A94)-ROW($A$3),0)</f>
        <v>0</v>
      </c>
      <c r="L94">
        <f ca="1">OFFSET('Equipos, Mater, Serv'!U$5,ROW($A94)-ROW($A$3),0)</f>
        <v>0</v>
      </c>
      <c r="N94">
        <f ca="1">OFFSET('Equipos, Mater, Serv'!Z$5,ROW($A94)-ROW($A$3),0)</f>
        <v>0</v>
      </c>
      <c r="O94">
        <f ca="1">OFFSET('Equipos, Mater, Serv'!AA$5,ROW($A94)-ROW($A$3),0)</f>
        <v>0</v>
      </c>
      <c r="P94">
        <f ca="1">OFFSET('Equipos, Mater, Serv'!AB$5,ROW($A94)-ROW($A$3),0)</f>
        <v>0</v>
      </c>
      <c r="Q94">
        <f ca="1">OFFSET('Equipos, Mater, Serv'!AC$5,ROW($A94)-ROW($A$3),0)</f>
        <v>0</v>
      </c>
      <c r="R94">
        <f ca="1">OFFSET('Equipos, Mater, Serv'!AD$5,ROW($A94)-ROW($A$3),0)</f>
        <v>0</v>
      </c>
      <c r="S94">
        <f ca="1">OFFSET('Equipos, Mater, Serv'!AE$5,ROW($A94)-ROW($A$3),0)</f>
        <v>0</v>
      </c>
      <c r="T94">
        <f ca="1">OFFSET('Equipos, Mater, Serv'!AF$5,ROW($A94)-ROW($A$3),0)</f>
        <v>0</v>
      </c>
      <c r="V94" s="227">
        <f ca="1">IF(OR($B94=0,D94=0,F94=0,J94&lt;&gt;'Datos fijos'!$H$3),0,1)</f>
        <v>0</v>
      </c>
      <c r="W94">
        <f t="shared" ca="1" si="124"/>
        <v>0</v>
      </c>
      <c r="X94" t="str">
        <f t="shared" ca="1" si="125"/>
        <v/>
      </c>
      <c r="Y94" t="str">
        <f t="shared" ca="1" si="126"/>
        <v/>
      </c>
      <c r="AA94" t="str">
        <f t="shared" ca="1" si="69"/>
        <v/>
      </c>
      <c r="AB94" t="str">
        <f t="shared" ca="1" si="70"/>
        <v/>
      </c>
      <c r="AC94" t="str">
        <f t="shared" ca="1" si="71"/>
        <v/>
      </c>
      <c r="AD94" t="str">
        <f t="shared" ca="1" si="72"/>
        <v/>
      </c>
      <c r="AE94" t="str">
        <f t="shared" ca="1" si="73"/>
        <v/>
      </c>
      <c r="AF94" t="str">
        <f t="shared" ca="1" si="74"/>
        <v/>
      </c>
      <c r="AG94" t="str">
        <f t="shared" ca="1" si="127"/>
        <v/>
      </c>
      <c r="AH94" t="str">
        <f t="shared" ca="1" si="128"/>
        <v/>
      </c>
      <c r="AI94" t="str">
        <f t="shared" ca="1" si="129"/>
        <v/>
      </c>
      <c r="AL94" t="str">
        <f ca="1">IF(Y94="","",IF(OR(AG94='Datos fijos'!$AB$3,AG94='Datos fijos'!$AB$4),0,SUM(AH94:AK94)))</f>
        <v/>
      </c>
      <c r="BE94" s="4">
        <f ca="1">IF(OR(COUNTIF('Datos fijos'!$AJ:$AJ,$B94)=0,$B94=0,D94=0,F94=0,$H$4&lt;&gt;'Datos fijos'!$H$3),0,VLOOKUP($B94,'Datos fijos'!$AJ:$AO,COLUMN('Datos fijos'!$AK$2)-COLUMN('Datos fijos'!$AJ$2)+1,0))</f>
        <v>0</v>
      </c>
      <c r="BF94">
        <f t="shared" ca="1" si="130"/>
        <v>0</v>
      </c>
      <c r="BG94" t="str">
        <f t="shared" ca="1" si="75"/>
        <v/>
      </c>
      <c r="BH94" t="str">
        <f t="shared" ca="1" si="76"/>
        <v/>
      </c>
      <c r="BJ94" t="str">
        <f t="shared" ca="1" si="77"/>
        <v/>
      </c>
      <c r="BK94" t="str">
        <f t="shared" ca="1" si="78"/>
        <v/>
      </c>
      <c r="BL94" t="str">
        <f t="shared" ca="1" si="79"/>
        <v/>
      </c>
      <c r="BM94" t="str">
        <f t="shared" ca="1" si="80"/>
        <v/>
      </c>
      <c r="BN94" s="4" t="str">
        <f t="shared" ca="1" si="81"/>
        <v/>
      </c>
      <c r="BO94" t="str">
        <f t="shared" ca="1" si="82"/>
        <v/>
      </c>
      <c r="BP94" t="str">
        <f t="shared" ca="1" si="83"/>
        <v/>
      </c>
      <c r="BQ94" t="str">
        <f t="shared" ca="1" si="84"/>
        <v/>
      </c>
      <c r="BR94" t="str">
        <f t="shared" ca="1" si="85"/>
        <v/>
      </c>
      <c r="BS94" t="str">
        <f t="shared" ca="1" si="86"/>
        <v/>
      </c>
      <c r="BT94" t="str">
        <f ca="1">IF($BH94="","",IF(OR(BO94='Datos fijos'!$AB$3,BO94='Datos fijos'!$AB$4),0,SUM(BP94:BS94)))</f>
        <v/>
      </c>
      <c r="BU94" t="str">
        <f t="shared" ca="1" si="131"/>
        <v/>
      </c>
      <c r="BX94">
        <f ca="1">IF(OR(COUNTIF('Datos fijos'!$AJ:$AJ,$B94)=0,$B94=0,D94=0,F94=0,G94=0,$H$4&lt;&gt;'Datos fijos'!$H$3),0,VLOOKUP($B94,'Datos fijos'!$AJ:$AO,COLUMN('Datos fijos'!$AL$1)-COLUMN('Datos fijos'!$AJ$2)+1,0))</f>
        <v>0</v>
      </c>
      <c r="BY94">
        <f t="shared" ca="1" si="132"/>
        <v>0</v>
      </c>
      <c r="BZ94" t="str">
        <f t="shared" ca="1" si="87"/>
        <v/>
      </c>
      <c r="CA94" t="str">
        <f t="shared" ca="1" si="88"/>
        <v/>
      </c>
      <c r="CC94" t="str">
        <f t="shared" ca="1" si="89"/>
        <v/>
      </c>
      <c r="CD94" t="str">
        <f t="shared" ca="1" si="90"/>
        <v/>
      </c>
      <c r="CE94" t="str">
        <f t="shared" ca="1" si="91"/>
        <v/>
      </c>
      <c r="CF94" t="str">
        <f t="shared" ca="1" si="92"/>
        <v/>
      </c>
      <c r="CG94" t="str">
        <f t="shared" ca="1" si="93"/>
        <v/>
      </c>
      <c r="CH94" t="str">
        <f t="shared" ca="1" si="94"/>
        <v/>
      </c>
      <c r="CI94" t="str">
        <f t="shared" ca="1" si="95"/>
        <v/>
      </c>
      <c r="CJ94" t="str">
        <f t="shared" ca="1" si="96"/>
        <v/>
      </c>
      <c r="CK94" t="str">
        <f t="shared" ca="1" si="97"/>
        <v/>
      </c>
      <c r="CL94" t="str">
        <f t="shared" ca="1" si="98"/>
        <v/>
      </c>
      <c r="CM94" t="str">
        <f ca="1">IF($CA94="","",IF(OR(CH94='Datos fijos'!$AB$3,CH94='Datos fijos'!$AB$4),0,SUM(CI94:CL94)))</f>
        <v/>
      </c>
      <c r="CN94" t="str">
        <f t="shared" ca="1" si="133"/>
        <v/>
      </c>
      <c r="CQ94" s="4">
        <f ca="1">IF(OR(COUNTIF('Datos fijos'!$AJ:$AJ,$B94)=0,$B94=0,L94=0,D94=0,F94=0),0,IF(K94='Datos fijos'!$AB$5,VLOOKUP($B94,'Datos fijos'!$AJ:$AO,COLUMN('Datos fijos'!$AN$1)-COLUMN('Datos fijos'!$AJ$2)+1,0),0))</f>
        <v>0</v>
      </c>
      <c r="CR94">
        <f t="shared" ca="1" si="134"/>
        <v>0</v>
      </c>
      <c r="CS94" t="str">
        <f t="shared" ca="1" si="99"/>
        <v/>
      </c>
      <c r="CT94" t="str">
        <f t="shared" ca="1" si="100"/>
        <v/>
      </c>
      <c r="CV94" t="str">
        <f t="shared" ca="1" si="101"/>
        <v/>
      </c>
      <c r="CW94" t="str">
        <f t="shared" ca="1" si="102"/>
        <v/>
      </c>
      <c r="CX94" t="str">
        <f t="shared" ca="1" si="103"/>
        <v/>
      </c>
      <c r="CY94" t="str">
        <f t="shared" ca="1" si="104"/>
        <v/>
      </c>
      <c r="CZ94" t="str">
        <f t="shared" ca="1" si="105"/>
        <v/>
      </c>
      <c r="DA94" t="str">
        <f t="shared" ca="1" si="106"/>
        <v/>
      </c>
      <c r="DB94" s="4" t="str">
        <f t="shared" ca="1" si="107"/>
        <v/>
      </c>
      <c r="DC94" t="str">
        <f t="shared" ca="1" si="108"/>
        <v/>
      </c>
      <c r="DD94" t="str">
        <f t="shared" ca="1" si="109"/>
        <v/>
      </c>
      <c r="DE94" t="str">
        <f t="shared" ca="1" si="110"/>
        <v/>
      </c>
      <c r="DF94" t="str">
        <f t="shared" ca="1" si="111"/>
        <v/>
      </c>
      <c r="DI94">
        <f ca="1">IF(OR(COUNTIF('Datos fijos'!$AJ:$AJ,Cálculos!$B94)=0,Cálculos!$B94=0,D94=0,F94=0),0,VLOOKUP($B94,'Datos fijos'!$AJ:$AO,COLUMN('Datos fijos'!$AO$1)-COLUMN('Datos fijos'!$AJ$2)+1,0))</f>
        <v>0</v>
      </c>
      <c r="DJ94">
        <f t="shared" ca="1" si="135"/>
        <v>0</v>
      </c>
      <c r="DK94" t="str">
        <f t="shared" ca="1" si="112"/>
        <v/>
      </c>
      <c r="DL94" t="str">
        <f t="shared" ca="1" si="136"/>
        <v/>
      </c>
      <c r="DN94" t="str">
        <f t="shared" ca="1" si="113"/>
        <v/>
      </c>
      <c r="DO94" t="str">
        <f t="shared" ca="1" si="114"/>
        <v/>
      </c>
      <c r="DP94" t="str">
        <f t="shared" ca="1" si="115"/>
        <v/>
      </c>
      <c r="DQ94" t="str">
        <f t="shared" ca="1" si="116"/>
        <v/>
      </c>
      <c r="DR94" t="str">
        <f t="shared" ca="1" si="117"/>
        <v/>
      </c>
      <c r="DS94" s="4" t="str">
        <f ca="1">IF($DL94="","",IF(OR(OFFSET(K$3,$DL94,0)='Datos fijos'!$AB$5,OFFSET(K$3,$DL94,0)='Datos fijos'!$AB$6),"Importado",OFFSET(K$3,$DL94,0)))</f>
        <v/>
      </c>
      <c r="DT94" t="str">
        <f t="shared" ca="1" si="118"/>
        <v/>
      </c>
      <c r="DU94" t="str">
        <f t="shared" ca="1" si="119"/>
        <v/>
      </c>
      <c r="DV94" t="str">
        <f t="shared" ca="1" si="120"/>
        <v/>
      </c>
      <c r="DW94" t="str">
        <f t="shared" ca="1" si="121"/>
        <v/>
      </c>
      <c r="DX94" t="str">
        <f ca="1">IF(DL94="","",IF(OR(DS94='Datos fijos'!$AB$3,DS94='Datos fijos'!$AB$4),0,SUM(DT94:DW94)))</f>
        <v/>
      </c>
      <c r="DY94" t="str">
        <f t="shared" ca="1" si="122"/>
        <v/>
      </c>
      <c r="EC94" s="52" t="str">
        <f ca="1">IF(OR(COUNTIF('Datos fijos'!$AJ:$AJ,Cálculos!$B94)=0,F94=0,D94=0,B94=0),"",VLOOKUP($B94,'Datos fijos'!$AJ:$AP,COLUMN('Datos fijos'!$AP$1)-COLUMN('Datos fijos'!$AJ$2)+1,0))</f>
        <v/>
      </c>
      <c r="ED94" t="str">
        <f t="shared" ca="1" si="123"/>
        <v/>
      </c>
    </row>
    <row r="95" spans="2:134">
      <c r="B95">
        <f ca="1">OFFSET('Equipos, Mater, Serv'!C$5,ROW($A95)-ROW($A$3),0)</f>
        <v>0</v>
      </c>
      <c r="C95">
        <f ca="1">OFFSET('Equipos, Mater, Serv'!D$5,ROW($A95)-ROW($A$3),0)</f>
        <v>0</v>
      </c>
      <c r="D95">
        <f ca="1">OFFSET('Equipos, Mater, Serv'!F$5,ROW($A95)-ROW($A$3),0)</f>
        <v>0</v>
      </c>
      <c r="E95">
        <f ca="1">OFFSET('Equipos, Mater, Serv'!G$5,ROW($A95)-ROW($A$3),0)</f>
        <v>0</v>
      </c>
      <c r="F95">
        <f ca="1">OFFSET('Equipos, Mater, Serv'!H$5,ROW($A95)-ROW($A$3),0)</f>
        <v>0</v>
      </c>
      <c r="G95">
        <f ca="1">OFFSET('Equipos, Mater, Serv'!L$5,ROW($A95)-ROW($A$3),0)</f>
        <v>0</v>
      </c>
      <c r="I95">
        <f ca="1">OFFSET('Equipos, Mater, Serv'!O$5,ROW($A95)-ROW($A$3),0)</f>
        <v>0</v>
      </c>
      <c r="J95">
        <f ca="1">OFFSET('Equipos, Mater, Serv'!P$5,ROW($A95)-ROW($A$3),0)</f>
        <v>0</v>
      </c>
      <c r="K95">
        <f ca="1">OFFSET('Equipos, Mater, Serv'!T$5,ROW($A95)-ROW($A$3),0)</f>
        <v>0</v>
      </c>
      <c r="L95">
        <f ca="1">OFFSET('Equipos, Mater, Serv'!U$5,ROW($A95)-ROW($A$3),0)</f>
        <v>0</v>
      </c>
      <c r="N95">
        <f ca="1">OFFSET('Equipos, Mater, Serv'!Z$5,ROW($A95)-ROW($A$3),0)</f>
        <v>0</v>
      </c>
      <c r="O95">
        <f ca="1">OFFSET('Equipos, Mater, Serv'!AA$5,ROW($A95)-ROW($A$3),0)</f>
        <v>0</v>
      </c>
      <c r="P95">
        <f ca="1">OFFSET('Equipos, Mater, Serv'!AB$5,ROW($A95)-ROW($A$3),0)</f>
        <v>0</v>
      </c>
      <c r="Q95">
        <f ca="1">OFFSET('Equipos, Mater, Serv'!AC$5,ROW($A95)-ROW($A$3),0)</f>
        <v>0</v>
      </c>
      <c r="R95">
        <f ca="1">OFFSET('Equipos, Mater, Serv'!AD$5,ROW($A95)-ROW($A$3),0)</f>
        <v>0</v>
      </c>
      <c r="S95">
        <f ca="1">OFFSET('Equipos, Mater, Serv'!AE$5,ROW($A95)-ROW($A$3),0)</f>
        <v>0</v>
      </c>
      <c r="T95">
        <f ca="1">OFFSET('Equipos, Mater, Serv'!AF$5,ROW($A95)-ROW($A$3),0)</f>
        <v>0</v>
      </c>
      <c r="V95" s="227">
        <f ca="1">IF(OR($B95=0,D95=0,F95=0,J95&lt;&gt;'Datos fijos'!$H$3),0,1)</f>
        <v>0</v>
      </c>
      <c r="W95">
        <f t="shared" ca="1" si="124"/>
        <v>0</v>
      </c>
      <c r="X95" t="str">
        <f t="shared" ca="1" si="125"/>
        <v/>
      </c>
      <c r="Y95" t="str">
        <f t="shared" ca="1" si="126"/>
        <v/>
      </c>
      <c r="AA95" t="str">
        <f t="shared" ca="1" si="69"/>
        <v/>
      </c>
      <c r="AB95" t="str">
        <f t="shared" ca="1" si="70"/>
        <v/>
      </c>
      <c r="AC95" t="str">
        <f t="shared" ca="1" si="71"/>
        <v/>
      </c>
      <c r="AD95" t="str">
        <f t="shared" ca="1" si="72"/>
        <v/>
      </c>
      <c r="AE95" t="str">
        <f t="shared" ca="1" si="73"/>
        <v/>
      </c>
      <c r="AF95" t="str">
        <f t="shared" ca="1" si="74"/>
        <v/>
      </c>
      <c r="AG95" t="str">
        <f t="shared" ca="1" si="127"/>
        <v/>
      </c>
      <c r="AH95" t="str">
        <f t="shared" ca="1" si="128"/>
        <v/>
      </c>
      <c r="AI95" t="str">
        <f t="shared" ca="1" si="129"/>
        <v/>
      </c>
      <c r="AL95" t="str">
        <f ca="1">IF(Y95="","",IF(OR(AG95='Datos fijos'!$AB$3,AG95='Datos fijos'!$AB$4),0,SUM(AH95:AK95)))</f>
        <v/>
      </c>
      <c r="BE95" s="4">
        <f ca="1">IF(OR(COUNTIF('Datos fijos'!$AJ:$AJ,$B95)=0,$B95=0,D95=0,F95=0,$H$4&lt;&gt;'Datos fijos'!$H$3),0,VLOOKUP($B95,'Datos fijos'!$AJ:$AO,COLUMN('Datos fijos'!$AK$2)-COLUMN('Datos fijos'!$AJ$2)+1,0))</f>
        <v>0</v>
      </c>
      <c r="BF95">
        <f t="shared" ca="1" si="130"/>
        <v>0</v>
      </c>
      <c r="BG95" t="str">
        <f t="shared" ca="1" si="75"/>
        <v/>
      </c>
      <c r="BH95" t="str">
        <f t="shared" ca="1" si="76"/>
        <v/>
      </c>
      <c r="BJ95" t="str">
        <f t="shared" ca="1" si="77"/>
        <v/>
      </c>
      <c r="BK95" t="str">
        <f t="shared" ca="1" si="78"/>
        <v/>
      </c>
      <c r="BL95" t="str">
        <f t="shared" ca="1" si="79"/>
        <v/>
      </c>
      <c r="BM95" t="str">
        <f t="shared" ca="1" si="80"/>
        <v/>
      </c>
      <c r="BN95" s="4" t="str">
        <f t="shared" ca="1" si="81"/>
        <v/>
      </c>
      <c r="BO95" t="str">
        <f t="shared" ca="1" si="82"/>
        <v/>
      </c>
      <c r="BP95" t="str">
        <f t="shared" ca="1" si="83"/>
        <v/>
      </c>
      <c r="BQ95" t="str">
        <f t="shared" ca="1" si="84"/>
        <v/>
      </c>
      <c r="BR95" t="str">
        <f t="shared" ca="1" si="85"/>
        <v/>
      </c>
      <c r="BS95" t="str">
        <f t="shared" ca="1" si="86"/>
        <v/>
      </c>
      <c r="BT95" t="str">
        <f ca="1">IF($BH95="","",IF(OR(BO95='Datos fijos'!$AB$3,BO95='Datos fijos'!$AB$4),0,SUM(BP95:BS95)))</f>
        <v/>
      </c>
      <c r="BU95" t="str">
        <f t="shared" ca="1" si="131"/>
        <v/>
      </c>
      <c r="BX95">
        <f ca="1">IF(OR(COUNTIF('Datos fijos'!$AJ:$AJ,$B95)=0,$B95=0,D95=0,F95=0,G95=0,$H$4&lt;&gt;'Datos fijos'!$H$3),0,VLOOKUP($B95,'Datos fijos'!$AJ:$AO,COLUMN('Datos fijos'!$AL$1)-COLUMN('Datos fijos'!$AJ$2)+1,0))</f>
        <v>0</v>
      </c>
      <c r="BY95">
        <f t="shared" ca="1" si="132"/>
        <v>0</v>
      </c>
      <c r="BZ95" t="str">
        <f t="shared" ca="1" si="87"/>
        <v/>
      </c>
      <c r="CA95" t="str">
        <f t="shared" ca="1" si="88"/>
        <v/>
      </c>
      <c r="CC95" t="str">
        <f t="shared" ca="1" si="89"/>
        <v/>
      </c>
      <c r="CD95" t="str">
        <f t="shared" ca="1" si="90"/>
        <v/>
      </c>
      <c r="CE95" t="str">
        <f t="shared" ca="1" si="91"/>
        <v/>
      </c>
      <c r="CF95" t="str">
        <f t="shared" ca="1" si="92"/>
        <v/>
      </c>
      <c r="CG95" t="str">
        <f t="shared" ca="1" si="93"/>
        <v/>
      </c>
      <c r="CH95" t="str">
        <f t="shared" ca="1" si="94"/>
        <v/>
      </c>
      <c r="CI95" t="str">
        <f t="shared" ca="1" si="95"/>
        <v/>
      </c>
      <c r="CJ95" t="str">
        <f t="shared" ca="1" si="96"/>
        <v/>
      </c>
      <c r="CK95" t="str">
        <f t="shared" ca="1" si="97"/>
        <v/>
      </c>
      <c r="CL95" t="str">
        <f t="shared" ca="1" si="98"/>
        <v/>
      </c>
      <c r="CM95" t="str">
        <f ca="1">IF($CA95="","",IF(OR(CH95='Datos fijos'!$AB$3,CH95='Datos fijos'!$AB$4),0,SUM(CI95:CL95)))</f>
        <v/>
      </c>
      <c r="CN95" t="str">
        <f t="shared" ca="1" si="133"/>
        <v/>
      </c>
      <c r="CQ95" s="4">
        <f ca="1">IF(OR(COUNTIF('Datos fijos'!$AJ:$AJ,$B95)=0,$B95=0,L95=0,D95=0,F95=0),0,IF(K95='Datos fijos'!$AB$5,VLOOKUP($B95,'Datos fijos'!$AJ:$AO,COLUMN('Datos fijos'!$AN$1)-COLUMN('Datos fijos'!$AJ$2)+1,0),0))</f>
        <v>0</v>
      </c>
      <c r="CR95">
        <f t="shared" ca="1" si="134"/>
        <v>0</v>
      </c>
      <c r="CS95" t="str">
        <f t="shared" ca="1" si="99"/>
        <v/>
      </c>
      <c r="CT95" t="str">
        <f t="shared" ca="1" si="100"/>
        <v/>
      </c>
      <c r="CV95" t="str">
        <f t="shared" ca="1" si="101"/>
        <v/>
      </c>
      <c r="CW95" t="str">
        <f t="shared" ca="1" si="102"/>
        <v/>
      </c>
      <c r="CX95" t="str">
        <f t="shared" ca="1" si="103"/>
        <v/>
      </c>
      <c r="CY95" t="str">
        <f t="shared" ca="1" si="104"/>
        <v/>
      </c>
      <c r="CZ95" t="str">
        <f t="shared" ca="1" si="105"/>
        <v/>
      </c>
      <c r="DA95" t="str">
        <f t="shared" ca="1" si="106"/>
        <v/>
      </c>
      <c r="DB95" s="4" t="str">
        <f t="shared" ca="1" si="107"/>
        <v/>
      </c>
      <c r="DC95" t="str">
        <f t="shared" ca="1" si="108"/>
        <v/>
      </c>
      <c r="DD95" t="str">
        <f t="shared" ca="1" si="109"/>
        <v/>
      </c>
      <c r="DE95" t="str">
        <f t="shared" ca="1" si="110"/>
        <v/>
      </c>
      <c r="DF95" t="str">
        <f t="shared" ca="1" si="111"/>
        <v/>
      </c>
      <c r="DI95">
        <f ca="1">IF(OR(COUNTIF('Datos fijos'!$AJ:$AJ,Cálculos!$B95)=0,Cálculos!$B95=0,D95=0,F95=0),0,VLOOKUP($B95,'Datos fijos'!$AJ:$AO,COLUMN('Datos fijos'!$AO$1)-COLUMN('Datos fijos'!$AJ$2)+1,0))</f>
        <v>0</v>
      </c>
      <c r="DJ95">
        <f t="shared" ca="1" si="135"/>
        <v>0</v>
      </c>
      <c r="DK95" t="str">
        <f t="shared" ca="1" si="112"/>
        <v/>
      </c>
      <c r="DL95" t="str">
        <f t="shared" ca="1" si="136"/>
        <v/>
      </c>
      <c r="DN95" t="str">
        <f t="shared" ca="1" si="113"/>
        <v/>
      </c>
      <c r="DO95" t="str">
        <f t="shared" ca="1" si="114"/>
        <v/>
      </c>
      <c r="DP95" t="str">
        <f t="shared" ca="1" si="115"/>
        <v/>
      </c>
      <c r="DQ95" t="str">
        <f t="shared" ca="1" si="116"/>
        <v/>
      </c>
      <c r="DR95" t="str">
        <f t="shared" ca="1" si="117"/>
        <v/>
      </c>
      <c r="DS95" s="4" t="str">
        <f ca="1">IF($DL95="","",IF(OR(OFFSET(K$3,$DL95,0)='Datos fijos'!$AB$5,OFFSET(K$3,$DL95,0)='Datos fijos'!$AB$6),"Importado",OFFSET(K$3,$DL95,0)))</f>
        <v/>
      </c>
      <c r="DT95" t="str">
        <f t="shared" ca="1" si="118"/>
        <v/>
      </c>
      <c r="DU95" t="str">
        <f t="shared" ca="1" si="119"/>
        <v/>
      </c>
      <c r="DV95" t="str">
        <f t="shared" ca="1" si="120"/>
        <v/>
      </c>
      <c r="DW95" t="str">
        <f t="shared" ca="1" si="121"/>
        <v/>
      </c>
      <c r="DX95" t="str">
        <f ca="1">IF(DL95="","",IF(OR(DS95='Datos fijos'!$AB$3,DS95='Datos fijos'!$AB$4),0,SUM(DT95:DW95)))</f>
        <v/>
      </c>
      <c r="DY95" t="str">
        <f t="shared" ca="1" si="122"/>
        <v/>
      </c>
      <c r="EC95" s="52" t="str">
        <f ca="1">IF(OR(COUNTIF('Datos fijos'!$AJ:$AJ,Cálculos!$B95)=0,F95=0,D95=0,B95=0),"",VLOOKUP($B95,'Datos fijos'!$AJ:$AP,COLUMN('Datos fijos'!$AP$1)-COLUMN('Datos fijos'!$AJ$2)+1,0))</f>
        <v/>
      </c>
      <c r="ED95" t="str">
        <f t="shared" ca="1" si="123"/>
        <v/>
      </c>
    </row>
    <row r="96" spans="2:134">
      <c r="B96">
        <f ca="1">OFFSET('Equipos, Mater, Serv'!C$5,ROW($A96)-ROW($A$3),0)</f>
        <v>0</v>
      </c>
      <c r="C96">
        <f ca="1">OFFSET('Equipos, Mater, Serv'!D$5,ROW($A96)-ROW($A$3),0)</f>
        <v>0</v>
      </c>
      <c r="D96">
        <f ca="1">OFFSET('Equipos, Mater, Serv'!F$5,ROW($A96)-ROW($A$3),0)</f>
        <v>0</v>
      </c>
      <c r="E96">
        <f ca="1">OFFSET('Equipos, Mater, Serv'!G$5,ROW($A96)-ROW($A$3),0)</f>
        <v>0</v>
      </c>
      <c r="F96">
        <f ca="1">OFFSET('Equipos, Mater, Serv'!H$5,ROW($A96)-ROW($A$3),0)</f>
        <v>0</v>
      </c>
      <c r="G96">
        <f ca="1">OFFSET('Equipos, Mater, Serv'!L$5,ROW($A96)-ROW($A$3),0)</f>
        <v>0</v>
      </c>
      <c r="I96">
        <f ca="1">OFFSET('Equipos, Mater, Serv'!O$5,ROW($A96)-ROW($A$3),0)</f>
        <v>0</v>
      </c>
      <c r="J96">
        <f ca="1">OFFSET('Equipos, Mater, Serv'!P$5,ROW($A96)-ROW($A$3),0)</f>
        <v>0</v>
      </c>
      <c r="K96">
        <f ca="1">OFFSET('Equipos, Mater, Serv'!T$5,ROW($A96)-ROW($A$3),0)</f>
        <v>0</v>
      </c>
      <c r="L96">
        <f ca="1">OFFSET('Equipos, Mater, Serv'!U$5,ROW($A96)-ROW($A$3),0)</f>
        <v>0</v>
      </c>
      <c r="N96">
        <f ca="1">OFFSET('Equipos, Mater, Serv'!Z$5,ROW($A96)-ROW($A$3),0)</f>
        <v>0</v>
      </c>
      <c r="O96">
        <f ca="1">OFFSET('Equipos, Mater, Serv'!AA$5,ROW($A96)-ROW($A$3),0)</f>
        <v>0</v>
      </c>
      <c r="P96">
        <f ca="1">OFFSET('Equipos, Mater, Serv'!AB$5,ROW($A96)-ROW($A$3),0)</f>
        <v>0</v>
      </c>
      <c r="Q96">
        <f ca="1">OFFSET('Equipos, Mater, Serv'!AC$5,ROW($A96)-ROW($A$3),0)</f>
        <v>0</v>
      </c>
      <c r="R96">
        <f ca="1">OFFSET('Equipos, Mater, Serv'!AD$5,ROW($A96)-ROW($A$3),0)</f>
        <v>0</v>
      </c>
      <c r="S96">
        <f ca="1">OFFSET('Equipos, Mater, Serv'!AE$5,ROW($A96)-ROW($A$3),0)</f>
        <v>0</v>
      </c>
      <c r="T96">
        <f ca="1">OFFSET('Equipos, Mater, Serv'!AF$5,ROW($A96)-ROW($A$3),0)</f>
        <v>0</v>
      </c>
      <c r="V96" s="227">
        <f ca="1">IF(OR($B96=0,D96=0,F96=0,J96&lt;&gt;'Datos fijos'!$H$3),0,1)</f>
        <v>0</v>
      </c>
      <c r="W96">
        <f t="shared" ca="1" si="124"/>
        <v>0</v>
      </c>
      <c r="X96" t="str">
        <f t="shared" ca="1" si="125"/>
        <v/>
      </c>
      <c r="Y96" t="str">
        <f t="shared" ca="1" si="126"/>
        <v/>
      </c>
      <c r="AA96" t="str">
        <f t="shared" ca="1" si="69"/>
        <v/>
      </c>
      <c r="AB96" t="str">
        <f t="shared" ca="1" si="70"/>
        <v/>
      </c>
      <c r="AC96" t="str">
        <f t="shared" ca="1" si="71"/>
        <v/>
      </c>
      <c r="AD96" t="str">
        <f t="shared" ca="1" si="72"/>
        <v/>
      </c>
      <c r="AE96" t="str">
        <f t="shared" ca="1" si="73"/>
        <v/>
      </c>
      <c r="AF96" t="str">
        <f t="shared" ca="1" si="74"/>
        <v/>
      </c>
      <c r="AG96" t="str">
        <f t="shared" ca="1" si="127"/>
        <v/>
      </c>
      <c r="AH96" t="str">
        <f t="shared" ca="1" si="128"/>
        <v/>
      </c>
      <c r="AI96" t="str">
        <f t="shared" ca="1" si="129"/>
        <v/>
      </c>
      <c r="AL96" t="str">
        <f ca="1">IF(Y96="","",IF(OR(AG96='Datos fijos'!$AB$3,AG96='Datos fijos'!$AB$4),0,SUM(AH96:AK96)))</f>
        <v/>
      </c>
      <c r="BE96" s="4">
        <f ca="1">IF(OR(COUNTIF('Datos fijos'!$AJ:$AJ,$B96)=0,$B96=0,D96=0,F96=0,$H$4&lt;&gt;'Datos fijos'!$H$3),0,VLOOKUP($B96,'Datos fijos'!$AJ:$AO,COLUMN('Datos fijos'!$AK$2)-COLUMN('Datos fijos'!$AJ$2)+1,0))</f>
        <v>0</v>
      </c>
      <c r="BF96">
        <f t="shared" ca="1" si="130"/>
        <v>0</v>
      </c>
      <c r="BG96" t="str">
        <f t="shared" ca="1" si="75"/>
        <v/>
      </c>
      <c r="BH96" t="str">
        <f t="shared" ca="1" si="76"/>
        <v/>
      </c>
      <c r="BJ96" t="str">
        <f t="shared" ca="1" si="77"/>
        <v/>
      </c>
      <c r="BK96" t="str">
        <f t="shared" ca="1" si="78"/>
        <v/>
      </c>
      <c r="BL96" t="str">
        <f t="shared" ca="1" si="79"/>
        <v/>
      </c>
      <c r="BM96" t="str">
        <f t="shared" ca="1" si="80"/>
        <v/>
      </c>
      <c r="BN96" s="4" t="str">
        <f t="shared" ca="1" si="81"/>
        <v/>
      </c>
      <c r="BO96" t="str">
        <f t="shared" ca="1" si="82"/>
        <v/>
      </c>
      <c r="BP96" t="str">
        <f t="shared" ca="1" si="83"/>
        <v/>
      </c>
      <c r="BQ96" t="str">
        <f t="shared" ca="1" si="84"/>
        <v/>
      </c>
      <c r="BR96" t="str">
        <f t="shared" ca="1" si="85"/>
        <v/>
      </c>
      <c r="BS96" t="str">
        <f t="shared" ca="1" si="86"/>
        <v/>
      </c>
      <c r="BT96" t="str">
        <f ca="1">IF($BH96="","",IF(OR(BO96='Datos fijos'!$AB$3,BO96='Datos fijos'!$AB$4),0,SUM(BP96:BS96)))</f>
        <v/>
      </c>
      <c r="BU96" t="str">
        <f t="shared" ca="1" si="131"/>
        <v/>
      </c>
      <c r="BX96">
        <f ca="1">IF(OR(COUNTIF('Datos fijos'!$AJ:$AJ,$B96)=0,$B96=0,D96=0,F96=0,G96=0,$H$4&lt;&gt;'Datos fijos'!$H$3),0,VLOOKUP($B96,'Datos fijos'!$AJ:$AO,COLUMN('Datos fijos'!$AL$1)-COLUMN('Datos fijos'!$AJ$2)+1,0))</f>
        <v>0</v>
      </c>
      <c r="BY96">
        <f t="shared" ca="1" si="132"/>
        <v>0</v>
      </c>
      <c r="BZ96" t="str">
        <f t="shared" ca="1" si="87"/>
        <v/>
      </c>
      <c r="CA96" t="str">
        <f t="shared" ca="1" si="88"/>
        <v/>
      </c>
      <c r="CC96" t="str">
        <f t="shared" ca="1" si="89"/>
        <v/>
      </c>
      <c r="CD96" t="str">
        <f t="shared" ca="1" si="90"/>
        <v/>
      </c>
      <c r="CE96" t="str">
        <f t="shared" ca="1" si="91"/>
        <v/>
      </c>
      <c r="CF96" t="str">
        <f t="shared" ca="1" si="92"/>
        <v/>
      </c>
      <c r="CG96" t="str">
        <f t="shared" ca="1" si="93"/>
        <v/>
      </c>
      <c r="CH96" t="str">
        <f t="shared" ca="1" si="94"/>
        <v/>
      </c>
      <c r="CI96" t="str">
        <f t="shared" ca="1" si="95"/>
        <v/>
      </c>
      <c r="CJ96" t="str">
        <f t="shared" ca="1" si="96"/>
        <v/>
      </c>
      <c r="CK96" t="str">
        <f t="shared" ca="1" si="97"/>
        <v/>
      </c>
      <c r="CL96" t="str">
        <f t="shared" ca="1" si="98"/>
        <v/>
      </c>
      <c r="CM96" t="str">
        <f ca="1">IF($CA96="","",IF(OR(CH96='Datos fijos'!$AB$3,CH96='Datos fijos'!$AB$4),0,SUM(CI96:CL96)))</f>
        <v/>
      </c>
      <c r="CN96" t="str">
        <f t="shared" ca="1" si="133"/>
        <v/>
      </c>
      <c r="CQ96" s="4">
        <f ca="1">IF(OR(COUNTIF('Datos fijos'!$AJ:$AJ,$B96)=0,$B96=0,L96=0,D96=0,F96=0),0,IF(K96='Datos fijos'!$AB$5,VLOOKUP($B96,'Datos fijos'!$AJ:$AO,COLUMN('Datos fijos'!$AN$1)-COLUMN('Datos fijos'!$AJ$2)+1,0),0))</f>
        <v>0</v>
      </c>
      <c r="CR96">
        <f t="shared" ca="1" si="134"/>
        <v>0</v>
      </c>
      <c r="CS96" t="str">
        <f t="shared" ca="1" si="99"/>
        <v/>
      </c>
      <c r="CT96" t="str">
        <f t="shared" ca="1" si="100"/>
        <v/>
      </c>
      <c r="CV96" t="str">
        <f t="shared" ca="1" si="101"/>
        <v/>
      </c>
      <c r="CW96" t="str">
        <f t="shared" ca="1" si="102"/>
        <v/>
      </c>
      <c r="CX96" t="str">
        <f t="shared" ca="1" si="103"/>
        <v/>
      </c>
      <c r="CY96" t="str">
        <f t="shared" ca="1" si="104"/>
        <v/>
      </c>
      <c r="CZ96" t="str">
        <f t="shared" ca="1" si="105"/>
        <v/>
      </c>
      <c r="DA96" t="str">
        <f t="shared" ca="1" si="106"/>
        <v/>
      </c>
      <c r="DB96" s="4" t="str">
        <f t="shared" ca="1" si="107"/>
        <v/>
      </c>
      <c r="DC96" t="str">
        <f t="shared" ca="1" si="108"/>
        <v/>
      </c>
      <c r="DD96" t="str">
        <f t="shared" ca="1" si="109"/>
        <v/>
      </c>
      <c r="DE96" t="str">
        <f t="shared" ca="1" si="110"/>
        <v/>
      </c>
      <c r="DF96" t="str">
        <f t="shared" ca="1" si="111"/>
        <v/>
      </c>
      <c r="DI96">
        <f ca="1">IF(OR(COUNTIF('Datos fijos'!$AJ:$AJ,Cálculos!$B96)=0,Cálculos!$B96=0,D96=0,F96=0),0,VLOOKUP($B96,'Datos fijos'!$AJ:$AO,COLUMN('Datos fijos'!$AO$1)-COLUMN('Datos fijos'!$AJ$2)+1,0))</f>
        <v>0</v>
      </c>
      <c r="DJ96">
        <f t="shared" ca="1" si="135"/>
        <v>0</v>
      </c>
      <c r="DK96" t="str">
        <f t="shared" ca="1" si="112"/>
        <v/>
      </c>
      <c r="DL96" t="str">
        <f t="shared" ca="1" si="136"/>
        <v/>
      </c>
      <c r="DN96" t="str">
        <f t="shared" ca="1" si="113"/>
        <v/>
      </c>
      <c r="DO96" t="str">
        <f t="shared" ca="1" si="114"/>
        <v/>
      </c>
      <c r="DP96" t="str">
        <f t="shared" ca="1" si="115"/>
        <v/>
      </c>
      <c r="DQ96" t="str">
        <f t="shared" ca="1" si="116"/>
        <v/>
      </c>
      <c r="DR96" t="str">
        <f t="shared" ca="1" si="117"/>
        <v/>
      </c>
      <c r="DS96" s="4" t="str">
        <f ca="1">IF($DL96="","",IF(OR(OFFSET(K$3,$DL96,0)='Datos fijos'!$AB$5,OFFSET(K$3,$DL96,0)='Datos fijos'!$AB$6),"Importado",OFFSET(K$3,$DL96,0)))</f>
        <v/>
      </c>
      <c r="DT96" t="str">
        <f t="shared" ca="1" si="118"/>
        <v/>
      </c>
      <c r="DU96" t="str">
        <f t="shared" ca="1" si="119"/>
        <v/>
      </c>
      <c r="DV96" t="str">
        <f t="shared" ca="1" si="120"/>
        <v/>
      </c>
      <c r="DW96" t="str">
        <f t="shared" ca="1" si="121"/>
        <v/>
      </c>
      <c r="DX96" t="str">
        <f ca="1">IF(DL96="","",IF(OR(DS96='Datos fijos'!$AB$3,DS96='Datos fijos'!$AB$4),0,SUM(DT96:DW96)))</f>
        <v/>
      </c>
      <c r="DY96" t="str">
        <f t="shared" ca="1" si="122"/>
        <v/>
      </c>
      <c r="EC96" s="52" t="str">
        <f ca="1">IF(OR(COUNTIF('Datos fijos'!$AJ:$AJ,Cálculos!$B96)=0,F96=0,D96=0,B96=0),"",VLOOKUP($B96,'Datos fijos'!$AJ:$AP,COLUMN('Datos fijos'!$AP$1)-COLUMN('Datos fijos'!$AJ$2)+1,0))</f>
        <v/>
      </c>
      <c r="ED96" t="str">
        <f t="shared" ca="1" si="123"/>
        <v/>
      </c>
    </row>
    <row r="97" spans="2:134">
      <c r="B97">
        <f ca="1">OFFSET('Equipos, Mater, Serv'!C$5,ROW($A97)-ROW($A$3),0)</f>
        <v>0</v>
      </c>
      <c r="C97">
        <f ca="1">OFFSET('Equipos, Mater, Serv'!D$5,ROW($A97)-ROW($A$3),0)</f>
        <v>0</v>
      </c>
      <c r="D97">
        <f ca="1">OFFSET('Equipos, Mater, Serv'!F$5,ROW($A97)-ROW($A$3),0)</f>
        <v>0</v>
      </c>
      <c r="E97">
        <f ca="1">OFFSET('Equipos, Mater, Serv'!G$5,ROW($A97)-ROW($A$3),0)</f>
        <v>0</v>
      </c>
      <c r="F97">
        <f ca="1">OFFSET('Equipos, Mater, Serv'!H$5,ROW($A97)-ROW($A$3),0)</f>
        <v>0</v>
      </c>
      <c r="G97">
        <f ca="1">OFFSET('Equipos, Mater, Serv'!L$5,ROW($A97)-ROW($A$3),0)</f>
        <v>0</v>
      </c>
      <c r="I97">
        <f ca="1">OFFSET('Equipos, Mater, Serv'!O$5,ROW($A97)-ROW($A$3),0)</f>
        <v>0</v>
      </c>
      <c r="J97">
        <f ca="1">OFFSET('Equipos, Mater, Serv'!P$5,ROW($A97)-ROW($A$3),0)</f>
        <v>0</v>
      </c>
      <c r="K97">
        <f ca="1">OFFSET('Equipos, Mater, Serv'!T$5,ROW($A97)-ROW($A$3),0)</f>
        <v>0</v>
      </c>
      <c r="L97">
        <f ca="1">OFFSET('Equipos, Mater, Serv'!U$5,ROW($A97)-ROW($A$3),0)</f>
        <v>0</v>
      </c>
      <c r="N97">
        <f ca="1">OFFSET('Equipos, Mater, Serv'!Z$5,ROW($A97)-ROW($A$3),0)</f>
        <v>0</v>
      </c>
      <c r="O97">
        <f ca="1">OFFSET('Equipos, Mater, Serv'!AA$5,ROW($A97)-ROW($A$3),0)</f>
        <v>0</v>
      </c>
      <c r="P97">
        <f ca="1">OFFSET('Equipos, Mater, Serv'!AB$5,ROW($A97)-ROW($A$3),0)</f>
        <v>0</v>
      </c>
      <c r="Q97">
        <f ca="1">OFFSET('Equipos, Mater, Serv'!AC$5,ROW($A97)-ROW($A$3),0)</f>
        <v>0</v>
      </c>
      <c r="R97">
        <f ca="1">OFFSET('Equipos, Mater, Serv'!AD$5,ROW($A97)-ROW($A$3),0)</f>
        <v>0</v>
      </c>
      <c r="S97">
        <f ca="1">OFFSET('Equipos, Mater, Serv'!AE$5,ROW($A97)-ROW($A$3),0)</f>
        <v>0</v>
      </c>
      <c r="T97">
        <f ca="1">OFFSET('Equipos, Mater, Serv'!AF$5,ROW($A97)-ROW($A$3),0)</f>
        <v>0</v>
      </c>
      <c r="V97" s="227">
        <f ca="1">IF(OR($B97=0,D97=0,F97=0,J97&lt;&gt;'Datos fijos'!$H$3),0,1)</f>
        <v>0</v>
      </c>
      <c r="W97">
        <f t="shared" ca="1" si="124"/>
        <v>0</v>
      </c>
      <c r="X97" t="str">
        <f t="shared" ca="1" si="125"/>
        <v/>
      </c>
      <c r="Y97" t="str">
        <f t="shared" ca="1" si="126"/>
        <v/>
      </c>
      <c r="AA97" t="str">
        <f t="shared" ca="1" si="69"/>
        <v/>
      </c>
      <c r="AB97" t="str">
        <f t="shared" ca="1" si="70"/>
        <v/>
      </c>
      <c r="AC97" t="str">
        <f t="shared" ca="1" si="71"/>
        <v/>
      </c>
      <c r="AD97" t="str">
        <f t="shared" ca="1" si="72"/>
        <v/>
      </c>
      <c r="AE97" t="str">
        <f t="shared" ca="1" si="73"/>
        <v/>
      </c>
      <c r="AF97" t="str">
        <f t="shared" ca="1" si="74"/>
        <v/>
      </c>
      <c r="AG97" t="str">
        <f t="shared" ca="1" si="127"/>
        <v/>
      </c>
      <c r="AH97" t="str">
        <f t="shared" ca="1" si="128"/>
        <v/>
      </c>
      <c r="AI97" t="str">
        <f t="shared" ca="1" si="129"/>
        <v/>
      </c>
      <c r="AL97" t="str">
        <f ca="1">IF(Y97="","",IF(OR(AG97='Datos fijos'!$AB$3,AG97='Datos fijos'!$AB$4),0,SUM(AH97:AK97)))</f>
        <v/>
      </c>
      <c r="BE97" s="4">
        <f ca="1">IF(OR(COUNTIF('Datos fijos'!$AJ:$AJ,$B97)=0,$B97=0,D97=0,F97=0,$H$4&lt;&gt;'Datos fijos'!$H$3),0,VLOOKUP($B97,'Datos fijos'!$AJ:$AO,COLUMN('Datos fijos'!$AK$2)-COLUMN('Datos fijos'!$AJ$2)+1,0))</f>
        <v>0</v>
      </c>
      <c r="BF97">
        <f t="shared" ca="1" si="130"/>
        <v>0</v>
      </c>
      <c r="BG97" t="str">
        <f t="shared" ca="1" si="75"/>
        <v/>
      </c>
      <c r="BH97" t="str">
        <f t="shared" ca="1" si="76"/>
        <v/>
      </c>
      <c r="BJ97" t="str">
        <f t="shared" ca="1" si="77"/>
        <v/>
      </c>
      <c r="BK97" t="str">
        <f t="shared" ca="1" si="78"/>
        <v/>
      </c>
      <c r="BL97" t="str">
        <f t="shared" ca="1" si="79"/>
        <v/>
      </c>
      <c r="BM97" t="str">
        <f t="shared" ca="1" si="80"/>
        <v/>
      </c>
      <c r="BN97" s="4" t="str">
        <f t="shared" ca="1" si="81"/>
        <v/>
      </c>
      <c r="BO97" t="str">
        <f t="shared" ca="1" si="82"/>
        <v/>
      </c>
      <c r="BP97" t="str">
        <f t="shared" ca="1" si="83"/>
        <v/>
      </c>
      <c r="BQ97" t="str">
        <f t="shared" ca="1" si="84"/>
        <v/>
      </c>
      <c r="BR97" t="str">
        <f t="shared" ca="1" si="85"/>
        <v/>
      </c>
      <c r="BS97" t="str">
        <f t="shared" ca="1" si="86"/>
        <v/>
      </c>
      <c r="BT97" t="str">
        <f ca="1">IF($BH97="","",IF(OR(BO97='Datos fijos'!$AB$3,BO97='Datos fijos'!$AB$4),0,SUM(BP97:BS97)))</f>
        <v/>
      </c>
      <c r="BU97" t="str">
        <f t="shared" ca="1" si="131"/>
        <v/>
      </c>
      <c r="BX97">
        <f ca="1">IF(OR(COUNTIF('Datos fijos'!$AJ:$AJ,$B97)=0,$B97=0,D97=0,F97=0,G97=0,$H$4&lt;&gt;'Datos fijos'!$H$3),0,VLOOKUP($B97,'Datos fijos'!$AJ:$AO,COLUMN('Datos fijos'!$AL$1)-COLUMN('Datos fijos'!$AJ$2)+1,0))</f>
        <v>0</v>
      </c>
      <c r="BY97">
        <f t="shared" ca="1" si="132"/>
        <v>0</v>
      </c>
      <c r="BZ97" t="str">
        <f t="shared" ca="1" si="87"/>
        <v/>
      </c>
      <c r="CA97" t="str">
        <f t="shared" ca="1" si="88"/>
        <v/>
      </c>
      <c r="CC97" t="str">
        <f t="shared" ca="1" si="89"/>
        <v/>
      </c>
      <c r="CD97" t="str">
        <f t="shared" ca="1" si="90"/>
        <v/>
      </c>
      <c r="CE97" t="str">
        <f t="shared" ca="1" si="91"/>
        <v/>
      </c>
      <c r="CF97" t="str">
        <f t="shared" ca="1" si="92"/>
        <v/>
      </c>
      <c r="CG97" t="str">
        <f t="shared" ca="1" si="93"/>
        <v/>
      </c>
      <c r="CH97" t="str">
        <f t="shared" ca="1" si="94"/>
        <v/>
      </c>
      <c r="CI97" t="str">
        <f t="shared" ca="1" si="95"/>
        <v/>
      </c>
      <c r="CJ97" t="str">
        <f t="shared" ca="1" si="96"/>
        <v/>
      </c>
      <c r="CK97" t="str">
        <f t="shared" ca="1" si="97"/>
        <v/>
      </c>
      <c r="CL97" t="str">
        <f t="shared" ca="1" si="98"/>
        <v/>
      </c>
      <c r="CM97" t="str">
        <f ca="1">IF($CA97="","",IF(OR(CH97='Datos fijos'!$AB$3,CH97='Datos fijos'!$AB$4),0,SUM(CI97:CL97)))</f>
        <v/>
      </c>
      <c r="CN97" t="str">
        <f t="shared" ca="1" si="133"/>
        <v/>
      </c>
      <c r="CQ97" s="4">
        <f ca="1">IF(OR(COUNTIF('Datos fijos'!$AJ:$AJ,$B97)=0,$B97=0,L97=0,D97=0,F97=0),0,IF(K97='Datos fijos'!$AB$5,VLOOKUP($B97,'Datos fijos'!$AJ:$AO,COLUMN('Datos fijos'!$AN$1)-COLUMN('Datos fijos'!$AJ$2)+1,0),0))</f>
        <v>0</v>
      </c>
      <c r="CR97">
        <f t="shared" ca="1" si="134"/>
        <v>0</v>
      </c>
      <c r="CS97" t="str">
        <f t="shared" ca="1" si="99"/>
        <v/>
      </c>
      <c r="CT97" t="str">
        <f t="shared" ca="1" si="100"/>
        <v/>
      </c>
      <c r="CV97" t="str">
        <f t="shared" ca="1" si="101"/>
        <v/>
      </c>
      <c r="CW97" t="str">
        <f t="shared" ca="1" si="102"/>
        <v/>
      </c>
      <c r="CX97" t="str">
        <f t="shared" ca="1" si="103"/>
        <v/>
      </c>
      <c r="CY97" t="str">
        <f t="shared" ca="1" si="104"/>
        <v/>
      </c>
      <c r="CZ97" t="str">
        <f t="shared" ca="1" si="105"/>
        <v/>
      </c>
      <c r="DA97" t="str">
        <f t="shared" ca="1" si="106"/>
        <v/>
      </c>
      <c r="DB97" s="4" t="str">
        <f t="shared" ca="1" si="107"/>
        <v/>
      </c>
      <c r="DC97" t="str">
        <f t="shared" ca="1" si="108"/>
        <v/>
      </c>
      <c r="DD97" t="str">
        <f t="shared" ca="1" si="109"/>
        <v/>
      </c>
      <c r="DE97" t="str">
        <f t="shared" ca="1" si="110"/>
        <v/>
      </c>
      <c r="DF97" t="str">
        <f t="shared" ca="1" si="111"/>
        <v/>
      </c>
      <c r="DI97">
        <f ca="1">IF(OR(COUNTIF('Datos fijos'!$AJ:$AJ,Cálculos!$B97)=0,Cálculos!$B97=0,D97=0,F97=0),0,VLOOKUP($B97,'Datos fijos'!$AJ:$AO,COLUMN('Datos fijos'!$AO$1)-COLUMN('Datos fijos'!$AJ$2)+1,0))</f>
        <v>0</v>
      </c>
      <c r="DJ97">
        <f t="shared" ca="1" si="135"/>
        <v>0</v>
      </c>
      <c r="DK97" t="str">
        <f t="shared" ca="1" si="112"/>
        <v/>
      </c>
      <c r="DL97" t="str">
        <f t="shared" ca="1" si="136"/>
        <v/>
      </c>
      <c r="DN97" t="str">
        <f t="shared" ca="1" si="113"/>
        <v/>
      </c>
      <c r="DO97" t="str">
        <f t="shared" ca="1" si="114"/>
        <v/>
      </c>
      <c r="DP97" t="str">
        <f t="shared" ca="1" si="115"/>
        <v/>
      </c>
      <c r="DQ97" t="str">
        <f t="shared" ca="1" si="116"/>
        <v/>
      </c>
      <c r="DR97" t="str">
        <f t="shared" ca="1" si="117"/>
        <v/>
      </c>
      <c r="DS97" s="4" t="str">
        <f ca="1">IF($DL97="","",IF(OR(OFFSET(K$3,$DL97,0)='Datos fijos'!$AB$5,OFFSET(K$3,$DL97,0)='Datos fijos'!$AB$6),"Importado",OFFSET(K$3,$DL97,0)))</f>
        <v/>
      </c>
      <c r="DT97" t="str">
        <f t="shared" ca="1" si="118"/>
        <v/>
      </c>
      <c r="DU97" t="str">
        <f t="shared" ca="1" si="119"/>
        <v/>
      </c>
      <c r="DV97" t="str">
        <f t="shared" ca="1" si="120"/>
        <v/>
      </c>
      <c r="DW97" t="str">
        <f t="shared" ca="1" si="121"/>
        <v/>
      </c>
      <c r="DX97" t="str">
        <f ca="1">IF(DL97="","",IF(OR(DS97='Datos fijos'!$AB$3,DS97='Datos fijos'!$AB$4),0,SUM(DT97:DW97)))</f>
        <v/>
      </c>
      <c r="DY97" t="str">
        <f t="shared" ca="1" si="122"/>
        <v/>
      </c>
      <c r="EC97" s="52" t="str">
        <f ca="1">IF(OR(COUNTIF('Datos fijos'!$AJ:$AJ,Cálculos!$B97)=0,F97=0,D97=0,B97=0),"",VLOOKUP($B97,'Datos fijos'!$AJ:$AP,COLUMN('Datos fijos'!$AP$1)-COLUMN('Datos fijos'!$AJ$2)+1,0))</f>
        <v/>
      </c>
      <c r="ED97" t="str">
        <f t="shared" ca="1" si="123"/>
        <v/>
      </c>
    </row>
    <row r="98" spans="2:134">
      <c r="B98">
        <f ca="1">OFFSET('Equipos, Mater, Serv'!C$5,ROW($A98)-ROW($A$3),0)</f>
        <v>0</v>
      </c>
      <c r="C98">
        <f ca="1">OFFSET('Equipos, Mater, Serv'!D$5,ROW($A98)-ROW($A$3),0)</f>
        <v>0</v>
      </c>
      <c r="D98">
        <f ca="1">OFFSET('Equipos, Mater, Serv'!F$5,ROW($A98)-ROW($A$3),0)</f>
        <v>0</v>
      </c>
      <c r="E98">
        <f ca="1">OFFSET('Equipos, Mater, Serv'!G$5,ROW($A98)-ROW($A$3),0)</f>
        <v>0</v>
      </c>
      <c r="F98">
        <f ca="1">OFFSET('Equipos, Mater, Serv'!H$5,ROW($A98)-ROW($A$3),0)</f>
        <v>0</v>
      </c>
      <c r="G98">
        <f ca="1">OFFSET('Equipos, Mater, Serv'!L$5,ROW($A98)-ROW($A$3),0)</f>
        <v>0</v>
      </c>
      <c r="I98">
        <f ca="1">OFFSET('Equipos, Mater, Serv'!O$5,ROW($A98)-ROW($A$3),0)</f>
        <v>0</v>
      </c>
      <c r="J98">
        <f ca="1">OFFSET('Equipos, Mater, Serv'!P$5,ROW($A98)-ROW($A$3),0)</f>
        <v>0</v>
      </c>
      <c r="K98">
        <f ca="1">OFFSET('Equipos, Mater, Serv'!T$5,ROW($A98)-ROW($A$3),0)</f>
        <v>0</v>
      </c>
      <c r="L98">
        <f ca="1">OFFSET('Equipos, Mater, Serv'!U$5,ROW($A98)-ROW($A$3),0)</f>
        <v>0</v>
      </c>
      <c r="N98">
        <f ca="1">OFFSET('Equipos, Mater, Serv'!Z$5,ROW($A98)-ROW($A$3),0)</f>
        <v>0</v>
      </c>
      <c r="O98">
        <f ca="1">OFFSET('Equipos, Mater, Serv'!AA$5,ROW($A98)-ROW($A$3),0)</f>
        <v>0</v>
      </c>
      <c r="P98">
        <f ca="1">OFFSET('Equipos, Mater, Serv'!AB$5,ROW($A98)-ROW($A$3),0)</f>
        <v>0</v>
      </c>
      <c r="Q98">
        <f ca="1">OFFSET('Equipos, Mater, Serv'!AC$5,ROW($A98)-ROW($A$3),0)</f>
        <v>0</v>
      </c>
      <c r="R98">
        <f ca="1">OFFSET('Equipos, Mater, Serv'!AD$5,ROW($A98)-ROW($A$3),0)</f>
        <v>0</v>
      </c>
      <c r="S98">
        <f ca="1">OFFSET('Equipos, Mater, Serv'!AE$5,ROW($A98)-ROW($A$3),0)</f>
        <v>0</v>
      </c>
      <c r="T98">
        <f ca="1">OFFSET('Equipos, Mater, Serv'!AF$5,ROW($A98)-ROW($A$3),0)</f>
        <v>0</v>
      </c>
      <c r="V98" s="227">
        <f ca="1">IF(OR($B98=0,D98=0,F98=0,J98&lt;&gt;'Datos fijos'!$H$3),0,1)</f>
        <v>0</v>
      </c>
      <c r="W98">
        <f t="shared" ca="1" si="124"/>
        <v>0</v>
      </c>
      <c r="X98" t="str">
        <f t="shared" ca="1" si="125"/>
        <v/>
      </c>
      <c r="Y98" t="str">
        <f t="shared" ca="1" si="126"/>
        <v/>
      </c>
      <c r="AA98" t="str">
        <f t="shared" ca="1" si="69"/>
        <v/>
      </c>
      <c r="AB98" t="str">
        <f t="shared" ca="1" si="70"/>
        <v/>
      </c>
      <c r="AC98" t="str">
        <f t="shared" ca="1" si="71"/>
        <v/>
      </c>
      <c r="AD98" t="str">
        <f t="shared" ca="1" si="72"/>
        <v/>
      </c>
      <c r="AE98" t="str">
        <f t="shared" ca="1" si="73"/>
        <v/>
      </c>
      <c r="AF98" t="str">
        <f t="shared" ca="1" si="74"/>
        <v/>
      </c>
      <c r="AG98" t="str">
        <f t="shared" ca="1" si="127"/>
        <v/>
      </c>
      <c r="AH98" t="str">
        <f t="shared" ca="1" si="128"/>
        <v/>
      </c>
      <c r="AI98" t="str">
        <f t="shared" ca="1" si="129"/>
        <v/>
      </c>
      <c r="AL98" t="str">
        <f ca="1">IF(Y98="","",IF(OR(AG98='Datos fijos'!$AB$3,AG98='Datos fijos'!$AB$4),0,SUM(AH98:AK98)))</f>
        <v/>
      </c>
      <c r="BE98" s="4">
        <f ca="1">IF(OR(COUNTIF('Datos fijos'!$AJ:$AJ,$B98)=0,$B98=0,D98=0,F98=0,$H$4&lt;&gt;'Datos fijos'!$H$3),0,VLOOKUP($B98,'Datos fijos'!$AJ:$AO,COLUMN('Datos fijos'!$AK$2)-COLUMN('Datos fijos'!$AJ$2)+1,0))</f>
        <v>0</v>
      </c>
      <c r="BF98">
        <f t="shared" ca="1" si="130"/>
        <v>0</v>
      </c>
      <c r="BG98" t="str">
        <f t="shared" ca="1" si="75"/>
        <v/>
      </c>
      <c r="BH98" t="str">
        <f t="shared" ca="1" si="76"/>
        <v/>
      </c>
      <c r="BJ98" t="str">
        <f t="shared" ca="1" si="77"/>
        <v/>
      </c>
      <c r="BK98" t="str">
        <f t="shared" ca="1" si="78"/>
        <v/>
      </c>
      <c r="BL98" t="str">
        <f t="shared" ca="1" si="79"/>
        <v/>
      </c>
      <c r="BM98" t="str">
        <f t="shared" ca="1" si="80"/>
        <v/>
      </c>
      <c r="BN98" s="4" t="str">
        <f t="shared" ca="1" si="81"/>
        <v/>
      </c>
      <c r="BO98" t="str">
        <f t="shared" ca="1" si="82"/>
        <v/>
      </c>
      <c r="BP98" t="str">
        <f t="shared" ca="1" si="83"/>
        <v/>
      </c>
      <c r="BQ98" t="str">
        <f t="shared" ca="1" si="84"/>
        <v/>
      </c>
      <c r="BR98" t="str">
        <f t="shared" ca="1" si="85"/>
        <v/>
      </c>
      <c r="BS98" t="str">
        <f t="shared" ca="1" si="86"/>
        <v/>
      </c>
      <c r="BT98" t="str">
        <f ca="1">IF($BH98="","",IF(OR(BO98='Datos fijos'!$AB$3,BO98='Datos fijos'!$AB$4),0,SUM(BP98:BS98)))</f>
        <v/>
      </c>
      <c r="BU98" t="str">
        <f t="shared" ca="1" si="131"/>
        <v/>
      </c>
      <c r="BX98">
        <f ca="1">IF(OR(COUNTIF('Datos fijos'!$AJ:$AJ,$B98)=0,$B98=0,D98=0,F98=0,G98=0,$H$4&lt;&gt;'Datos fijos'!$H$3),0,VLOOKUP($B98,'Datos fijos'!$AJ:$AO,COLUMN('Datos fijos'!$AL$1)-COLUMN('Datos fijos'!$AJ$2)+1,0))</f>
        <v>0</v>
      </c>
      <c r="BY98">
        <f t="shared" ca="1" si="132"/>
        <v>0</v>
      </c>
      <c r="BZ98" t="str">
        <f t="shared" ca="1" si="87"/>
        <v/>
      </c>
      <c r="CA98" t="str">
        <f t="shared" ca="1" si="88"/>
        <v/>
      </c>
      <c r="CC98" t="str">
        <f t="shared" ca="1" si="89"/>
        <v/>
      </c>
      <c r="CD98" t="str">
        <f t="shared" ca="1" si="90"/>
        <v/>
      </c>
      <c r="CE98" t="str">
        <f t="shared" ca="1" si="91"/>
        <v/>
      </c>
      <c r="CF98" t="str">
        <f t="shared" ca="1" si="92"/>
        <v/>
      </c>
      <c r="CG98" t="str">
        <f t="shared" ca="1" si="93"/>
        <v/>
      </c>
      <c r="CH98" t="str">
        <f t="shared" ca="1" si="94"/>
        <v/>
      </c>
      <c r="CI98" t="str">
        <f t="shared" ca="1" si="95"/>
        <v/>
      </c>
      <c r="CJ98" t="str">
        <f t="shared" ca="1" si="96"/>
        <v/>
      </c>
      <c r="CK98" t="str">
        <f t="shared" ca="1" si="97"/>
        <v/>
      </c>
      <c r="CL98" t="str">
        <f t="shared" ca="1" si="98"/>
        <v/>
      </c>
      <c r="CM98" t="str">
        <f ca="1">IF($CA98="","",IF(OR(CH98='Datos fijos'!$AB$3,CH98='Datos fijos'!$AB$4),0,SUM(CI98:CL98)))</f>
        <v/>
      </c>
      <c r="CN98" t="str">
        <f t="shared" ca="1" si="133"/>
        <v/>
      </c>
      <c r="CQ98" s="4">
        <f ca="1">IF(OR(COUNTIF('Datos fijos'!$AJ:$AJ,$B98)=0,$B98=0,L98=0,D98=0,F98=0),0,IF(K98='Datos fijos'!$AB$5,VLOOKUP($B98,'Datos fijos'!$AJ:$AO,COLUMN('Datos fijos'!$AN$1)-COLUMN('Datos fijos'!$AJ$2)+1,0),0))</f>
        <v>0</v>
      </c>
      <c r="CR98">
        <f t="shared" ca="1" si="134"/>
        <v>0</v>
      </c>
      <c r="CS98" t="str">
        <f t="shared" ca="1" si="99"/>
        <v/>
      </c>
      <c r="CT98" t="str">
        <f t="shared" ca="1" si="100"/>
        <v/>
      </c>
      <c r="CV98" t="str">
        <f t="shared" ca="1" si="101"/>
        <v/>
      </c>
      <c r="CW98" t="str">
        <f t="shared" ca="1" si="102"/>
        <v/>
      </c>
      <c r="CX98" t="str">
        <f t="shared" ca="1" si="103"/>
        <v/>
      </c>
      <c r="CY98" t="str">
        <f t="shared" ca="1" si="104"/>
        <v/>
      </c>
      <c r="CZ98" t="str">
        <f t="shared" ca="1" si="105"/>
        <v/>
      </c>
      <c r="DA98" t="str">
        <f t="shared" ca="1" si="106"/>
        <v/>
      </c>
      <c r="DB98" s="4" t="str">
        <f t="shared" ca="1" si="107"/>
        <v/>
      </c>
      <c r="DC98" t="str">
        <f t="shared" ca="1" si="108"/>
        <v/>
      </c>
      <c r="DD98" t="str">
        <f t="shared" ca="1" si="109"/>
        <v/>
      </c>
      <c r="DE98" t="str">
        <f t="shared" ca="1" si="110"/>
        <v/>
      </c>
      <c r="DF98" t="str">
        <f t="shared" ca="1" si="111"/>
        <v/>
      </c>
      <c r="DI98">
        <f ca="1">IF(OR(COUNTIF('Datos fijos'!$AJ:$AJ,Cálculos!$B98)=0,Cálculos!$B98=0,D98=0,F98=0),0,VLOOKUP($B98,'Datos fijos'!$AJ:$AO,COLUMN('Datos fijos'!$AO$1)-COLUMN('Datos fijos'!$AJ$2)+1,0))</f>
        <v>0</v>
      </c>
      <c r="DJ98">
        <f t="shared" ca="1" si="135"/>
        <v>0</v>
      </c>
      <c r="DK98" t="str">
        <f t="shared" ca="1" si="112"/>
        <v/>
      </c>
      <c r="DL98" t="str">
        <f t="shared" ca="1" si="136"/>
        <v/>
      </c>
      <c r="DN98" t="str">
        <f t="shared" ca="1" si="113"/>
        <v/>
      </c>
      <c r="DO98" t="str">
        <f t="shared" ca="1" si="114"/>
        <v/>
      </c>
      <c r="DP98" t="str">
        <f t="shared" ca="1" si="115"/>
        <v/>
      </c>
      <c r="DQ98" t="str">
        <f t="shared" ca="1" si="116"/>
        <v/>
      </c>
      <c r="DR98" t="str">
        <f t="shared" ca="1" si="117"/>
        <v/>
      </c>
      <c r="DS98" s="4" t="str">
        <f ca="1">IF($DL98="","",IF(OR(OFFSET(K$3,$DL98,0)='Datos fijos'!$AB$5,OFFSET(K$3,$DL98,0)='Datos fijos'!$AB$6),"Importado",OFFSET(K$3,$DL98,0)))</f>
        <v/>
      </c>
      <c r="DT98" t="str">
        <f t="shared" ca="1" si="118"/>
        <v/>
      </c>
      <c r="DU98" t="str">
        <f t="shared" ca="1" si="119"/>
        <v/>
      </c>
      <c r="DV98" t="str">
        <f t="shared" ca="1" si="120"/>
        <v/>
      </c>
      <c r="DW98" t="str">
        <f t="shared" ca="1" si="121"/>
        <v/>
      </c>
      <c r="DX98" t="str">
        <f ca="1">IF(DL98="","",IF(OR(DS98='Datos fijos'!$AB$3,DS98='Datos fijos'!$AB$4),0,SUM(DT98:DW98)))</f>
        <v/>
      </c>
      <c r="DY98" t="str">
        <f t="shared" ca="1" si="122"/>
        <v/>
      </c>
      <c r="EC98" s="52" t="str">
        <f ca="1">IF(OR(COUNTIF('Datos fijos'!$AJ:$AJ,Cálculos!$B98)=0,F98=0,D98=0,B98=0),"",VLOOKUP($B98,'Datos fijos'!$AJ:$AP,COLUMN('Datos fijos'!$AP$1)-COLUMN('Datos fijos'!$AJ$2)+1,0))</f>
        <v/>
      </c>
      <c r="ED98" t="str">
        <f t="shared" ca="1" si="123"/>
        <v/>
      </c>
    </row>
    <row r="99" spans="2:134">
      <c r="B99">
        <f ca="1">OFFSET('Equipos, Mater, Serv'!C$5,ROW($A99)-ROW($A$3),0)</f>
        <v>0</v>
      </c>
      <c r="C99">
        <f ca="1">OFFSET('Equipos, Mater, Serv'!D$5,ROW($A99)-ROW($A$3),0)</f>
        <v>0</v>
      </c>
      <c r="D99">
        <f ca="1">OFFSET('Equipos, Mater, Serv'!F$5,ROW($A99)-ROW($A$3),0)</f>
        <v>0</v>
      </c>
      <c r="E99">
        <f ca="1">OFFSET('Equipos, Mater, Serv'!G$5,ROW($A99)-ROW($A$3),0)</f>
        <v>0</v>
      </c>
      <c r="F99">
        <f ca="1">OFFSET('Equipos, Mater, Serv'!H$5,ROW($A99)-ROW($A$3),0)</f>
        <v>0</v>
      </c>
      <c r="G99">
        <f ca="1">OFFSET('Equipos, Mater, Serv'!L$5,ROW($A99)-ROW($A$3),0)</f>
        <v>0</v>
      </c>
      <c r="I99">
        <f ca="1">OFFSET('Equipos, Mater, Serv'!O$5,ROW($A99)-ROW($A$3),0)</f>
        <v>0</v>
      </c>
      <c r="J99">
        <f ca="1">OFFSET('Equipos, Mater, Serv'!P$5,ROW($A99)-ROW($A$3),0)</f>
        <v>0</v>
      </c>
      <c r="K99">
        <f ca="1">OFFSET('Equipos, Mater, Serv'!T$5,ROW($A99)-ROW($A$3),0)</f>
        <v>0</v>
      </c>
      <c r="L99">
        <f ca="1">OFFSET('Equipos, Mater, Serv'!U$5,ROW($A99)-ROW($A$3),0)</f>
        <v>0</v>
      </c>
      <c r="N99">
        <f ca="1">OFFSET('Equipos, Mater, Serv'!Z$5,ROW($A99)-ROW($A$3),0)</f>
        <v>0</v>
      </c>
      <c r="O99">
        <f ca="1">OFFSET('Equipos, Mater, Serv'!AA$5,ROW($A99)-ROW($A$3),0)</f>
        <v>0</v>
      </c>
      <c r="P99">
        <f ca="1">OFFSET('Equipos, Mater, Serv'!AB$5,ROW($A99)-ROW($A$3),0)</f>
        <v>0</v>
      </c>
      <c r="Q99">
        <f ca="1">OFFSET('Equipos, Mater, Serv'!AC$5,ROW($A99)-ROW($A$3),0)</f>
        <v>0</v>
      </c>
      <c r="R99">
        <f ca="1">OFFSET('Equipos, Mater, Serv'!AD$5,ROW($A99)-ROW($A$3),0)</f>
        <v>0</v>
      </c>
      <c r="S99">
        <f ca="1">OFFSET('Equipos, Mater, Serv'!AE$5,ROW($A99)-ROW($A$3),0)</f>
        <v>0</v>
      </c>
      <c r="T99">
        <f ca="1">OFFSET('Equipos, Mater, Serv'!AF$5,ROW($A99)-ROW($A$3),0)</f>
        <v>0</v>
      </c>
      <c r="V99" s="227">
        <f ca="1">IF(OR($B99=0,D99=0,F99=0,J99&lt;&gt;'Datos fijos'!$H$3),0,1)</f>
        <v>0</v>
      </c>
      <c r="W99">
        <f t="shared" ca="1" si="124"/>
        <v>0</v>
      </c>
      <c r="X99" t="str">
        <f t="shared" ca="1" si="125"/>
        <v/>
      </c>
      <c r="Y99" t="str">
        <f t="shared" ca="1" si="126"/>
        <v/>
      </c>
      <c r="AA99" t="str">
        <f t="shared" ca="1" si="69"/>
        <v/>
      </c>
      <c r="AB99" t="str">
        <f t="shared" ca="1" si="70"/>
        <v/>
      </c>
      <c r="AC99" t="str">
        <f t="shared" ca="1" si="71"/>
        <v/>
      </c>
      <c r="AD99" t="str">
        <f t="shared" ca="1" si="72"/>
        <v/>
      </c>
      <c r="AE99" t="str">
        <f t="shared" ca="1" si="73"/>
        <v/>
      </c>
      <c r="AF99" t="str">
        <f t="shared" ca="1" si="74"/>
        <v/>
      </c>
      <c r="AG99" t="str">
        <f t="shared" ca="1" si="127"/>
        <v/>
      </c>
      <c r="AH99" t="str">
        <f t="shared" ca="1" si="128"/>
        <v/>
      </c>
      <c r="AI99" t="str">
        <f t="shared" ca="1" si="129"/>
        <v/>
      </c>
      <c r="AL99" t="str">
        <f ca="1">IF(Y99="","",IF(OR(AG99='Datos fijos'!$AB$3,AG99='Datos fijos'!$AB$4),0,SUM(AH99:AK99)))</f>
        <v/>
      </c>
      <c r="BE99" s="4">
        <f ca="1">IF(OR(COUNTIF('Datos fijos'!$AJ:$AJ,$B99)=0,$B99=0,D99=0,F99=0,$H$4&lt;&gt;'Datos fijos'!$H$3),0,VLOOKUP($B99,'Datos fijos'!$AJ:$AO,COLUMN('Datos fijos'!$AK$2)-COLUMN('Datos fijos'!$AJ$2)+1,0))</f>
        <v>0</v>
      </c>
      <c r="BF99">
        <f t="shared" ca="1" si="130"/>
        <v>0</v>
      </c>
      <c r="BG99" t="str">
        <f t="shared" ca="1" si="75"/>
        <v/>
      </c>
      <c r="BH99" t="str">
        <f t="shared" ca="1" si="76"/>
        <v/>
      </c>
      <c r="BJ99" t="str">
        <f t="shared" ca="1" si="77"/>
        <v/>
      </c>
      <c r="BK99" t="str">
        <f t="shared" ca="1" si="78"/>
        <v/>
      </c>
      <c r="BL99" t="str">
        <f t="shared" ca="1" si="79"/>
        <v/>
      </c>
      <c r="BM99" t="str">
        <f t="shared" ca="1" si="80"/>
        <v/>
      </c>
      <c r="BN99" s="4" t="str">
        <f t="shared" ca="1" si="81"/>
        <v/>
      </c>
      <c r="BO99" t="str">
        <f t="shared" ca="1" si="82"/>
        <v/>
      </c>
      <c r="BP99" t="str">
        <f t="shared" ca="1" si="83"/>
        <v/>
      </c>
      <c r="BQ99" t="str">
        <f t="shared" ca="1" si="84"/>
        <v/>
      </c>
      <c r="BR99" t="str">
        <f t="shared" ca="1" si="85"/>
        <v/>
      </c>
      <c r="BS99" t="str">
        <f t="shared" ca="1" si="86"/>
        <v/>
      </c>
      <c r="BT99" t="str">
        <f ca="1">IF($BH99="","",IF(OR(BO99='Datos fijos'!$AB$3,BO99='Datos fijos'!$AB$4),0,SUM(BP99:BS99)))</f>
        <v/>
      </c>
      <c r="BU99" t="str">
        <f t="shared" ca="1" si="131"/>
        <v/>
      </c>
      <c r="BX99">
        <f ca="1">IF(OR(COUNTIF('Datos fijos'!$AJ:$AJ,$B99)=0,$B99=0,D99=0,F99=0,G99=0,$H$4&lt;&gt;'Datos fijos'!$H$3),0,VLOOKUP($B99,'Datos fijos'!$AJ:$AO,COLUMN('Datos fijos'!$AL$1)-COLUMN('Datos fijos'!$AJ$2)+1,0))</f>
        <v>0</v>
      </c>
      <c r="BY99">
        <f t="shared" ca="1" si="132"/>
        <v>0</v>
      </c>
      <c r="BZ99" t="str">
        <f t="shared" ca="1" si="87"/>
        <v/>
      </c>
      <c r="CA99" t="str">
        <f t="shared" ca="1" si="88"/>
        <v/>
      </c>
      <c r="CC99" t="str">
        <f t="shared" ca="1" si="89"/>
        <v/>
      </c>
      <c r="CD99" t="str">
        <f t="shared" ca="1" si="90"/>
        <v/>
      </c>
      <c r="CE99" t="str">
        <f t="shared" ca="1" si="91"/>
        <v/>
      </c>
      <c r="CF99" t="str">
        <f t="shared" ca="1" si="92"/>
        <v/>
      </c>
      <c r="CG99" t="str">
        <f t="shared" ca="1" si="93"/>
        <v/>
      </c>
      <c r="CH99" t="str">
        <f t="shared" ca="1" si="94"/>
        <v/>
      </c>
      <c r="CI99" t="str">
        <f t="shared" ca="1" si="95"/>
        <v/>
      </c>
      <c r="CJ99" t="str">
        <f t="shared" ca="1" si="96"/>
        <v/>
      </c>
      <c r="CK99" t="str">
        <f t="shared" ca="1" si="97"/>
        <v/>
      </c>
      <c r="CL99" t="str">
        <f t="shared" ca="1" si="98"/>
        <v/>
      </c>
      <c r="CM99" t="str">
        <f ca="1">IF($CA99="","",IF(OR(CH99='Datos fijos'!$AB$3,CH99='Datos fijos'!$AB$4),0,SUM(CI99:CL99)))</f>
        <v/>
      </c>
      <c r="CN99" t="str">
        <f t="shared" ca="1" si="133"/>
        <v/>
      </c>
      <c r="CQ99" s="4">
        <f ca="1">IF(OR(COUNTIF('Datos fijos'!$AJ:$AJ,$B99)=0,$B99=0,L99=0,D99=0,F99=0),0,IF(K99='Datos fijos'!$AB$5,VLOOKUP($B99,'Datos fijos'!$AJ:$AO,COLUMN('Datos fijos'!$AN$1)-COLUMN('Datos fijos'!$AJ$2)+1,0),0))</f>
        <v>0</v>
      </c>
      <c r="CR99">
        <f t="shared" ca="1" si="134"/>
        <v>0</v>
      </c>
      <c r="CS99" t="str">
        <f t="shared" ca="1" si="99"/>
        <v/>
      </c>
      <c r="CT99" t="str">
        <f t="shared" ca="1" si="100"/>
        <v/>
      </c>
      <c r="CV99" t="str">
        <f t="shared" ca="1" si="101"/>
        <v/>
      </c>
      <c r="CW99" t="str">
        <f t="shared" ca="1" si="102"/>
        <v/>
      </c>
      <c r="CX99" t="str">
        <f t="shared" ca="1" si="103"/>
        <v/>
      </c>
      <c r="CY99" t="str">
        <f t="shared" ca="1" si="104"/>
        <v/>
      </c>
      <c r="CZ99" t="str">
        <f t="shared" ca="1" si="105"/>
        <v/>
      </c>
      <c r="DA99" t="str">
        <f t="shared" ca="1" si="106"/>
        <v/>
      </c>
      <c r="DB99" s="4" t="str">
        <f t="shared" ca="1" si="107"/>
        <v/>
      </c>
      <c r="DC99" t="str">
        <f t="shared" ca="1" si="108"/>
        <v/>
      </c>
      <c r="DD99" t="str">
        <f t="shared" ca="1" si="109"/>
        <v/>
      </c>
      <c r="DE99" t="str">
        <f t="shared" ca="1" si="110"/>
        <v/>
      </c>
      <c r="DF99" t="str">
        <f t="shared" ca="1" si="111"/>
        <v/>
      </c>
      <c r="DI99">
        <f ca="1">IF(OR(COUNTIF('Datos fijos'!$AJ:$AJ,Cálculos!$B99)=0,Cálculos!$B99=0,D99=0,F99=0),0,VLOOKUP($B99,'Datos fijos'!$AJ:$AO,COLUMN('Datos fijos'!$AO$1)-COLUMN('Datos fijos'!$AJ$2)+1,0))</f>
        <v>0</v>
      </c>
      <c r="DJ99">
        <f t="shared" ca="1" si="135"/>
        <v>0</v>
      </c>
      <c r="DK99" t="str">
        <f t="shared" ca="1" si="112"/>
        <v/>
      </c>
      <c r="DL99" t="str">
        <f t="shared" ca="1" si="136"/>
        <v/>
      </c>
      <c r="DN99" t="str">
        <f t="shared" ca="1" si="113"/>
        <v/>
      </c>
      <c r="DO99" t="str">
        <f t="shared" ca="1" si="114"/>
        <v/>
      </c>
      <c r="DP99" t="str">
        <f t="shared" ca="1" si="115"/>
        <v/>
      </c>
      <c r="DQ99" t="str">
        <f t="shared" ca="1" si="116"/>
        <v/>
      </c>
      <c r="DR99" t="str">
        <f t="shared" ca="1" si="117"/>
        <v/>
      </c>
      <c r="DS99" s="4" t="str">
        <f ca="1">IF($DL99="","",IF(OR(OFFSET(K$3,$DL99,0)='Datos fijos'!$AB$5,OFFSET(K$3,$DL99,0)='Datos fijos'!$AB$6),"Importado",OFFSET(K$3,$DL99,0)))</f>
        <v/>
      </c>
      <c r="DT99" t="str">
        <f t="shared" ca="1" si="118"/>
        <v/>
      </c>
      <c r="DU99" t="str">
        <f t="shared" ca="1" si="119"/>
        <v/>
      </c>
      <c r="DV99" t="str">
        <f t="shared" ca="1" si="120"/>
        <v/>
      </c>
      <c r="DW99" t="str">
        <f t="shared" ca="1" si="121"/>
        <v/>
      </c>
      <c r="DX99" t="str">
        <f ca="1">IF(DL99="","",IF(OR(DS99='Datos fijos'!$AB$3,DS99='Datos fijos'!$AB$4),0,SUM(DT99:DW99)))</f>
        <v/>
      </c>
      <c r="DY99" t="str">
        <f t="shared" ca="1" si="122"/>
        <v/>
      </c>
      <c r="EC99" s="52" t="str">
        <f ca="1">IF(OR(COUNTIF('Datos fijos'!$AJ:$AJ,Cálculos!$B99)=0,F99=0,D99=0,B99=0),"",VLOOKUP($B99,'Datos fijos'!$AJ:$AP,COLUMN('Datos fijos'!$AP$1)-COLUMN('Datos fijos'!$AJ$2)+1,0))</f>
        <v/>
      </c>
      <c r="ED99" t="str">
        <f t="shared" ca="1" si="123"/>
        <v/>
      </c>
    </row>
    <row r="100" spans="2:134">
      <c r="B100">
        <f ca="1">OFFSET('Equipos, Mater, Serv'!C$5,ROW($A100)-ROW($A$3),0)</f>
        <v>0</v>
      </c>
      <c r="C100">
        <f ca="1">OFFSET('Equipos, Mater, Serv'!D$5,ROW($A100)-ROW($A$3),0)</f>
        <v>0</v>
      </c>
      <c r="D100">
        <f ca="1">OFFSET('Equipos, Mater, Serv'!F$5,ROW($A100)-ROW($A$3),0)</f>
        <v>0</v>
      </c>
      <c r="E100">
        <f ca="1">OFFSET('Equipos, Mater, Serv'!G$5,ROW($A100)-ROW($A$3),0)</f>
        <v>0</v>
      </c>
      <c r="F100">
        <f ca="1">OFFSET('Equipos, Mater, Serv'!H$5,ROW($A100)-ROW($A$3),0)</f>
        <v>0</v>
      </c>
      <c r="G100">
        <f ca="1">OFFSET('Equipos, Mater, Serv'!L$5,ROW($A100)-ROW($A$3),0)</f>
        <v>0</v>
      </c>
      <c r="I100">
        <f ca="1">OFFSET('Equipos, Mater, Serv'!O$5,ROW($A100)-ROW($A$3),0)</f>
        <v>0</v>
      </c>
      <c r="J100">
        <f ca="1">OFFSET('Equipos, Mater, Serv'!P$5,ROW($A100)-ROW($A$3),0)</f>
        <v>0</v>
      </c>
      <c r="K100">
        <f ca="1">OFFSET('Equipos, Mater, Serv'!T$5,ROW($A100)-ROW($A$3),0)</f>
        <v>0</v>
      </c>
      <c r="L100">
        <f ca="1">OFFSET('Equipos, Mater, Serv'!U$5,ROW($A100)-ROW($A$3),0)</f>
        <v>0</v>
      </c>
      <c r="N100">
        <f ca="1">OFFSET('Equipos, Mater, Serv'!Z$5,ROW($A100)-ROW($A$3),0)</f>
        <v>0</v>
      </c>
      <c r="O100">
        <f ca="1">OFFSET('Equipos, Mater, Serv'!AA$5,ROW($A100)-ROW($A$3),0)</f>
        <v>0</v>
      </c>
      <c r="P100">
        <f ca="1">OFFSET('Equipos, Mater, Serv'!AB$5,ROW($A100)-ROW($A$3),0)</f>
        <v>0</v>
      </c>
      <c r="Q100">
        <f ca="1">OFFSET('Equipos, Mater, Serv'!AC$5,ROW($A100)-ROW($A$3),0)</f>
        <v>0</v>
      </c>
      <c r="R100">
        <f ca="1">OFFSET('Equipos, Mater, Serv'!AD$5,ROW($A100)-ROW($A$3),0)</f>
        <v>0</v>
      </c>
      <c r="S100">
        <f ca="1">OFFSET('Equipos, Mater, Serv'!AE$5,ROW($A100)-ROW($A$3),0)</f>
        <v>0</v>
      </c>
      <c r="T100">
        <f ca="1">OFFSET('Equipos, Mater, Serv'!AF$5,ROW($A100)-ROW($A$3),0)</f>
        <v>0</v>
      </c>
      <c r="V100" s="227">
        <f ca="1">IF(OR($B100=0,D100=0,F100=0,J100&lt;&gt;'Datos fijos'!$H$3),0,1)</f>
        <v>0</v>
      </c>
      <c r="W100">
        <f t="shared" ca="1" si="124"/>
        <v>0</v>
      </c>
      <c r="X100" t="str">
        <f t="shared" ca="1" si="125"/>
        <v/>
      </c>
      <c r="Y100" t="str">
        <f t="shared" ca="1" si="126"/>
        <v/>
      </c>
      <c r="AA100" t="str">
        <f t="shared" ca="1" si="69"/>
        <v/>
      </c>
      <c r="AB100" t="str">
        <f t="shared" ca="1" si="70"/>
        <v/>
      </c>
      <c r="AC100" t="str">
        <f t="shared" ca="1" si="71"/>
        <v/>
      </c>
      <c r="AD100" t="str">
        <f t="shared" ca="1" si="72"/>
        <v/>
      </c>
      <c r="AE100" t="str">
        <f t="shared" ca="1" si="73"/>
        <v/>
      </c>
      <c r="AF100" t="str">
        <f t="shared" ca="1" si="74"/>
        <v/>
      </c>
      <c r="AG100" t="str">
        <f t="shared" ca="1" si="127"/>
        <v/>
      </c>
      <c r="AH100" t="str">
        <f t="shared" ca="1" si="128"/>
        <v/>
      </c>
      <c r="AI100" t="str">
        <f t="shared" ca="1" si="129"/>
        <v/>
      </c>
      <c r="AL100" t="str">
        <f ca="1">IF(Y100="","",IF(OR(AG100='Datos fijos'!$AB$3,AG100='Datos fijos'!$AB$4),0,SUM(AH100:AK100)))</f>
        <v/>
      </c>
      <c r="BE100" s="4">
        <f ca="1">IF(OR(COUNTIF('Datos fijos'!$AJ:$AJ,$B100)=0,$B100=0,D100=0,F100=0,$H$4&lt;&gt;'Datos fijos'!$H$3),0,VLOOKUP($B100,'Datos fijos'!$AJ:$AO,COLUMN('Datos fijos'!$AK$2)-COLUMN('Datos fijos'!$AJ$2)+1,0))</f>
        <v>0</v>
      </c>
      <c r="BF100">
        <f t="shared" ca="1" si="130"/>
        <v>0</v>
      </c>
      <c r="BG100" t="str">
        <f t="shared" ca="1" si="75"/>
        <v/>
      </c>
      <c r="BH100" t="str">
        <f t="shared" ca="1" si="76"/>
        <v/>
      </c>
      <c r="BJ100" t="str">
        <f t="shared" ca="1" si="77"/>
        <v/>
      </c>
      <c r="BK100" t="str">
        <f t="shared" ca="1" si="78"/>
        <v/>
      </c>
      <c r="BL100" t="str">
        <f t="shared" ca="1" si="79"/>
        <v/>
      </c>
      <c r="BM100" t="str">
        <f t="shared" ca="1" si="80"/>
        <v/>
      </c>
      <c r="BN100" s="4" t="str">
        <f t="shared" ca="1" si="81"/>
        <v/>
      </c>
      <c r="BO100" t="str">
        <f t="shared" ca="1" si="82"/>
        <v/>
      </c>
      <c r="BP100" t="str">
        <f t="shared" ca="1" si="83"/>
        <v/>
      </c>
      <c r="BQ100" t="str">
        <f t="shared" ca="1" si="84"/>
        <v/>
      </c>
      <c r="BR100" t="str">
        <f t="shared" ca="1" si="85"/>
        <v/>
      </c>
      <c r="BS100" t="str">
        <f t="shared" ca="1" si="86"/>
        <v/>
      </c>
      <c r="BT100" t="str">
        <f ca="1">IF($BH100="","",IF(OR(BO100='Datos fijos'!$AB$3,BO100='Datos fijos'!$AB$4),0,SUM(BP100:BS100)))</f>
        <v/>
      </c>
      <c r="BU100" t="str">
        <f t="shared" ca="1" si="131"/>
        <v/>
      </c>
      <c r="BX100">
        <f ca="1">IF(OR(COUNTIF('Datos fijos'!$AJ:$AJ,$B100)=0,$B100=0,D100=0,F100=0,G100=0,$H$4&lt;&gt;'Datos fijos'!$H$3),0,VLOOKUP($B100,'Datos fijos'!$AJ:$AO,COLUMN('Datos fijos'!$AL$1)-COLUMN('Datos fijos'!$AJ$2)+1,0))</f>
        <v>0</v>
      </c>
      <c r="BY100">
        <f t="shared" ca="1" si="132"/>
        <v>0</v>
      </c>
      <c r="BZ100" t="str">
        <f t="shared" ca="1" si="87"/>
        <v/>
      </c>
      <c r="CA100" t="str">
        <f t="shared" ca="1" si="88"/>
        <v/>
      </c>
      <c r="CC100" t="str">
        <f t="shared" ca="1" si="89"/>
        <v/>
      </c>
      <c r="CD100" t="str">
        <f t="shared" ca="1" si="90"/>
        <v/>
      </c>
      <c r="CE100" t="str">
        <f t="shared" ca="1" si="91"/>
        <v/>
      </c>
      <c r="CF100" t="str">
        <f t="shared" ca="1" si="92"/>
        <v/>
      </c>
      <c r="CG100" t="str">
        <f t="shared" ca="1" si="93"/>
        <v/>
      </c>
      <c r="CH100" t="str">
        <f t="shared" ca="1" si="94"/>
        <v/>
      </c>
      <c r="CI100" t="str">
        <f t="shared" ca="1" si="95"/>
        <v/>
      </c>
      <c r="CJ100" t="str">
        <f t="shared" ca="1" si="96"/>
        <v/>
      </c>
      <c r="CK100" t="str">
        <f t="shared" ca="1" si="97"/>
        <v/>
      </c>
      <c r="CL100" t="str">
        <f t="shared" ca="1" si="98"/>
        <v/>
      </c>
      <c r="CM100" t="str">
        <f ca="1">IF($CA100="","",IF(OR(CH100='Datos fijos'!$AB$3,CH100='Datos fijos'!$AB$4),0,SUM(CI100:CL100)))</f>
        <v/>
      </c>
      <c r="CN100" t="str">
        <f t="shared" ca="1" si="133"/>
        <v/>
      </c>
      <c r="CQ100" s="4">
        <f ca="1">IF(OR(COUNTIF('Datos fijos'!$AJ:$AJ,$B100)=0,$B100=0,L100=0,D100=0,F100=0),0,IF(K100='Datos fijos'!$AB$5,VLOOKUP($B100,'Datos fijos'!$AJ:$AO,COLUMN('Datos fijos'!$AN$1)-COLUMN('Datos fijos'!$AJ$2)+1,0),0))</f>
        <v>0</v>
      </c>
      <c r="CR100">
        <f t="shared" ca="1" si="134"/>
        <v>0</v>
      </c>
      <c r="CS100" t="str">
        <f t="shared" ca="1" si="99"/>
        <v/>
      </c>
      <c r="CT100" t="str">
        <f t="shared" ca="1" si="100"/>
        <v/>
      </c>
      <c r="CV100" t="str">
        <f t="shared" ca="1" si="101"/>
        <v/>
      </c>
      <c r="CW100" t="str">
        <f t="shared" ca="1" si="102"/>
        <v/>
      </c>
      <c r="CX100" t="str">
        <f t="shared" ca="1" si="103"/>
        <v/>
      </c>
      <c r="CY100" t="str">
        <f t="shared" ca="1" si="104"/>
        <v/>
      </c>
      <c r="CZ100" t="str">
        <f t="shared" ca="1" si="105"/>
        <v/>
      </c>
      <c r="DA100" t="str">
        <f t="shared" ca="1" si="106"/>
        <v/>
      </c>
      <c r="DB100" s="4" t="str">
        <f t="shared" ca="1" si="107"/>
        <v/>
      </c>
      <c r="DC100" t="str">
        <f t="shared" ca="1" si="108"/>
        <v/>
      </c>
      <c r="DD100" t="str">
        <f t="shared" ca="1" si="109"/>
        <v/>
      </c>
      <c r="DE100" t="str">
        <f t="shared" ca="1" si="110"/>
        <v/>
      </c>
      <c r="DF100" t="str">
        <f t="shared" ca="1" si="111"/>
        <v/>
      </c>
      <c r="DI100">
        <f ca="1">IF(OR(COUNTIF('Datos fijos'!$AJ:$AJ,Cálculos!$B100)=0,Cálculos!$B100=0,D100=0,F100=0),0,VLOOKUP($B100,'Datos fijos'!$AJ:$AO,COLUMN('Datos fijos'!$AO$1)-COLUMN('Datos fijos'!$AJ$2)+1,0))</f>
        <v>0</v>
      </c>
      <c r="DJ100">
        <f t="shared" ca="1" si="135"/>
        <v>0</v>
      </c>
      <c r="DK100" t="str">
        <f t="shared" ca="1" si="112"/>
        <v/>
      </c>
      <c r="DL100" t="str">
        <f t="shared" ca="1" si="136"/>
        <v/>
      </c>
      <c r="DN100" t="str">
        <f t="shared" ca="1" si="113"/>
        <v/>
      </c>
      <c r="DO100" t="str">
        <f t="shared" ca="1" si="114"/>
        <v/>
      </c>
      <c r="DP100" t="str">
        <f t="shared" ca="1" si="115"/>
        <v/>
      </c>
      <c r="DQ100" t="str">
        <f t="shared" ca="1" si="116"/>
        <v/>
      </c>
      <c r="DR100" t="str">
        <f t="shared" ca="1" si="117"/>
        <v/>
      </c>
      <c r="DS100" s="4" t="str">
        <f ca="1">IF($DL100="","",IF(OR(OFFSET(K$3,$DL100,0)='Datos fijos'!$AB$5,OFFSET(K$3,$DL100,0)='Datos fijos'!$AB$6),"Importado",OFFSET(K$3,$DL100,0)))</f>
        <v/>
      </c>
      <c r="DT100" t="str">
        <f t="shared" ca="1" si="118"/>
        <v/>
      </c>
      <c r="DU100" t="str">
        <f t="shared" ca="1" si="119"/>
        <v/>
      </c>
      <c r="DV100" t="str">
        <f t="shared" ca="1" si="120"/>
        <v/>
      </c>
      <c r="DW100" t="str">
        <f t="shared" ca="1" si="121"/>
        <v/>
      </c>
      <c r="DX100" t="str">
        <f ca="1">IF(DL100="","",IF(OR(DS100='Datos fijos'!$AB$3,DS100='Datos fijos'!$AB$4),0,SUM(DT100:DW100)))</f>
        <v/>
      </c>
      <c r="DY100" t="str">
        <f t="shared" ca="1" si="122"/>
        <v/>
      </c>
      <c r="EC100" s="52" t="str">
        <f ca="1">IF(OR(COUNTIF('Datos fijos'!$AJ:$AJ,Cálculos!$B100)=0,F100=0,D100=0,B100=0),"",VLOOKUP($B100,'Datos fijos'!$AJ:$AP,COLUMN('Datos fijos'!$AP$1)-COLUMN('Datos fijos'!$AJ$2)+1,0))</f>
        <v/>
      </c>
      <c r="ED100" t="str">
        <f t="shared" ca="1" si="123"/>
        <v/>
      </c>
    </row>
    <row r="101" spans="2:134">
      <c r="B101">
        <f ca="1">OFFSET('Equipos, Mater, Serv'!C$5,ROW($A101)-ROW($A$3),0)</f>
        <v>0</v>
      </c>
      <c r="C101">
        <f ca="1">OFFSET('Equipos, Mater, Serv'!D$5,ROW($A101)-ROW($A$3),0)</f>
        <v>0</v>
      </c>
      <c r="D101">
        <f ca="1">OFFSET('Equipos, Mater, Serv'!F$5,ROW($A101)-ROW($A$3),0)</f>
        <v>0</v>
      </c>
      <c r="E101">
        <f ca="1">OFFSET('Equipos, Mater, Serv'!G$5,ROW($A101)-ROW($A$3),0)</f>
        <v>0</v>
      </c>
      <c r="F101">
        <f ca="1">OFFSET('Equipos, Mater, Serv'!H$5,ROW($A101)-ROW($A$3),0)</f>
        <v>0</v>
      </c>
      <c r="G101">
        <f ca="1">OFFSET('Equipos, Mater, Serv'!L$5,ROW($A101)-ROW($A$3),0)</f>
        <v>0</v>
      </c>
      <c r="I101">
        <f ca="1">OFFSET('Equipos, Mater, Serv'!O$5,ROW($A101)-ROW($A$3),0)</f>
        <v>0</v>
      </c>
      <c r="J101">
        <f ca="1">OFFSET('Equipos, Mater, Serv'!P$5,ROW($A101)-ROW($A$3),0)</f>
        <v>0</v>
      </c>
      <c r="K101">
        <f ca="1">OFFSET('Equipos, Mater, Serv'!T$5,ROW($A101)-ROW($A$3),0)</f>
        <v>0</v>
      </c>
      <c r="L101">
        <f ca="1">OFFSET('Equipos, Mater, Serv'!U$5,ROW($A101)-ROW($A$3),0)</f>
        <v>0</v>
      </c>
      <c r="N101">
        <f ca="1">OFFSET('Equipos, Mater, Serv'!Z$5,ROW($A101)-ROW($A$3),0)</f>
        <v>0</v>
      </c>
      <c r="O101">
        <f ca="1">OFFSET('Equipos, Mater, Serv'!AA$5,ROW($A101)-ROW($A$3),0)</f>
        <v>0</v>
      </c>
      <c r="P101">
        <f ca="1">OFFSET('Equipos, Mater, Serv'!AB$5,ROW($A101)-ROW($A$3),0)</f>
        <v>0</v>
      </c>
      <c r="Q101">
        <f ca="1">OFFSET('Equipos, Mater, Serv'!AC$5,ROW($A101)-ROW($A$3),0)</f>
        <v>0</v>
      </c>
      <c r="R101">
        <f ca="1">OFFSET('Equipos, Mater, Serv'!AD$5,ROW($A101)-ROW($A$3),0)</f>
        <v>0</v>
      </c>
      <c r="S101">
        <f ca="1">OFFSET('Equipos, Mater, Serv'!AE$5,ROW($A101)-ROW($A$3),0)</f>
        <v>0</v>
      </c>
      <c r="T101">
        <f ca="1">OFFSET('Equipos, Mater, Serv'!AF$5,ROW($A101)-ROW($A$3),0)</f>
        <v>0</v>
      </c>
      <c r="V101" s="227">
        <f ca="1">IF(OR($B101=0,D101=0,F101=0,J101&lt;&gt;'Datos fijos'!$H$3),0,1)</f>
        <v>0</v>
      </c>
      <c r="W101">
        <f t="shared" ca="1" si="124"/>
        <v>0</v>
      </c>
      <c r="X101" t="str">
        <f t="shared" ca="1" si="125"/>
        <v/>
      </c>
      <c r="Y101" t="str">
        <f t="shared" ca="1" si="126"/>
        <v/>
      </c>
      <c r="AA101" t="str">
        <f t="shared" ca="1" si="69"/>
        <v/>
      </c>
      <c r="AB101" t="str">
        <f t="shared" ca="1" si="70"/>
        <v/>
      </c>
      <c r="AC101" t="str">
        <f t="shared" ca="1" si="71"/>
        <v/>
      </c>
      <c r="AD101" t="str">
        <f t="shared" ca="1" si="72"/>
        <v/>
      </c>
      <c r="AE101" t="str">
        <f t="shared" ca="1" si="73"/>
        <v/>
      </c>
      <c r="AF101" t="str">
        <f t="shared" ca="1" si="74"/>
        <v/>
      </c>
      <c r="AG101" t="str">
        <f t="shared" ca="1" si="127"/>
        <v/>
      </c>
      <c r="AH101" t="str">
        <f t="shared" ca="1" si="128"/>
        <v/>
      </c>
      <c r="AI101" t="str">
        <f t="shared" ca="1" si="129"/>
        <v/>
      </c>
      <c r="AL101" t="str">
        <f ca="1">IF(Y101="","",IF(OR(AG101='Datos fijos'!$AB$3,AG101='Datos fijos'!$AB$4),0,SUM(AH101:AK101)))</f>
        <v/>
      </c>
      <c r="BE101" s="4">
        <f ca="1">IF(OR(COUNTIF('Datos fijos'!$AJ:$AJ,$B101)=0,$B101=0,D101=0,F101=0,$H$4&lt;&gt;'Datos fijos'!$H$3),0,VLOOKUP($B101,'Datos fijos'!$AJ:$AO,COLUMN('Datos fijos'!$AK$2)-COLUMN('Datos fijos'!$AJ$2)+1,0))</f>
        <v>0</v>
      </c>
      <c r="BF101">
        <f t="shared" ca="1" si="130"/>
        <v>0</v>
      </c>
      <c r="BG101" t="str">
        <f t="shared" ca="1" si="75"/>
        <v/>
      </c>
      <c r="BH101" t="str">
        <f t="shared" ca="1" si="76"/>
        <v/>
      </c>
      <c r="BJ101" t="str">
        <f t="shared" ca="1" si="77"/>
        <v/>
      </c>
      <c r="BK101" t="str">
        <f t="shared" ca="1" si="78"/>
        <v/>
      </c>
      <c r="BL101" t="str">
        <f t="shared" ca="1" si="79"/>
        <v/>
      </c>
      <c r="BM101" t="str">
        <f t="shared" ca="1" si="80"/>
        <v/>
      </c>
      <c r="BN101" s="4" t="str">
        <f t="shared" ca="1" si="81"/>
        <v/>
      </c>
      <c r="BO101" t="str">
        <f t="shared" ca="1" si="82"/>
        <v/>
      </c>
      <c r="BP101" t="str">
        <f t="shared" ca="1" si="83"/>
        <v/>
      </c>
      <c r="BQ101" t="str">
        <f t="shared" ca="1" si="84"/>
        <v/>
      </c>
      <c r="BR101" t="str">
        <f t="shared" ca="1" si="85"/>
        <v/>
      </c>
      <c r="BS101" t="str">
        <f t="shared" ca="1" si="86"/>
        <v/>
      </c>
      <c r="BT101" t="str">
        <f ca="1">IF($BH101="","",IF(OR(BO101='Datos fijos'!$AB$3,BO101='Datos fijos'!$AB$4),0,SUM(BP101:BS101)))</f>
        <v/>
      </c>
      <c r="BU101" t="str">
        <f t="shared" ca="1" si="131"/>
        <v/>
      </c>
      <c r="BX101">
        <f ca="1">IF(OR(COUNTIF('Datos fijos'!$AJ:$AJ,$B101)=0,$B101=0,D101=0,F101=0,G101=0,$H$4&lt;&gt;'Datos fijos'!$H$3),0,VLOOKUP($B101,'Datos fijos'!$AJ:$AO,COLUMN('Datos fijos'!$AL$1)-COLUMN('Datos fijos'!$AJ$2)+1,0))</f>
        <v>0</v>
      </c>
      <c r="BY101">
        <f t="shared" ca="1" si="132"/>
        <v>0</v>
      </c>
      <c r="BZ101" t="str">
        <f t="shared" ca="1" si="87"/>
        <v/>
      </c>
      <c r="CA101" t="str">
        <f t="shared" ca="1" si="88"/>
        <v/>
      </c>
      <c r="CC101" t="str">
        <f t="shared" ca="1" si="89"/>
        <v/>
      </c>
      <c r="CD101" t="str">
        <f t="shared" ca="1" si="90"/>
        <v/>
      </c>
      <c r="CE101" t="str">
        <f t="shared" ca="1" si="91"/>
        <v/>
      </c>
      <c r="CF101" t="str">
        <f t="shared" ca="1" si="92"/>
        <v/>
      </c>
      <c r="CG101" t="str">
        <f t="shared" ca="1" si="93"/>
        <v/>
      </c>
      <c r="CH101" t="str">
        <f t="shared" ca="1" si="94"/>
        <v/>
      </c>
      <c r="CI101" t="str">
        <f t="shared" ca="1" si="95"/>
        <v/>
      </c>
      <c r="CJ101" t="str">
        <f t="shared" ca="1" si="96"/>
        <v/>
      </c>
      <c r="CK101" t="str">
        <f t="shared" ca="1" si="97"/>
        <v/>
      </c>
      <c r="CL101" t="str">
        <f t="shared" ca="1" si="98"/>
        <v/>
      </c>
      <c r="CM101" t="str">
        <f ca="1">IF($CA101="","",IF(OR(CH101='Datos fijos'!$AB$3,CH101='Datos fijos'!$AB$4),0,SUM(CI101:CL101)))</f>
        <v/>
      </c>
      <c r="CN101" t="str">
        <f t="shared" ca="1" si="133"/>
        <v/>
      </c>
      <c r="CQ101" s="4">
        <f ca="1">IF(OR(COUNTIF('Datos fijos'!$AJ:$AJ,$B101)=0,$B101=0,L101=0,D101=0,F101=0),0,IF(K101='Datos fijos'!$AB$5,VLOOKUP($B101,'Datos fijos'!$AJ:$AO,COLUMN('Datos fijos'!$AN$1)-COLUMN('Datos fijos'!$AJ$2)+1,0),0))</f>
        <v>0</v>
      </c>
      <c r="CR101">
        <f t="shared" ca="1" si="134"/>
        <v>0</v>
      </c>
      <c r="CS101" t="str">
        <f t="shared" ca="1" si="99"/>
        <v/>
      </c>
      <c r="CT101" t="str">
        <f t="shared" ca="1" si="100"/>
        <v/>
      </c>
      <c r="CV101" t="str">
        <f t="shared" ca="1" si="101"/>
        <v/>
      </c>
      <c r="CW101" t="str">
        <f t="shared" ca="1" si="102"/>
        <v/>
      </c>
      <c r="CX101" t="str">
        <f t="shared" ca="1" si="103"/>
        <v/>
      </c>
      <c r="CY101" t="str">
        <f t="shared" ca="1" si="104"/>
        <v/>
      </c>
      <c r="CZ101" t="str">
        <f t="shared" ca="1" si="105"/>
        <v/>
      </c>
      <c r="DA101" t="str">
        <f t="shared" ca="1" si="106"/>
        <v/>
      </c>
      <c r="DB101" s="4" t="str">
        <f t="shared" ca="1" si="107"/>
        <v/>
      </c>
      <c r="DC101" t="str">
        <f t="shared" ca="1" si="108"/>
        <v/>
      </c>
      <c r="DD101" t="str">
        <f t="shared" ca="1" si="109"/>
        <v/>
      </c>
      <c r="DE101" t="str">
        <f t="shared" ca="1" si="110"/>
        <v/>
      </c>
      <c r="DF101" t="str">
        <f t="shared" ca="1" si="111"/>
        <v/>
      </c>
      <c r="DI101">
        <f ca="1">IF(OR(COUNTIF('Datos fijos'!$AJ:$AJ,Cálculos!$B101)=0,Cálculos!$B101=0,D101=0,F101=0),0,VLOOKUP($B101,'Datos fijos'!$AJ:$AO,COLUMN('Datos fijos'!$AO$1)-COLUMN('Datos fijos'!$AJ$2)+1,0))</f>
        <v>0</v>
      </c>
      <c r="DJ101">
        <f t="shared" ca="1" si="135"/>
        <v>0</v>
      </c>
      <c r="DK101" t="str">
        <f t="shared" ca="1" si="112"/>
        <v/>
      </c>
      <c r="DL101" t="str">
        <f t="shared" ca="1" si="136"/>
        <v/>
      </c>
      <c r="DN101" t="str">
        <f t="shared" ca="1" si="113"/>
        <v/>
      </c>
      <c r="DO101" t="str">
        <f t="shared" ca="1" si="114"/>
        <v/>
      </c>
      <c r="DP101" t="str">
        <f t="shared" ca="1" si="115"/>
        <v/>
      </c>
      <c r="DQ101" t="str">
        <f t="shared" ca="1" si="116"/>
        <v/>
      </c>
      <c r="DR101" t="str">
        <f t="shared" ca="1" si="117"/>
        <v/>
      </c>
      <c r="DS101" s="4" t="str">
        <f ca="1">IF($DL101="","",IF(OR(OFFSET(K$3,$DL101,0)='Datos fijos'!$AB$5,OFFSET(K$3,$DL101,0)='Datos fijos'!$AB$6),"Importado",OFFSET(K$3,$DL101,0)))</f>
        <v/>
      </c>
      <c r="DT101" t="str">
        <f t="shared" ca="1" si="118"/>
        <v/>
      </c>
      <c r="DU101" t="str">
        <f t="shared" ca="1" si="119"/>
        <v/>
      </c>
      <c r="DV101" t="str">
        <f t="shared" ca="1" si="120"/>
        <v/>
      </c>
      <c r="DW101" t="str">
        <f t="shared" ca="1" si="121"/>
        <v/>
      </c>
      <c r="DX101" t="str">
        <f ca="1">IF(DL101="","",IF(OR(DS101='Datos fijos'!$AB$3,DS101='Datos fijos'!$AB$4),0,SUM(DT101:DW101)))</f>
        <v/>
      </c>
      <c r="DY101" t="str">
        <f t="shared" ca="1" si="122"/>
        <v/>
      </c>
      <c r="EC101" s="52" t="str">
        <f ca="1">IF(OR(COUNTIF('Datos fijos'!$AJ:$AJ,Cálculos!$B101)=0,F101=0,D101=0,B101=0),"",VLOOKUP($B101,'Datos fijos'!$AJ:$AP,COLUMN('Datos fijos'!$AP$1)-COLUMN('Datos fijos'!$AJ$2)+1,0))</f>
        <v/>
      </c>
      <c r="ED101" t="str">
        <f t="shared" ca="1" si="123"/>
        <v/>
      </c>
    </row>
    <row r="102" spans="2:134">
      <c r="B102">
        <f ca="1">OFFSET('Equipos, Mater, Serv'!C$5,ROW($A102)-ROW($A$3),0)</f>
        <v>0</v>
      </c>
      <c r="C102">
        <f ca="1">OFFSET('Equipos, Mater, Serv'!D$5,ROW($A102)-ROW($A$3),0)</f>
        <v>0</v>
      </c>
      <c r="D102">
        <f ca="1">OFFSET('Equipos, Mater, Serv'!F$5,ROW($A102)-ROW($A$3),0)</f>
        <v>0</v>
      </c>
      <c r="E102">
        <f ca="1">OFFSET('Equipos, Mater, Serv'!G$5,ROW($A102)-ROW($A$3),0)</f>
        <v>0</v>
      </c>
      <c r="F102">
        <f ca="1">OFFSET('Equipos, Mater, Serv'!H$5,ROW($A102)-ROW($A$3),0)</f>
        <v>0</v>
      </c>
      <c r="G102">
        <f ca="1">OFFSET('Equipos, Mater, Serv'!L$5,ROW($A102)-ROW($A$3),0)</f>
        <v>0</v>
      </c>
      <c r="I102">
        <f ca="1">OFFSET('Equipos, Mater, Serv'!O$5,ROW($A102)-ROW($A$3),0)</f>
        <v>0</v>
      </c>
      <c r="J102">
        <f ca="1">OFFSET('Equipos, Mater, Serv'!P$5,ROW($A102)-ROW($A$3),0)</f>
        <v>0</v>
      </c>
      <c r="K102">
        <f ca="1">OFFSET('Equipos, Mater, Serv'!T$5,ROW($A102)-ROW($A$3),0)</f>
        <v>0</v>
      </c>
      <c r="L102">
        <f ca="1">OFFSET('Equipos, Mater, Serv'!U$5,ROW($A102)-ROW($A$3),0)</f>
        <v>0</v>
      </c>
      <c r="N102">
        <f ca="1">OFFSET('Equipos, Mater, Serv'!Z$5,ROW($A102)-ROW($A$3),0)</f>
        <v>0</v>
      </c>
      <c r="O102">
        <f ca="1">OFFSET('Equipos, Mater, Serv'!AA$5,ROW($A102)-ROW($A$3),0)</f>
        <v>0</v>
      </c>
      <c r="P102">
        <f ca="1">OFFSET('Equipos, Mater, Serv'!AB$5,ROW($A102)-ROW($A$3),0)</f>
        <v>0</v>
      </c>
      <c r="Q102">
        <f ca="1">OFFSET('Equipos, Mater, Serv'!AC$5,ROW($A102)-ROW($A$3),0)</f>
        <v>0</v>
      </c>
      <c r="R102">
        <f ca="1">OFFSET('Equipos, Mater, Serv'!AD$5,ROW($A102)-ROW($A$3),0)</f>
        <v>0</v>
      </c>
      <c r="S102">
        <f ca="1">OFFSET('Equipos, Mater, Serv'!AE$5,ROW($A102)-ROW($A$3),0)</f>
        <v>0</v>
      </c>
      <c r="T102">
        <f ca="1">OFFSET('Equipos, Mater, Serv'!AF$5,ROW($A102)-ROW($A$3),0)</f>
        <v>0</v>
      </c>
      <c r="V102" s="227">
        <f ca="1">IF(OR($B102=0,D102=0,F102=0,J102&lt;&gt;'Datos fijos'!$H$3),0,1)</f>
        <v>0</v>
      </c>
      <c r="W102">
        <f t="shared" ca="1" si="124"/>
        <v>0</v>
      </c>
      <c r="X102" t="str">
        <f t="shared" ca="1" si="125"/>
        <v/>
      </c>
      <c r="Y102" t="str">
        <f t="shared" ca="1" si="126"/>
        <v/>
      </c>
      <c r="AA102" t="str">
        <f t="shared" ca="1" si="69"/>
        <v/>
      </c>
      <c r="AB102" t="str">
        <f t="shared" ca="1" si="70"/>
        <v/>
      </c>
      <c r="AC102" t="str">
        <f t="shared" ca="1" si="71"/>
        <v/>
      </c>
      <c r="AD102" t="str">
        <f t="shared" ca="1" si="72"/>
        <v/>
      </c>
      <c r="AE102" t="str">
        <f t="shared" ca="1" si="73"/>
        <v/>
      </c>
      <c r="AF102" t="str">
        <f t="shared" ca="1" si="74"/>
        <v/>
      </c>
      <c r="AG102" t="str">
        <f t="shared" ca="1" si="127"/>
        <v/>
      </c>
      <c r="AH102" t="str">
        <f t="shared" ca="1" si="128"/>
        <v/>
      </c>
      <c r="AI102" t="str">
        <f t="shared" ca="1" si="129"/>
        <v/>
      </c>
      <c r="AL102" t="str">
        <f ca="1">IF(Y102="","",IF(OR(AG102='Datos fijos'!$AB$3,AG102='Datos fijos'!$AB$4),0,SUM(AH102:AK102)))</f>
        <v/>
      </c>
      <c r="BE102" s="4">
        <f ca="1">IF(OR(COUNTIF('Datos fijos'!$AJ:$AJ,$B102)=0,$B102=0,D102=0,F102=0,$H$4&lt;&gt;'Datos fijos'!$H$3),0,VLOOKUP($B102,'Datos fijos'!$AJ:$AO,COLUMN('Datos fijos'!$AK$2)-COLUMN('Datos fijos'!$AJ$2)+1,0))</f>
        <v>0</v>
      </c>
      <c r="BF102">
        <f t="shared" ca="1" si="130"/>
        <v>0</v>
      </c>
      <c r="BG102" t="str">
        <f t="shared" ca="1" si="75"/>
        <v/>
      </c>
      <c r="BH102" t="str">
        <f t="shared" ca="1" si="76"/>
        <v/>
      </c>
      <c r="BJ102" t="str">
        <f t="shared" ca="1" si="77"/>
        <v/>
      </c>
      <c r="BK102" t="str">
        <f t="shared" ca="1" si="78"/>
        <v/>
      </c>
      <c r="BL102" t="str">
        <f t="shared" ca="1" si="79"/>
        <v/>
      </c>
      <c r="BM102" t="str">
        <f t="shared" ca="1" si="80"/>
        <v/>
      </c>
      <c r="BN102" s="4" t="str">
        <f t="shared" ca="1" si="81"/>
        <v/>
      </c>
      <c r="BO102" t="str">
        <f t="shared" ca="1" si="82"/>
        <v/>
      </c>
      <c r="BP102" t="str">
        <f t="shared" ca="1" si="83"/>
        <v/>
      </c>
      <c r="BQ102" t="str">
        <f t="shared" ca="1" si="84"/>
        <v/>
      </c>
      <c r="BR102" t="str">
        <f t="shared" ca="1" si="85"/>
        <v/>
      </c>
      <c r="BS102" t="str">
        <f t="shared" ca="1" si="86"/>
        <v/>
      </c>
      <c r="BT102" t="str">
        <f ca="1">IF($BH102="","",IF(OR(BO102='Datos fijos'!$AB$3,BO102='Datos fijos'!$AB$4),0,SUM(BP102:BS102)))</f>
        <v/>
      </c>
      <c r="BU102" t="str">
        <f t="shared" ca="1" si="131"/>
        <v/>
      </c>
      <c r="BX102">
        <f ca="1">IF(OR(COUNTIF('Datos fijos'!$AJ:$AJ,$B102)=0,$B102=0,D102=0,F102=0,G102=0,$H$4&lt;&gt;'Datos fijos'!$H$3),0,VLOOKUP($B102,'Datos fijos'!$AJ:$AO,COLUMN('Datos fijos'!$AL$1)-COLUMN('Datos fijos'!$AJ$2)+1,0))</f>
        <v>0</v>
      </c>
      <c r="BY102">
        <f t="shared" ca="1" si="132"/>
        <v>0</v>
      </c>
      <c r="BZ102" t="str">
        <f t="shared" ca="1" si="87"/>
        <v/>
      </c>
      <c r="CA102" t="str">
        <f t="shared" ca="1" si="88"/>
        <v/>
      </c>
      <c r="CC102" t="str">
        <f t="shared" ca="1" si="89"/>
        <v/>
      </c>
      <c r="CD102" t="str">
        <f t="shared" ca="1" si="90"/>
        <v/>
      </c>
      <c r="CE102" t="str">
        <f t="shared" ca="1" si="91"/>
        <v/>
      </c>
      <c r="CF102" t="str">
        <f t="shared" ca="1" si="92"/>
        <v/>
      </c>
      <c r="CG102" t="str">
        <f t="shared" ca="1" si="93"/>
        <v/>
      </c>
      <c r="CH102" t="str">
        <f t="shared" ca="1" si="94"/>
        <v/>
      </c>
      <c r="CI102" t="str">
        <f t="shared" ca="1" si="95"/>
        <v/>
      </c>
      <c r="CJ102" t="str">
        <f t="shared" ca="1" si="96"/>
        <v/>
      </c>
      <c r="CK102" t="str">
        <f t="shared" ca="1" si="97"/>
        <v/>
      </c>
      <c r="CL102" t="str">
        <f t="shared" ca="1" si="98"/>
        <v/>
      </c>
      <c r="CM102" t="str">
        <f ca="1">IF($CA102="","",IF(OR(CH102='Datos fijos'!$AB$3,CH102='Datos fijos'!$AB$4),0,SUM(CI102:CL102)))</f>
        <v/>
      </c>
      <c r="CN102" t="str">
        <f t="shared" ca="1" si="133"/>
        <v/>
      </c>
      <c r="CQ102" s="4">
        <f ca="1">IF(OR(COUNTIF('Datos fijos'!$AJ:$AJ,$B102)=0,$B102=0,L102=0,D102=0,F102=0),0,IF(K102='Datos fijos'!$AB$5,VLOOKUP($B102,'Datos fijos'!$AJ:$AO,COLUMN('Datos fijos'!$AN$1)-COLUMN('Datos fijos'!$AJ$2)+1,0),0))</f>
        <v>0</v>
      </c>
      <c r="CR102">
        <f t="shared" ca="1" si="134"/>
        <v>0</v>
      </c>
      <c r="CS102" t="str">
        <f t="shared" ca="1" si="99"/>
        <v/>
      </c>
      <c r="CT102" t="str">
        <f t="shared" ca="1" si="100"/>
        <v/>
      </c>
      <c r="CV102" t="str">
        <f t="shared" ca="1" si="101"/>
        <v/>
      </c>
      <c r="CW102" t="str">
        <f t="shared" ca="1" si="102"/>
        <v/>
      </c>
      <c r="CX102" t="str">
        <f t="shared" ca="1" si="103"/>
        <v/>
      </c>
      <c r="CY102" t="str">
        <f t="shared" ca="1" si="104"/>
        <v/>
      </c>
      <c r="CZ102" t="str">
        <f t="shared" ca="1" si="105"/>
        <v/>
      </c>
      <c r="DA102" t="str">
        <f t="shared" ca="1" si="106"/>
        <v/>
      </c>
      <c r="DB102" s="4" t="str">
        <f t="shared" ca="1" si="107"/>
        <v/>
      </c>
      <c r="DC102" t="str">
        <f t="shared" ca="1" si="108"/>
        <v/>
      </c>
      <c r="DD102" t="str">
        <f t="shared" ca="1" si="109"/>
        <v/>
      </c>
      <c r="DE102" t="str">
        <f t="shared" ca="1" si="110"/>
        <v/>
      </c>
      <c r="DF102" t="str">
        <f t="shared" ca="1" si="111"/>
        <v/>
      </c>
      <c r="DI102">
        <f ca="1">IF(OR(COUNTIF('Datos fijos'!$AJ:$AJ,Cálculos!$B102)=0,Cálculos!$B102=0,D102=0,F102=0),0,VLOOKUP($B102,'Datos fijos'!$AJ:$AO,COLUMN('Datos fijos'!$AO$1)-COLUMN('Datos fijos'!$AJ$2)+1,0))</f>
        <v>0</v>
      </c>
      <c r="DJ102">
        <f t="shared" ca="1" si="135"/>
        <v>0</v>
      </c>
      <c r="DK102" t="str">
        <f t="shared" ca="1" si="112"/>
        <v/>
      </c>
      <c r="DL102" t="str">
        <f t="shared" ca="1" si="136"/>
        <v/>
      </c>
      <c r="DN102" t="str">
        <f t="shared" ca="1" si="113"/>
        <v/>
      </c>
      <c r="DO102" t="str">
        <f t="shared" ca="1" si="114"/>
        <v/>
      </c>
      <c r="DP102" t="str">
        <f t="shared" ca="1" si="115"/>
        <v/>
      </c>
      <c r="DQ102" t="str">
        <f t="shared" ca="1" si="116"/>
        <v/>
      </c>
      <c r="DR102" t="str">
        <f t="shared" ca="1" si="117"/>
        <v/>
      </c>
      <c r="DS102" s="4" t="str">
        <f ca="1">IF($DL102="","",IF(OR(OFFSET(K$3,$DL102,0)='Datos fijos'!$AB$5,OFFSET(K$3,$DL102,0)='Datos fijos'!$AB$6),"Importado",OFFSET(K$3,$DL102,0)))</f>
        <v/>
      </c>
      <c r="DT102" t="str">
        <f t="shared" ca="1" si="118"/>
        <v/>
      </c>
      <c r="DU102" t="str">
        <f t="shared" ca="1" si="119"/>
        <v/>
      </c>
      <c r="DV102" t="str">
        <f t="shared" ca="1" si="120"/>
        <v/>
      </c>
      <c r="DW102" t="str">
        <f t="shared" ca="1" si="121"/>
        <v/>
      </c>
      <c r="DX102" t="str">
        <f ca="1">IF(DL102="","",IF(OR(DS102='Datos fijos'!$AB$3,DS102='Datos fijos'!$AB$4),0,SUM(DT102:DW102)))</f>
        <v/>
      </c>
      <c r="DY102" t="str">
        <f t="shared" ca="1" si="122"/>
        <v/>
      </c>
      <c r="EC102" s="52" t="str">
        <f ca="1">IF(OR(COUNTIF('Datos fijos'!$AJ:$AJ,Cálculos!$B102)=0,F102=0,D102=0,B102=0),"",VLOOKUP($B102,'Datos fijos'!$AJ:$AP,COLUMN('Datos fijos'!$AP$1)-COLUMN('Datos fijos'!$AJ$2)+1,0))</f>
        <v/>
      </c>
      <c r="ED102" t="str">
        <f t="shared" ca="1" si="123"/>
        <v/>
      </c>
    </row>
    <row r="103" spans="2:134">
      <c r="B103">
        <f ca="1">OFFSET('Equipos, Mater, Serv'!C$5,ROW($A103)-ROW($A$3),0)</f>
        <v>0</v>
      </c>
      <c r="C103">
        <f ca="1">OFFSET('Equipos, Mater, Serv'!D$5,ROW($A103)-ROW($A$3),0)</f>
        <v>0</v>
      </c>
      <c r="D103">
        <f ca="1">OFFSET('Equipos, Mater, Serv'!F$5,ROW($A103)-ROW($A$3),0)</f>
        <v>0</v>
      </c>
      <c r="E103">
        <f ca="1">OFFSET('Equipos, Mater, Serv'!G$5,ROW($A103)-ROW($A$3),0)</f>
        <v>0</v>
      </c>
      <c r="F103">
        <f ca="1">OFFSET('Equipos, Mater, Serv'!H$5,ROW($A103)-ROW($A$3),0)</f>
        <v>0</v>
      </c>
      <c r="G103">
        <f ca="1">OFFSET('Equipos, Mater, Serv'!L$5,ROW($A103)-ROW($A$3),0)</f>
        <v>0</v>
      </c>
      <c r="I103">
        <f ca="1">OFFSET('Equipos, Mater, Serv'!O$5,ROW($A103)-ROW($A$3),0)</f>
        <v>0</v>
      </c>
      <c r="J103">
        <f ca="1">OFFSET('Equipos, Mater, Serv'!P$5,ROW($A103)-ROW($A$3),0)</f>
        <v>0</v>
      </c>
      <c r="K103">
        <f ca="1">OFFSET('Equipos, Mater, Serv'!T$5,ROW($A103)-ROW($A$3),0)</f>
        <v>0</v>
      </c>
      <c r="L103">
        <f ca="1">OFFSET('Equipos, Mater, Serv'!U$5,ROW($A103)-ROW($A$3),0)</f>
        <v>0</v>
      </c>
      <c r="N103">
        <f ca="1">OFFSET('Equipos, Mater, Serv'!Z$5,ROW($A103)-ROW($A$3),0)</f>
        <v>0</v>
      </c>
      <c r="O103">
        <f ca="1">OFFSET('Equipos, Mater, Serv'!AA$5,ROW($A103)-ROW($A$3),0)</f>
        <v>0</v>
      </c>
      <c r="P103">
        <f ca="1">OFFSET('Equipos, Mater, Serv'!AB$5,ROW($A103)-ROW($A$3),0)</f>
        <v>0</v>
      </c>
      <c r="Q103">
        <f ca="1">OFFSET('Equipos, Mater, Serv'!AC$5,ROW($A103)-ROW($A$3),0)</f>
        <v>0</v>
      </c>
      <c r="R103">
        <f ca="1">OFFSET('Equipos, Mater, Serv'!AD$5,ROW($A103)-ROW($A$3),0)</f>
        <v>0</v>
      </c>
      <c r="S103">
        <f ca="1">OFFSET('Equipos, Mater, Serv'!AE$5,ROW($A103)-ROW($A$3),0)</f>
        <v>0</v>
      </c>
      <c r="T103">
        <f ca="1">OFFSET('Equipos, Mater, Serv'!AF$5,ROW($A103)-ROW($A$3),0)</f>
        <v>0</v>
      </c>
      <c r="V103" s="227">
        <f ca="1">IF(OR($B103=0,D103=0,F103=0,J103&lt;&gt;'Datos fijos'!$H$3),0,1)</f>
        <v>0</v>
      </c>
      <c r="W103">
        <f t="shared" ca="1" si="124"/>
        <v>0</v>
      </c>
      <c r="X103" t="str">
        <f t="shared" ca="1" si="125"/>
        <v/>
      </c>
      <c r="Y103" t="str">
        <f t="shared" ca="1" si="126"/>
        <v/>
      </c>
      <c r="AA103" t="str">
        <f t="shared" ca="1" si="69"/>
        <v/>
      </c>
      <c r="AB103" t="str">
        <f t="shared" ca="1" si="70"/>
        <v/>
      </c>
      <c r="AC103" t="str">
        <f t="shared" ca="1" si="71"/>
        <v/>
      </c>
      <c r="AD103" t="str">
        <f t="shared" ca="1" si="72"/>
        <v/>
      </c>
      <c r="AE103" t="str">
        <f t="shared" ca="1" si="73"/>
        <v/>
      </c>
      <c r="AF103" t="str">
        <f t="shared" ca="1" si="74"/>
        <v/>
      </c>
      <c r="AG103" t="str">
        <f t="shared" ca="1" si="127"/>
        <v/>
      </c>
      <c r="AH103" t="str">
        <f t="shared" ca="1" si="128"/>
        <v/>
      </c>
      <c r="AI103" t="str">
        <f t="shared" ca="1" si="129"/>
        <v/>
      </c>
      <c r="AL103" t="str">
        <f ca="1">IF(Y103="","",IF(OR(AG103='Datos fijos'!$AB$3,AG103='Datos fijos'!$AB$4),0,SUM(AH103:AK103)))</f>
        <v/>
      </c>
      <c r="BE103" s="4">
        <f ca="1">IF(OR(COUNTIF('Datos fijos'!$AJ:$AJ,$B103)=0,$B103=0,D103=0,F103=0,$H$4&lt;&gt;'Datos fijos'!$H$3),0,VLOOKUP($B103,'Datos fijos'!$AJ:$AO,COLUMN('Datos fijos'!$AK$2)-COLUMN('Datos fijos'!$AJ$2)+1,0))</f>
        <v>0</v>
      </c>
      <c r="BF103">
        <f t="shared" ca="1" si="130"/>
        <v>0</v>
      </c>
      <c r="BG103" t="str">
        <f t="shared" ca="1" si="75"/>
        <v/>
      </c>
      <c r="BH103" t="str">
        <f t="shared" ca="1" si="76"/>
        <v/>
      </c>
      <c r="BJ103" t="str">
        <f t="shared" ca="1" si="77"/>
        <v/>
      </c>
      <c r="BK103" t="str">
        <f t="shared" ca="1" si="78"/>
        <v/>
      </c>
      <c r="BL103" t="str">
        <f t="shared" ca="1" si="79"/>
        <v/>
      </c>
      <c r="BM103" t="str">
        <f t="shared" ca="1" si="80"/>
        <v/>
      </c>
      <c r="BN103" s="4" t="str">
        <f t="shared" ca="1" si="81"/>
        <v/>
      </c>
      <c r="BO103" t="str">
        <f t="shared" ca="1" si="82"/>
        <v/>
      </c>
      <c r="BP103" t="str">
        <f t="shared" ca="1" si="83"/>
        <v/>
      </c>
      <c r="BQ103" t="str">
        <f t="shared" ca="1" si="84"/>
        <v/>
      </c>
      <c r="BR103" t="str">
        <f t="shared" ca="1" si="85"/>
        <v/>
      </c>
      <c r="BS103" t="str">
        <f t="shared" ca="1" si="86"/>
        <v/>
      </c>
      <c r="BT103" t="str">
        <f ca="1">IF($BH103="","",IF(OR(BO103='Datos fijos'!$AB$3,BO103='Datos fijos'!$AB$4),0,SUM(BP103:BS103)))</f>
        <v/>
      </c>
      <c r="BU103" t="str">
        <f t="shared" ca="1" si="131"/>
        <v/>
      </c>
      <c r="BX103">
        <f ca="1">IF(OR(COUNTIF('Datos fijos'!$AJ:$AJ,$B103)=0,$B103=0,D103=0,F103=0,G103=0,$H$4&lt;&gt;'Datos fijos'!$H$3),0,VLOOKUP($B103,'Datos fijos'!$AJ:$AO,COLUMN('Datos fijos'!$AL$1)-COLUMN('Datos fijos'!$AJ$2)+1,0))</f>
        <v>0</v>
      </c>
      <c r="BY103">
        <f t="shared" ca="1" si="132"/>
        <v>0</v>
      </c>
      <c r="BZ103" t="str">
        <f t="shared" ca="1" si="87"/>
        <v/>
      </c>
      <c r="CA103" t="str">
        <f t="shared" ca="1" si="88"/>
        <v/>
      </c>
      <c r="CC103" t="str">
        <f t="shared" ca="1" si="89"/>
        <v/>
      </c>
      <c r="CD103" t="str">
        <f t="shared" ca="1" si="90"/>
        <v/>
      </c>
      <c r="CE103" t="str">
        <f t="shared" ca="1" si="91"/>
        <v/>
      </c>
      <c r="CF103" t="str">
        <f t="shared" ca="1" si="92"/>
        <v/>
      </c>
      <c r="CG103" t="str">
        <f t="shared" ca="1" si="93"/>
        <v/>
      </c>
      <c r="CH103" t="str">
        <f t="shared" ca="1" si="94"/>
        <v/>
      </c>
      <c r="CI103" t="str">
        <f t="shared" ca="1" si="95"/>
        <v/>
      </c>
      <c r="CJ103" t="str">
        <f t="shared" ca="1" si="96"/>
        <v/>
      </c>
      <c r="CK103" t="str">
        <f t="shared" ca="1" si="97"/>
        <v/>
      </c>
      <c r="CL103" t="str">
        <f t="shared" ca="1" si="98"/>
        <v/>
      </c>
      <c r="CM103" t="str">
        <f ca="1">IF($CA103="","",IF(OR(CH103='Datos fijos'!$AB$3,CH103='Datos fijos'!$AB$4),0,SUM(CI103:CL103)))</f>
        <v/>
      </c>
      <c r="CN103" t="str">
        <f t="shared" ca="1" si="133"/>
        <v/>
      </c>
      <c r="CQ103" s="4">
        <f ca="1">IF(OR(COUNTIF('Datos fijos'!$AJ:$AJ,$B103)=0,$B103=0,L103=0,D103=0,F103=0),0,IF(K103='Datos fijos'!$AB$5,VLOOKUP($B103,'Datos fijos'!$AJ:$AO,COLUMN('Datos fijos'!$AN$1)-COLUMN('Datos fijos'!$AJ$2)+1,0),0))</f>
        <v>0</v>
      </c>
      <c r="CR103">
        <f t="shared" ca="1" si="134"/>
        <v>0</v>
      </c>
      <c r="CS103" t="str">
        <f t="shared" ca="1" si="99"/>
        <v/>
      </c>
      <c r="CT103" t="str">
        <f t="shared" ca="1" si="100"/>
        <v/>
      </c>
      <c r="CV103" t="str">
        <f t="shared" ca="1" si="101"/>
        <v/>
      </c>
      <c r="CW103" t="str">
        <f t="shared" ca="1" si="102"/>
        <v/>
      </c>
      <c r="CX103" t="str">
        <f t="shared" ca="1" si="103"/>
        <v/>
      </c>
      <c r="CY103" t="str">
        <f t="shared" ca="1" si="104"/>
        <v/>
      </c>
      <c r="CZ103" t="str">
        <f t="shared" ca="1" si="105"/>
        <v/>
      </c>
      <c r="DA103" t="str">
        <f t="shared" ca="1" si="106"/>
        <v/>
      </c>
      <c r="DB103" s="4" t="str">
        <f t="shared" ca="1" si="107"/>
        <v/>
      </c>
      <c r="DC103" t="str">
        <f t="shared" ca="1" si="108"/>
        <v/>
      </c>
      <c r="DD103" t="str">
        <f t="shared" ca="1" si="109"/>
        <v/>
      </c>
      <c r="DE103" t="str">
        <f t="shared" ca="1" si="110"/>
        <v/>
      </c>
      <c r="DF103" t="str">
        <f t="shared" ca="1" si="111"/>
        <v/>
      </c>
      <c r="DI103">
        <f ca="1">IF(OR(COUNTIF('Datos fijos'!$AJ:$AJ,Cálculos!$B103)=0,Cálculos!$B103=0,D103=0,F103=0),0,VLOOKUP($B103,'Datos fijos'!$AJ:$AO,COLUMN('Datos fijos'!$AO$1)-COLUMN('Datos fijos'!$AJ$2)+1,0))</f>
        <v>0</v>
      </c>
      <c r="DJ103">
        <f t="shared" ca="1" si="135"/>
        <v>0</v>
      </c>
      <c r="DK103" t="str">
        <f t="shared" ca="1" si="112"/>
        <v/>
      </c>
      <c r="DL103" t="str">
        <f t="shared" ca="1" si="136"/>
        <v/>
      </c>
      <c r="DN103" t="str">
        <f t="shared" ca="1" si="113"/>
        <v/>
      </c>
      <c r="DO103" t="str">
        <f t="shared" ca="1" si="114"/>
        <v/>
      </c>
      <c r="DP103" t="str">
        <f t="shared" ca="1" si="115"/>
        <v/>
      </c>
      <c r="DQ103" t="str">
        <f t="shared" ca="1" si="116"/>
        <v/>
      </c>
      <c r="DR103" t="str">
        <f t="shared" ca="1" si="117"/>
        <v/>
      </c>
      <c r="DS103" s="4" t="str">
        <f ca="1">IF($DL103="","",IF(OR(OFFSET(K$3,$DL103,0)='Datos fijos'!$AB$5,OFFSET(K$3,$DL103,0)='Datos fijos'!$AB$6),"Importado",OFFSET(K$3,$DL103,0)))</f>
        <v/>
      </c>
      <c r="DT103" t="str">
        <f t="shared" ca="1" si="118"/>
        <v/>
      </c>
      <c r="DU103" t="str">
        <f t="shared" ca="1" si="119"/>
        <v/>
      </c>
      <c r="DV103" t="str">
        <f t="shared" ca="1" si="120"/>
        <v/>
      </c>
      <c r="DW103" t="str">
        <f t="shared" ca="1" si="121"/>
        <v/>
      </c>
      <c r="DX103" t="str">
        <f ca="1">IF(DL103="","",IF(OR(DS103='Datos fijos'!$AB$3,DS103='Datos fijos'!$AB$4),0,SUM(DT103:DW103)))</f>
        <v/>
      </c>
      <c r="DY103" t="str">
        <f t="shared" ca="1" si="122"/>
        <v/>
      </c>
      <c r="EC103" s="52" t="str">
        <f ca="1">IF(OR(COUNTIF('Datos fijos'!$AJ:$AJ,Cálculos!$B103)=0,F103=0,D103=0,B103=0),"",VLOOKUP($B103,'Datos fijos'!$AJ:$AP,COLUMN('Datos fijos'!$AP$1)-COLUMN('Datos fijos'!$AJ$2)+1,0))</f>
        <v/>
      </c>
      <c r="ED103" t="str">
        <f t="shared" ca="1" si="123"/>
        <v/>
      </c>
    </row>
    <row r="104" spans="2:134">
      <c r="B104">
        <f ca="1">OFFSET('Equipos, Mater, Serv'!C$5,ROW($A104)-ROW($A$3),0)</f>
        <v>0</v>
      </c>
      <c r="C104">
        <f ca="1">OFFSET('Equipos, Mater, Serv'!D$5,ROW($A104)-ROW($A$3),0)</f>
        <v>0</v>
      </c>
      <c r="D104">
        <f ca="1">OFFSET('Equipos, Mater, Serv'!F$5,ROW($A104)-ROW($A$3),0)</f>
        <v>0</v>
      </c>
      <c r="E104">
        <f ca="1">OFFSET('Equipos, Mater, Serv'!G$5,ROW($A104)-ROW($A$3),0)</f>
        <v>0</v>
      </c>
      <c r="F104">
        <f ca="1">OFFSET('Equipos, Mater, Serv'!H$5,ROW($A104)-ROW($A$3),0)</f>
        <v>0</v>
      </c>
      <c r="G104">
        <f ca="1">OFFSET('Equipos, Mater, Serv'!L$5,ROW($A104)-ROW($A$3),0)</f>
        <v>0</v>
      </c>
      <c r="I104">
        <f ca="1">OFFSET('Equipos, Mater, Serv'!O$5,ROW($A104)-ROW($A$3),0)</f>
        <v>0</v>
      </c>
      <c r="J104">
        <f ca="1">OFFSET('Equipos, Mater, Serv'!P$5,ROW($A104)-ROW($A$3),0)</f>
        <v>0</v>
      </c>
      <c r="K104">
        <f ca="1">OFFSET('Equipos, Mater, Serv'!T$5,ROW($A104)-ROW($A$3),0)</f>
        <v>0</v>
      </c>
      <c r="L104">
        <f ca="1">OFFSET('Equipos, Mater, Serv'!U$5,ROW($A104)-ROW($A$3),0)</f>
        <v>0</v>
      </c>
      <c r="N104">
        <f ca="1">OFFSET('Equipos, Mater, Serv'!Z$5,ROW($A104)-ROW($A$3),0)</f>
        <v>0</v>
      </c>
      <c r="O104">
        <f ca="1">OFFSET('Equipos, Mater, Serv'!AA$5,ROW($A104)-ROW($A$3),0)</f>
        <v>0</v>
      </c>
      <c r="P104">
        <f ca="1">OFFSET('Equipos, Mater, Serv'!AB$5,ROW($A104)-ROW($A$3),0)</f>
        <v>0</v>
      </c>
      <c r="Q104">
        <f ca="1">OFFSET('Equipos, Mater, Serv'!AC$5,ROW($A104)-ROW($A$3),0)</f>
        <v>0</v>
      </c>
      <c r="R104">
        <f ca="1">OFFSET('Equipos, Mater, Serv'!AD$5,ROW($A104)-ROW($A$3),0)</f>
        <v>0</v>
      </c>
      <c r="S104">
        <f ca="1">OFFSET('Equipos, Mater, Serv'!AE$5,ROW($A104)-ROW($A$3),0)</f>
        <v>0</v>
      </c>
      <c r="T104">
        <f ca="1">OFFSET('Equipos, Mater, Serv'!AF$5,ROW($A104)-ROW($A$3),0)</f>
        <v>0</v>
      </c>
      <c r="V104" s="227">
        <f ca="1">IF(OR($B104=0,D104=0,F104=0,J104&lt;&gt;'Datos fijos'!$H$3),0,1)</f>
        <v>0</v>
      </c>
      <c r="W104">
        <f t="shared" ca="1" si="124"/>
        <v>0</v>
      </c>
      <c r="X104" t="str">
        <f t="shared" ca="1" si="125"/>
        <v/>
      </c>
      <c r="Y104" t="str">
        <f t="shared" ca="1" si="126"/>
        <v/>
      </c>
      <c r="AA104" t="str">
        <f t="shared" ca="1" si="69"/>
        <v/>
      </c>
      <c r="AB104" t="str">
        <f t="shared" ca="1" si="70"/>
        <v/>
      </c>
      <c r="AC104" t="str">
        <f t="shared" ca="1" si="71"/>
        <v/>
      </c>
      <c r="AD104" t="str">
        <f t="shared" ca="1" si="72"/>
        <v/>
      </c>
      <c r="AE104" t="str">
        <f t="shared" ca="1" si="73"/>
        <v/>
      </c>
      <c r="AF104" t="str">
        <f t="shared" ca="1" si="74"/>
        <v/>
      </c>
      <c r="AG104" t="str">
        <f t="shared" ca="1" si="127"/>
        <v/>
      </c>
      <c r="AH104" t="str">
        <f t="shared" ca="1" si="128"/>
        <v/>
      </c>
      <c r="AI104" t="str">
        <f t="shared" ca="1" si="129"/>
        <v/>
      </c>
      <c r="AL104" t="str">
        <f ca="1">IF(Y104="","",IF(OR(AG104='Datos fijos'!$AB$3,AG104='Datos fijos'!$AB$4),0,SUM(AH104:AK104)))</f>
        <v/>
      </c>
      <c r="BE104" s="4">
        <f ca="1">IF(OR(COUNTIF('Datos fijos'!$AJ:$AJ,$B104)=0,$B104=0,D104=0,F104=0,$H$4&lt;&gt;'Datos fijos'!$H$3),0,VLOOKUP($B104,'Datos fijos'!$AJ:$AO,COLUMN('Datos fijos'!$AK$2)-COLUMN('Datos fijos'!$AJ$2)+1,0))</f>
        <v>0</v>
      </c>
      <c r="BF104">
        <f t="shared" ca="1" si="130"/>
        <v>0</v>
      </c>
      <c r="BG104" t="str">
        <f t="shared" ca="1" si="75"/>
        <v/>
      </c>
      <c r="BH104" t="str">
        <f t="shared" ca="1" si="76"/>
        <v/>
      </c>
      <c r="BJ104" t="str">
        <f t="shared" ca="1" si="77"/>
        <v/>
      </c>
      <c r="BK104" t="str">
        <f t="shared" ca="1" si="78"/>
        <v/>
      </c>
      <c r="BL104" t="str">
        <f t="shared" ca="1" si="79"/>
        <v/>
      </c>
      <c r="BM104" t="str">
        <f t="shared" ca="1" si="80"/>
        <v/>
      </c>
      <c r="BN104" s="4" t="str">
        <f t="shared" ca="1" si="81"/>
        <v/>
      </c>
      <c r="BO104" t="str">
        <f t="shared" ca="1" si="82"/>
        <v/>
      </c>
      <c r="BP104" t="str">
        <f t="shared" ca="1" si="83"/>
        <v/>
      </c>
      <c r="BQ104" t="str">
        <f t="shared" ca="1" si="84"/>
        <v/>
      </c>
      <c r="BR104" t="str">
        <f t="shared" ca="1" si="85"/>
        <v/>
      </c>
      <c r="BS104" t="str">
        <f t="shared" ca="1" si="86"/>
        <v/>
      </c>
      <c r="BT104" t="str">
        <f ca="1">IF($BH104="","",IF(OR(BO104='Datos fijos'!$AB$3,BO104='Datos fijos'!$AB$4),0,SUM(BP104:BS104)))</f>
        <v/>
      </c>
      <c r="BU104" t="str">
        <f t="shared" ca="1" si="131"/>
        <v/>
      </c>
      <c r="BX104">
        <f ca="1">IF(OR(COUNTIF('Datos fijos'!$AJ:$AJ,$B104)=0,$B104=0,D104=0,F104=0,G104=0,$H$4&lt;&gt;'Datos fijos'!$H$3),0,VLOOKUP($B104,'Datos fijos'!$AJ:$AO,COLUMN('Datos fijos'!$AL$1)-COLUMN('Datos fijos'!$AJ$2)+1,0))</f>
        <v>0</v>
      </c>
      <c r="BY104">
        <f t="shared" ca="1" si="132"/>
        <v>0</v>
      </c>
      <c r="BZ104" t="str">
        <f t="shared" ca="1" si="87"/>
        <v/>
      </c>
      <c r="CA104" t="str">
        <f t="shared" ca="1" si="88"/>
        <v/>
      </c>
      <c r="CC104" t="str">
        <f t="shared" ca="1" si="89"/>
        <v/>
      </c>
      <c r="CD104" t="str">
        <f t="shared" ca="1" si="90"/>
        <v/>
      </c>
      <c r="CE104" t="str">
        <f t="shared" ca="1" si="91"/>
        <v/>
      </c>
      <c r="CF104" t="str">
        <f t="shared" ca="1" si="92"/>
        <v/>
      </c>
      <c r="CG104" t="str">
        <f t="shared" ca="1" si="93"/>
        <v/>
      </c>
      <c r="CH104" t="str">
        <f t="shared" ca="1" si="94"/>
        <v/>
      </c>
      <c r="CI104" t="str">
        <f t="shared" ca="1" si="95"/>
        <v/>
      </c>
      <c r="CJ104" t="str">
        <f t="shared" ca="1" si="96"/>
        <v/>
      </c>
      <c r="CK104" t="str">
        <f t="shared" ca="1" si="97"/>
        <v/>
      </c>
      <c r="CL104" t="str">
        <f t="shared" ca="1" si="98"/>
        <v/>
      </c>
      <c r="CM104" t="str">
        <f ca="1">IF($CA104="","",IF(OR(CH104='Datos fijos'!$AB$3,CH104='Datos fijos'!$AB$4),0,SUM(CI104:CL104)))</f>
        <v/>
      </c>
      <c r="CN104" t="str">
        <f t="shared" ca="1" si="133"/>
        <v/>
      </c>
      <c r="CQ104" s="4">
        <f ca="1">IF(OR(COUNTIF('Datos fijos'!$AJ:$AJ,$B104)=0,$B104=0,L104=0,D104=0,F104=0),0,IF(K104='Datos fijos'!$AB$5,VLOOKUP($B104,'Datos fijos'!$AJ:$AO,COLUMN('Datos fijos'!$AN$1)-COLUMN('Datos fijos'!$AJ$2)+1,0),0))</f>
        <v>0</v>
      </c>
      <c r="CR104">
        <f t="shared" ca="1" si="134"/>
        <v>0</v>
      </c>
      <c r="CS104" t="str">
        <f t="shared" ca="1" si="99"/>
        <v/>
      </c>
      <c r="CT104" t="str">
        <f t="shared" ca="1" si="100"/>
        <v/>
      </c>
      <c r="CV104" t="str">
        <f t="shared" ca="1" si="101"/>
        <v/>
      </c>
      <c r="CW104" t="str">
        <f t="shared" ca="1" si="102"/>
        <v/>
      </c>
      <c r="CX104" t="str">
        <f t="shared" ca="1" si="103"/>
        <v/>
      </c>
      <c r="CY104" t="str">
        <f t="shared" ca="1" si="104"/>
        <v/>
      </c>
      <c r="CZ104" t="str">
        <f t="shared" ca="1" si="105"/>
        <v/>
      </c>
      <c r="DA104" t="str">
        <f t="shared" ca="1" si="106"/>
        <v/>
      </c>
      <c r="DB104" s="4" t="str">
        <f t="shared" ca="1" si="107"/>
        <v/>
      </c>
      <c r="DC104" t="str">
        <f t="shared" ca="1" si="108"/>
        <v/>
      </c>
      <c r="DD104" t="str">
        <f t="shared" ca="1" si="109"/>
        <v/>
      </c>
      <c r="DE104" t="str">
        <f t="shared" ca="1" si="110"/>
        <v/>
      </c>
      <c r="DF104" t="str">
        <f t="shared" ca="1" si="111"/>
        <v/>
      </c>
      <c r="DI104">
        <f ca="1">IF(OR(COUNTIF('Datos fijos'!$AJ:$AJ,Cálculos!$B104)=0,Cálculos!$B104=0,D104=0,F104=0),0,VLOOKUP($B104,'Datos fijos'!$AJ:$AO,COLUMN('Datos fijos'!$AO$1)-COLUMN('Datos fijos'!$AJ$2)+1,0))</f>
        <v>0</v>
      </c>
      <c r="DJ104">
        <f t="shared" ca="1" si="135"/>
        <v>0</v>
      </c>
      <c r="DK104" t="str">
        <f t="shared" ca="1" si="112"/>
        <v/>
      </c>
      <c r="DL104" t="str">
        <f t="shared" ca="1" si="136"/>
        <v/>
      </c>
      <c r="DN104" t="str">
        <f t="shared" ca="1" si="113"/>
        <v/>
      </c>
      <c r="DO104" t="str">
        <f t="shared" ca="1" si="114"/>
        <v/>
      </c>
      <c r="DP104" t="str">
        <f t="shared" ca="1" si="115"/>
        <v/>
      </c>
      <c r="DQ104" t="str">
        <f t="shared" ca="1" si="116"/>
        <v/>
      </c>
      <c r="DR104" t="str">
        <f t="shared" ca="1" si="117"/>
        <v/>
      </c>
      <c r="DS104" s="4" t="str">
        <f ca="1">IF($DL104="","",IF(OR(OFFSET(K$3,$DL104,0)='Datos fijos'!$AB$5,OFFSET(K$3,$DL104,0)='Datos fijos'!$AB$6),"Importado",OFFSET(K$3,$DL104,0)))</f>
        <v/>
      </c>
      <c r="DT104" t="str">
        <f t="shared" ca="1" si="118"/>
        <v/>
      </c>
      <c r="DU104" t="str">
        <f t="shared" ca="1" si="119"/>
        <v/>
      </c>
      <c r="DV104" t="str">
        <f t="shared" ca="1" si="120"/>
        <v/>
      </c>
      <c r="DW104" t="str">
        <f t="shared" ca="1" si="121"/>
        <v/>
      </c>
      <c r="DX104" t="str">
        <f ca="1">IF(DL104="","",IF(OR(DS104='Datos fijos'!$AB$3,DS104='Datos fijos'!$AB$4),0,SUM(DT104:DW104)))</f>
        <v/>
      </c>
      <c r="DY104" t="str">
        <f t="shared" ca="1" si="122"/>
        <v/>
      </c>
      <c r="EC104" s="52" t="str">
        <f ca="1">IF(OR(COUNTIF('Datos fijos'!$AJ:$AJ,Cálculos!$B104)=0,F104=0,D104=0,B104=0),"",VLOOKUP($B104,'Datos fijos'!$AJ:$AP,COLUMN('Datos fijos'!$AP$1)-COLUMN('Datos fijos'!$AJ$2)+1,0))</f>
        <v/>
      </c>
      <c r="ED104" t="str">
        <f t="shared" ca="1" si="123"/>
        <v/>
      </c>
    </row>
    <row r="105" spans="2:134">
      <c r="B105">
        <f ca="1">OFFSET('Equipos, Mater, Serv'!C$5,ROW($A105)-ROW($A$3),0)</f>
        <v>0</v>
      </c>
      <c r="C105">
        <f ca="1">OFFSET('Equipos, Mater, Serv'!D$5,ROW($A105)-ROW($A$3),0)</f>
        <v>0</v>
      </c>
      <c r="D105">
        <f ca="1">OFFSET('Equipos, Mater, Serv'!F$5,ROW($A105)-ROW($A$3),0)</f>
        <v>0</v>
      </c>
      <c r="E105">
        <f ca="1">OFFSET('Equipos, Mater, Serv'!G$5,ROW($A105)-ROW($A$3),0)</f>
        <v>0</v>
      </c>
      <c r="F105">
        <f ca="1">OFFSET('Equipos, Mater, Serv'!H$5,ROW($A105)-ROW($A$3),0)</f>
        <v>0</v>
      </c>
      <c r="G105">
        <f ca="1">OFFSET('Equipos, Mater, Serv'!L$5,ROW($A105)-ROW($A$3),0)</f>
        <v>0</v>
      </c>
      <c r="I105">
        <f ca="1">OFFSET('Equipos, Mater, Serv'!O$5,ROW($A105)-ROW($A$3),0)</f>
        <v>0</v>
      </c>
      <c r="J105">
        <f ca="1">OFFSET('Equipos, Mater, Serv'!P$5,ROW($A105)-ROW($A$3),0)</f>
        <v>0</v>
      </c>
      <c r="K105">
        <f ca="1">OFFSET('Equipos, Mater, Serv'!T$5,ROW($A105)-ROW($A$3),0)</f>
        <v>0</v>
      </c>
      <c r="L105">
        <f ca="1">OFFSET('Equipos, Mater, Serv'!U$5,ROW($A105)-ROW($A$3),0)</f>
        <v>0</v>
      </c>
      <c r="N105">
        <f ca="1">OFFSET('Equipos, Mater, Serv'!Z$5,ROW($A105)-ROW($A$3),0)</f>
        <v>0</v>
      </c>
      <c r="O105">
        <f ca="1">OFFSET('Equipos, Mater, Serv'!AA$5,ROW($A105)-ROW($A$3),0)</f>
        <v>0</v>
      </c>
      <c r="P105">
        <f ca="1">OFFSET('Equipos, Mater, Serv'!AB$5,ROW($A105)-ROW($A$3),0)</f>
        <v>0</v>
      </c>
      <c r="Q105">
        <f ca="1">OFFSET('Equipos, Mater, Serv'!AC$5,ROW($A105)-ROW($A$3),0)</f>
        <v>0</v>
      </c>
      <c r="R105">
        <f ca="1">OFFSET('Equipos, Mater, Serv'!AD$5,ROW($A105)-ROW($A$3),0)</f>
        <v>0</v>
      </c>
      <c r="S105">
        <f ca="1">OFFSET('Equipos, Mater, Serv'!AE$5,ROW($A105)-ROW($A$3),0)</f>
        <v>0</v>
      </c>
      <c r="T105">
        <f ca="1">OFFSET('Equipos, Mater, Serv'!AF$5,ROW($A105)-ROW($A$3),0)</f>
        <v>0</v>
      </c>
      <c r="V105" s="227">
        <f ca="1">IF(OR($B105=0,D105=0,F105=0,J105&lt;&gt;'Datos fijos'!$H$3),0,1)</f>
        <v>0</v>
      </c>
      <c r="W105">
        <f t="shared" ca="1" si="124"/>
        <v>0</v>
      </c>
      <c r="X105" t="str">
        <f t="shared" ca="1" si="125"/>
        <v/>
      </c>
      <c r="Y105" t="str">
        <f t="shared" ca="1" si="126"/>
        <v/>
      </c>
      <c r="AA105" t="str">
        <f t="shared" ca="1" si="69"/>
        <v/>
      </c>
      <c r="AB105" t="str">
        <f t="shared" ca="1" si="70"/>
        <v/>
      </c>
      <c r="AC105" t="str">
        <f t="shared" ca="1" si="71"/>
        <v/>
      </c>
      <c r="AD105" t="str">
        <f t="shared" ca="1" si="72"/>
        <v/>
      </c>
      <c r="AE105" t="str">
        <f t="shared" ca="1" si="73"/>
        <v/>
      </c>
      <c r="AF105" t="str">
        <f t="shared" ca="1" si="74"/>
        <v/>
      </c>
      <c r="AG105" t="str">
        <f t="shared" ca="1" si="127"/>
        <v/>
      </c>
      <c r="AH105" t="str">
        <f t="shared" ca="1" si="128"/>
        <v/>
      </c>
      <c r="AI105" t="str">
        <f t="shared" ca="1" si="129"/>
        <v/>
      </c>
      <c r="AL105" t="str">
        <f ca="1">IF(Y105="","",IF(OR(AG105='Datos fijos'!$AB$3,AG105='Datos fijos'!$AB$4),0,SUM(AH105:AK105)))</f>
        <v/>
      </c>
      <c r="BE105" s="4">
        <f ca="1">IF(OR(COUNTIF('Datos fijos'!$AJ:$AJ,$B105)=0,$B105=0,D105=0,F105=0,$H$4&lt;&gt;'Datos fijos'!$H$3),0,VLOOKUP($B105,'Datos fijos'!$AJ:$AO,COLUMN('Datos fijos'!$AK$2)-COLUMN('Datos fijos'!$AJ$2)+1,0))</f>
        <v>0</v>
      </c>
      <c r="BF105">
        <f t="shared" ca="1" si="130"/>
        <v>0</v>
      </c>
      <c r="BG105" t="str">
        <f t="shared" ca="1" si="75"/>
        <v/>
      </c>
      <c r="BH105" t="str">
        <f t="shared" ca="1" si="76"/>
        <v/>
      </c>
      <c r="BJ105" t="str">
        <f t="shared" ca="1" si="77"/>
        <v/>
      </c>
      <c r="BK105" t="str">
        <f t="shared" ca="1" si="78"/>
        <v/>
      </c>
      <c r="BL105" t="str">
        <f t="shared" ca="1" si="79"/>
        <v/>
      </c>
      <c r="BM105" t="str">
        <f t="shared" ca="1" si="80"/>
        <v/>
      </c>
      <c r="BN105" s="4" t="str">
        <f t="shared" ca="1" si="81"/>
        <v/>
      </c>
      <c r="BO105" t="str">
        <f t="shared" ca="1" si="82"/>
        <v/>
      </c>
      <c r="BP105" t="str">
        <f t="shared" ca="1" si="83"/>
        <v/>
      </c>
      <c r="BQ105" t="str">
        <f t="shared" ca="1" si="84"/>
        <v/>
      </c>
      <c r="BR105" t="str">
        <f t="shared" ca="1" si="85"/>
        <v/>
      </c>
      <c r="BS105" t="str">
        <f t="shared" ca="1" si="86"/>
        <v/>
      </c>
      <c r="BT105" t="str">
        <f ca="1">IF($BH105="","",IF(OR(BO105='Datos fijos'!$AB$3,BO105='Datos fijos'!$AB$4),0,SUM(BP105:BS105)))</f>
        <v/>
      </c>
      <c r="BU105" t="str">
        <f t="shared" ca="1" si="131"/>
        <v/>
      </c>
      <c r="BX105">
        <f ca="1">IF(OR(COUNTIF('Datos fijos'!$AJ:$AJ,$B105)=0,$B105=0,D105=0,F105=0,G105=0,$H$4&lt;&gt;'Datos fijos'!$H$3),0,VLOOKUP($B105,'Datos fijos'!$AJ:$AO,COLUMN('Datos fijos'!$AL$1)-COLUMN('Datos fijos'!$AJ$2)+1,0))</f>
        <v>0</v>
      </c>
      <c r="BY105">
        <f t="shared" ca="1" si="132"/>
        <v>0</v>
      </c>
      <c r="BZ105" t="str">
        <f t="shared" ca="1" si="87"/>
        <v/>
      </c>
      <c r="CA105" t="str">
        <f t="shared" ca="1" si="88"/>
        <v/>
      </c>
      <c r="CC105" t="str">
        <f t="shared" ca="1" si="89"/>
        <v/>
      </c>
      <c r="CD105" t="str">
        <f t="shared" ca="1" si="90"/>
        <v/>
      </c>
      <c r="CE105" t="str">
        <f t="shared" ca="1" si="91"/>
        <v/>
      </c>
      <c r="CF105" t="str">
        <f t="shared" ca="1" si="92"/>
        <v/>
      </c>
      <c r="CG105" t="str">
        <f t="shared" ca="1" si="93"/>
        <v/>
      </c>
      <c r="CH105" t="str">
        <f t="shared" ca="1" si="94"/>
        <v/>
      </c>
      <c r="CI105" t="str">
        <f t="shared" ca="1" si="95"/>
        <v/>
      </c>
      <c r="CJ105" t="str">
        <f t="shared" ca="1" si="96"/>
        <v/>
      </c>
      <c r="CK105" t="str">
        <f t="shared" ca="1" si="97"/>
        <v/>
      </c>
      <c r="CL105" t="str">
        <f t="shared" ca="1" si="98"/>
        <v/>
      </c>
      <c r="CM105" t="str">
        <f ca="1">IF($CA105="","",IF(OR(CH105='Datos fijos'!$AB$3,CH105='Datos fijos'!$AB$4),0,SUM(CI105:CL105)))</f>
        <v/>
      </c>
      <c r="CN105" t="str">
        <f t="shared" ca="1" si="133"/>
        <v/>
      </c>
      <c r="CQ105" s="4">
        <f ca="1">IF(OR(COUNTIF('Datos fijos'!$AJ:$AJ,$B105)=0,$B105=0,L105=0,D105=0,F105=0),0,IF(K105='Datos fijos'!$AB$5,VLOOKUP($B105,'Datos fijos'!$AJ:$AO,COLUMN('Datos fijos'!$AN$1)-COLUMN('Datos fijos'!$AJ$2)+1,0),0))</f>
        <v>0</v>
      </c>
      <c r="CR105">
        <f t="shared" ca="1" si="134"/>
        <v>0</v>
      </c>
      <c r="CS105" t="str">
        <f t="shared" ca="1" si="99"/>
        <v/>
      </c>
      <c r="CT105" t="str">
        <f t="shared" ca="1" si="100"/>
        <v/>
      </c>
      <c r="CV105" t="str">
        <f t="shared" ca="1" si="101"/>
        <v/>
      </c>
      <c r="CW105" t="str">
        <f t="shared" ca="1" si="102"/>
        <v/>
      </c>
      <c r="CX105" t="str">
        <f t="shared" ca="1" si="103"/>
        <v/>
      </c>
      <c r="CY105" t="str">
        <f t="shared" ca="1" si="104"/>
        <v/>
      </c>
      <c r="CZ105" t="str">
        <f t="shared" ca="1" si="105"/>
        <v/>
      </c>
      <c r="DA105" t="str">
        <f t="shared" ca="1" si="106"/>
        <v/>
      </c>
      <c r="DB105" s="4" t="str">
        <f t="shared" ca="1" si="107"/>
        <v/>
      </c>
      <c r="DC105" t="str">
        <f t="shared" ca="1" si="108"/>
        <v/>
      </c>
      <c r="DD105" t="str">
        <f t="shared" ca="1" si="109"/>
        <v/>
      </c>
      <c r="DE105" t="str">
        <f t="shared" ca="1" si="110"/>
        <v/>
      </c>
      <c r="DF105" t="str">
        <f t="shared" ca="1" si="111"/>
        <v/>
      </c>
      <c r="DI105">
        <f ca="1">IF(OR(COUNTIF('Datos fijos'!$AJ:$AJ,Cálculos!$B105)=0,Cálculos!$B105=0,D105=0,F105=0),0,VLOOKUP($B105,'Datos fijos'!$AJ:$AO,COLUMN('Datos fijos'!$AO$1)-COLUMN('Datos fijos'!$AJ$2)+1,0))</f>
        <v>0</v>
      </c>
      <c r="DJ105">
        <f t="shared" ca="1" si="135"/>
        <v>0</v>
      </c>
      <c r="DK105" t="str">
        <f t="shared" ca="1" si="112"/>
        <v/>
      </c>
      <c r="DL105" t="str">
        <f t="shared" ca="1" si="136"/>
        <v/>
      </c>
      <c r="DN105" t="str">
        <f t="shared" ca="1" si="113"/>
        <v/>
      </c>
      <c r="DO105" t="str">
        <f t="shared" ca="1" si="114"/>
        <v/>
      </c>
      <c r="DP105" t="str">
        <f t="shared" ca="1" si="115"/>
        <v/>
      </c>
      <c r="DQ105" t="str">
        <f t="shared" ca="1" si="116"/>
        <v/>
      </c>
      <c r="DR105" t="str">
        <f t="shared" ca="1" si="117"/>
        <v/>
      </c>
      <c r="DS105" s="4" t="str">
        <f ca="1">IF($DL105="","",IF(OR(OFFSET(K$3,$DL105,0)='Datos fijos'!$AB$5,OFFSET(K$3,$DL105,0)='Datos fijos'!$AB$6),"Importado",OFFSET(K$3,$DL105,0)))</f>
        <v/>
      </c>
      <c r="DT105" t="str">
        <f t="shared" ca="1" si="118"/>
        <v/>
      </c>
      <c r="DU105" t="str">
        <f t="shared" ca="1" si="119"/>
        <v/>
      </c>
      <c r="DV105" t="str">
        <f t="shared" ca="1" si="120"/>
        <v/>
      </c>
      <c r="DW105" t="str">
        <f t="shared" ca="1" si="121"/>
        <v/>
      </c>
      <c r="DX105" t="str">
        <f ca="1">IF(DL105="","",IF(OR(DS105='Datos fijos'!$AB$3,DS105='Datos fijos'!$AB$4),0,SUM(DT105:DW105)))</f>
        <v/>
      </c>
      <c r="DY105" t="str">
        <f t="shared" ca="1" si="122"/>
        <v/>
      </c>
      <c r="EC105" s="52" t="str">
        <f ca="1">IF(OR(COUNTIF('Datos fijos'!$AJ:$AJ,Cálculos!$B105)=0,F105=0,D105=0,B105=0),"",VLOOKUP($B105,'Datos fijos'!$AJ:$AP,COLUMN('Datos fijos'!$AP$1)-COLUMN('Datos fijos'!$AJ$2)+1,0))</f>
        <v/>
      </c>
      <c r="ED105" t="str">
        <f t="shared" ca="1" si="123"/>
        <v/>
      </c>
    </row>
    <row r="106" spans="2:134">
      <c r="B106">
        <f ca="1">OFFSET('Equipos, Mater, Serv'!C$5,ROW($A106)-ROW($A$3),0)</f>
        <v>0</v>
      </c>
      <c r="C106">
        <f ca="1">OFFSET('Equipos, Mater, Serv'!D$5,ROW($A106)-ROW($A$3),0)</f>
        <v>0</v>
      </c>
      <c r="D106">
        <f ca="1">OFFSET('Equipos, Mater, Serv'!F$5,ROW($A106)-ROW($A$3),0)</f>
        <v>0</v>
      </c>
      <c r="E106">
        <f ca="1">OFFSET('Equipos, Mater, Serv'!G$5,ROW($A106)-ROW($A$3),0)</f>
        <v>0</v>
      </c>
      <c r="F106">
        <f ca="1">OFFSET('Equipos, Mater, Serv'!H$5,ROW($A106)-ROW($A$3),0)</f>
        <v>0</v>
      </c>
      <c r="G106">
        <f ca="1">OFFSET('Equipos, Mater, Serv'!L$5,ROW($A106)-ROW($A$3),0)</f>
        <v>0</v>
      </c>
      <c r="I106">
        <f ca="1">OFFSET('Equipos, Mater, Serv'!O$5,ROW($A106)-ROW($A$3),0)</f>
        <v>0</v>
      </c>
      <c r="J106">
        <f ca="1">OFFSET('Equipos, Mater, Serv'!P$5,ROW($A106)-ROW($A$3),0)</f>
        <v>0</v>
      </c>
      <c r="K106">
        <f ca="1">OFFSET('Equipos, Mater, Serv'!T$5,ROW($A106)-ROW($A$3),0)</f>
        <v>0</v>
      </c>
      <c r="L106">
        <f ca="1">OFFSET('Equipos, Mater, Serv'!U$5,ROW($A106)-ROW($A$3),0)</f>
        <v>0</v>
      </c>
      <c r="N106">
        <f ca="1">OFFSET('Equipos, Mater, Serv'!Z$5,ROW($A106)-ROW($A$3),0)</f>
        <v>0</v>
      </c>
      <c r="O106">
        <f ca="1">OFFSET('Equipos, Mater, Serv'!AA$5,ROW($A106)-ROW($A$3),0)</f>
        <v>0</v>
      </c>
      <c r="P106">
        <f ca="1">OFFSET('Equipos, Mater, Serv'!AB$5,ROW($A106)-ROW($A$3),0)</f>
        <v>0</v>
      </c>
      <c r="Q106">
        <f ca="1">OFFSET('Equipos, Mater, Serv'!AC$5,ROW($A106)-ROW($A$3),0)</f>
        <v>0</v>
      </c>
      <c r="R106">
        <f ca="1">OFFSET('Equipos, Mater, Serv'!AD$5,ROW($A106)-ROW($A$3),0)</f>
        <v>0</v>
      </c>
      <c r="S106">
        <f ca="1">OFFSET('Equipos, Mater, Serv'!AE$5,ROW($A106)-ROW($A$3),0)</f>
        <v>0</v>
      </c>
      <c r="T106">
        <f ca="1">OFFSET('Equipos, Mater, Serv'!AF$5,ROW($A106)-ROW($A$3),0)</f>
        <v>0</v>
      </c>
      <c r="V106" s="227">
        <f ca="1">IF(OR($B106=0,D106=0,F106=0,J106&lt;&gt;'Datos fijos'!$H$3),0,1)</f>
        <v>0</v>
      </c>
      <c r="W106">
        <f t="shared" ca="1" si="124"/>
        <v>0</v>
      </c>
      <c r="X106" t="str">
        <f t="shared" ca="1" si="125"/>
        <v/>
      </c>
      <c r="Y106" t="str">
        <f t="shared" ca="1" si="126"/>
        <v/>
      </c>
      <c r="AA106" t="str">
        <f t="shared" ca="1" si="69"/>
        <v/>
      </c>
      <c r="AB106" t="str">
        <f t="shared" ca="1" si="70"/>
        <v/>
      </c>
      <c r="AC106" t="str">
        <f t="shared" ca="1" si="71"/>
        <v/>
      </c>
      <c r="AD106" t="str">
        <f t="shared" ca="1" si="72"/>
        <v/>
      </c>
      <c r="AE106" t="str">
        <f t="shared" ca="1" si="73"/>
        <v/>
      </c>
      <c r="AF106" t="str">
        <f t="shared" ca="1" si="74"/>
        <v/>
      </c>
      <c r="AG106" t="str">
        <f t="shared" ca="1" si="127"/>
        <v/>
      </c>
      <c r="AH106" t="str">
        <f t="shared" ca="1" si="128"/>
        <v/>
      </c>
      <c r="AI106" t="str">
        <f t="shared" ca="1" si="129"/>
        <v/>
      </c>
      <c r="AL106" t="str">
        <f ca="1">IF(Y106="","",IF(OR(AG106='Datos fijos'!$AB$3,AG106='Datos fijos'!$AB$4),0,SUM(AH106:AK106)))</f>
        <v/>
      </c>
      <c r="BE106" s="4">
        <f ca="1">IF(OR(COUNTIF('Datos fijos'!$AJ:$AJ,$B106)=0,$B106=0,D106=0,F106=0,$H$4&lt;&gt;'Datos fijos'!$H$3),0,VLOOKUP($B106,'Datos fijos'!$AJ:$AO,COLUMN('Datos fijos'!$AK$2)-COLUMN('Datos fijos'!$AJ$2)+1,0))</f>
        <v>0</v>
      </c>
      <c r="BF106">
        <f t="shared" ca="1" si="130"/>
        <v>0</v>
      </c>
      <c r="BG106" t="str">
        <f t="shared" ca="1" si="75"/>
        <v/>
      </c>
      <c r="BH106" t="str">
        <f t="shared" ca="1" si="76"/>
        <v/>
      </c>
      <c r="BJ106" t="str">
        <f t="shared" ca="1" si="77"/>
        <v/>
      </c>
      <c r="BK106" t="str">
        <f t="shared" ca="1" si="78"/>
        <v/>
      </c>
      <c r="BL106" t="str">
        <f t="shared" ca="1" si="79"/>
        <v/>
      </c>
      <c r="BM106" t="str">
        <f t="shared" ca="1" si="80"/>
        <v/>
      </c>
      <c r="BN106" s="4" t="str">
        <f t="shared" ca="1" si="81"/>
        <v/>
      </c>
      <c r="BO106" t="str">
        <f t="shared" ca="1" si="82"/>
        <v/>
      </c>
      <c r="BP106" t="str">
        <f t="shared" ca="1" si="83"/>
        <v/>
      </c>
      <c r="BQ106" t="str">
        <f t="shared" ca="1" si="84"/>
        <v/>
      </c>
      <c r="BR106" t="str">
        <f t="shared" ca="1" si="85"/>
        <v/>
      </c>
      <c r="BS106" t="str">
        <f t="shared" ca="1" si="86"/>
        <v/>
      </c>
      <c r="BT106" t="str">
        <f ca="1">IF($BH106="","",IF(OR(BO106='Datos fijos'!$AB$3,BO106='Datos fijos'!$AB$4),0,SUM(BP106:BS106)))</f>
        <v/>
      </c>
      <c r="BU106" t="str">
        <f t="shared" ca="1" si="131"/>
        <v/>
      </c>
      <c r="BX106">
        <f ca="1">IF(OR(COUNTIF('Datos fijos'!$AJ:$AJ,$B106)=0,$B106=0,D106=0,F106=0,G106=0,$H$4&lt;&gt;'Datos fijos'!$H$3),0,VLOOKUP($B106,'Datos fijos'!$AJ:$AO,COLUMN('Datos fijos'!$AL$1)-COLUMN('Datos fijos'!$AJ$2)+1,0))</f>
        <v>0</v>
      </c>
      <c r="BY106">
        <f t="shared" ca="1" si="132"/>
        <v>0</v>
      </c>
      <c r="BZ106" t="str">
        <f t="shared" ca="1" si="87"/>
        <v/>
      </c>
      <c r="CA106" t="str">
        <f t="shared" ca="1" si="88"/>
        <v/>
      </c>
      <c r="CC106" t="str">
        <f t="shared" ca="1" si="89"/>
        <v/>
      </c>
      <c r="CD106" t="str">
        <f t="shared" ca="1" si="90"/>
        <v/>
      </c>
      <c r="CE106" t="str">
        <f t="shared" ca="1" si="91"/>
        <v/>
      </c>
      <c r="CF106" t="str">
        <f t="shared" ca="1" si="92"/>
        <v/>
      </c>
      <c r="CG106" t="str">
        <f t="shared" ca="1" si="93"/>
        <v/>
      </c>
      <c r="CH106" t="str">
        <f t="shared" ca="1" si="94"/>
        <v/>
      </c>
      <c r="CI106" t="str">
        <f t="shared" ca="1" si="95"/>
        <v/>
      </c>
      <c r="CJ106" t="str">
        <f t="shared" ca="1" si="96"/>
        <v/>
      </c>
      <c r="CK106" t="str">
        <f t="shared" ca="1" si="97"/>
        <v/>
      </c>
      <c r="CL106" t="str">
        <f t="shared" ca="1" si="98"/>
        <v/>
      </c>
      <c r="CM106" t="str">
        <f ca="1">IF($CA106="","",IF(OR(CH106='Datos fijos'!$AB$3,CH106='Datos fijos'!$AB$4),0,SUM(CI106:CL106)))</f>
        <v/>
      </c>
      <c r="CN106" t="str">
        <f t="shared" ca="1" si="133"/>
        <v/>
      </c>
      <c r="CQ106" s="4">
        <f ca="1">IF(OR(COUNTIF('Datos fijos'!$AJ:$AJ,$B106)=0,$B106=0,L106=0,D106=0,F106=0),0,IF(K106='Datos fijos'!$AB$5,VLOOKUP($B106,'Datos fijos'!$AJ:$AO,COLUMN('Datos fijos'!$AN$1)-COLUMN('Datos fijos'!$AJ$2)+1,0),0))</f>
        <v>0</v>
      </c>
      <c r="CR106">
        <f t="shared" ca="1" si="134"/>
        <v>0</v>
      </c>
      <c r="CS106" t="str">
        <f t="shared" ca="1" si="99"/>
        <v/>
      </c>
      <c r="CT106" t="str">
        <f t="shared" ca="1" si="100"/>
        <v/>
      </c>
      <c r="CV106" t="str">
        <f t="shared" ca="1" si="101"/>
        <v/>
      </c>
      <c r="CW106" t="str">
        <f t="shared" ca="1" si="102"/>
        <v/>
      </c>
      <c r="CX106" t="str">
        <f t="shared" ca="1" si="103"/>
        <v/>
      </c>
      <c r="CY106" t="str">
        <f t="shared" ca="1" si="104"/>
        <v/>
      </c>
      <c r="CZ106" t="str">
        <f t="shared" ca="1" si="105"/>
        <v/>
      </c>
      <c r="DA106" t="str">
        <f t="shared" ca="1" si="106"/>
        <v/>
      </c>
      <c r="DB106" s="4" t="str">
        <f t="shared" ca="1" si="107"/>
        <v/>
      </c>
      <c r="DC106" t="str">
        <f t="shared" ca="1" si="108"/>
        <v/>
      </c>
      <c r="DD106" t="str">
        <f t="shared" ca="1" si="109"/>
        <v/>
      </c>
      <c r="DE106" t="str">
        <f t="shared" ca="1" si="110"/>
        <v/>
      </c>
      <c r="DF106" t="str">
        <f t="shared" ca="1" si="111"/>
        <v/>
      </c>
      <c r="DI106">
        <f ca="1">IF(OR(COUNTIF('Datos fijos'!$AJ:$AJ,Cálculos!$B106)=0,Cálculos!$B106=0,D106=0,F106=0),0,VLOOKUP($B106,'Datos fijos'!$AJ:$AO,COLUMN('Datos fijos'!$AO$1)-COLUMN('Datos fijos'!$AJ$2)+1,0))</f>
        <v>0</v>
      </c>
      <c r="DJ106">
        <f t="shared" ca="1" si="135"/>
        <v>0</v>
      </c>
      <c r="DK106" t="str">
        <f t="shared" ca="1" si="112"/>
        <v/>
      </c>
      <c r="DL106" t="str">
        <f t="shared" ca="1" si="136"/>
        <v/>
      </c>
      <c r="DN106" t="str">
        <f t="shared" ca="1" si="113"/>
        <v/>
      </c>
      <c r="DO106" t="str">
        <f t="shared" ca="1" si="114"/>
        <v/>
      </c>
      <c r="DP106" t="str">
        <f t="shared" ca="1" si="115"/>
        <v/>
      </c>
      <c r="DQ106" t="str">
        <f t="shared" ca="1" si="116"/>
        <v/>
      </c>
      <c r="DR106" t="str">
        <f t="shared" ca="1" si="117"/>
        <v/>
      </c>
      <c r="DS106" s="4" t="str">
        <f ca="1">IF($DL106="","",IF(OR(OFFSET(K$3,$DL106,0)='Datos fijos'!$AB$5,OFFSET(K$3,$DL106,0)='Datos fijos'!$AB$6),"Importado",OFFSET(K$3,$DL106,0)))</f>
        <v/>
      </c>
      <c r="DT106" t="str">
        <f t="shared" ca="1" si="118"/>
        <v/>
      </c>
      <c r="DU106" t="str">
        <f t="shared" ca="1" si="119"/>
        <v/>
      </c>
      <c r="DV106" t="str">
        <f t="shared" ca="1" si="120"/>
        <v/>
      </c>
      <c r="DW106" t="str">
        <f t="shared" ca="1" si="121"/>
        <v/>
      </c>
      <c r="DX106" t="str">
        <f ca="1">IF(DL106="","",IF(OR(DS106='Datos fijos'!$AB$3,DS106='Datos fijos'!$AB$4),0,SUM(DT106:DW106)))</f>
        <v/>
      </c>
      <c r="DY106" t="str">
        <f t="shared" ca="1" si="122"/>
        <v/>
      </c>
      <c r="EC106" s="52" t="str">
        <f ca="1">IF(OR(COUNTIF('Datos fijos'!$AJ:$AJ,Cálculos!$B106)=0,F106=0,D106=0,B106=0),"",VLOOKUP($B106,'Datos fijos'!$AJ:$AP,COLUMN('Datos fijos'!$AP$1)-COLUMN('Datos fijos'!$AJ$2)+1,0))</f>
        <v/>
      </c>
      <c r="ED106" t="str">
        <f t="shared" ca="1" si="123"/>
        <v/>
      </c>
    </row>
    <row r="107" spans="2:134">
      <c r="B107">
        <f ca="1">OFFSET('Equipos, Mater, Serv'!C$5,ROW($A107)-ROW($A$3),0)</f>
        <v>0</v>
      </c>
      <c r="C107">
        <f ca="1">OFFSET('Equipos, Mater, Serv'!D$5,ROW($A107)-ROW($A$3),0)</f>
        <v>0</v>
      </c>
      <c r="D107">
        <f ca="1">OFFSET('Equipos, Mater, Serv'!F$5,ROW($A107)-ROW($A$3),0)</f>
        <v>0</v>
      </c>
      <c r="E107">
        <f ca="1">OFFSET('Equipos, Mater, Serv'!G$5,ROW($A107)-ROW($A$3),0)</f>
        <v>0</v>
      </c>
      <c r="F107">
        <f ca="1">OFFSET('Equipos, Mater, Serv'!H$5,ROW($A107)-ROW($A$3),0)</f>
        <v>0</v>
      </c>
      <c r="G107">
        <f ca="1">OFFSET('Equipos, Mater, Serv'!L$5,ROW($A107)-ROW($A$3),0)</f>
        <v>0</v>
      </c>
      <c r="I107">
        <f ca="1">OFFSET('Equipos, Mater, Serv'!O$5,ROW($A107)-ROW($A$3),0)</f>
        <v>0</v>
      </c>
      <c r="J107">
        <f ca="1">OFFSET('Equipos, Mater, Serv'!P$5,ROW($A107)-ROW($A$3),0)</f>
        <v>0</v>
      </c>
      <c r="K107">
        <f ca="1">OFFSET('Equipos, Mater, Serv'!T$5,ROW($A107)-ROW($A$3),0)</f>
        <v>0</v>
      </c>
      <c r="L107">
        <f ca="1">OFFSET('Equipos, Mater, Serv'!U$5,ROW($A107)-ROW($A$3),0)</f>
        <v>0</v>
      </c>
      <c r="N107">
        <f ca="1">OFFSET('Equipos, Mater, Serv'!Z$5,ROW($A107)-ROW($A$3),0)</f>
        <v>0</v>
      </c>
      <c r="O107">
        <f ca="1">OFFSET('Equipos, Mater, Serv'!AA$5,ROW($A107)-ROW($A$3),0)</f>
        <v>0</v>
      </c>
      <c r="P107">
        <f ca="1">OFFSET('Equipos, Mater, Serv'!AB$5,ROW($A107)-ROW($A$3),0)</f>
        <v>0</v>
      </c>
      <c r="Q107">
        <f ca="1">OFFSET('Equipos, Mater, Serv'!AC$5,ROW($A107)-ROW($A$3),0)</f>
        <v>0</v>
      </c>
      <c r="R107">
        <f ca="1">OFFSET('Equipos, Mater, Serv'!AD$5,ROW($A107)-ROW($A$3),0)</f>
        <v>0</v>
      </c>
      <c r="S107">
        <f ca="1">OFFSET('Equipos, Mater, Serv'!AE$5,ROW($A107)-ROW($A$3),0)</f>
        <v>0</v>
      </c>
      <c r="T107">
        <f ca="1">OFFSET('Equipos, Mater, Serv'!AF$5,ROW($A107)-ROW($A$3),0)</f>
        <v>0</v>
      </c>
      <c r="V107" s="227">
        <f ca="1">IF(OR($B107=0,D107=0,F107=0,J107&lt;&gt;'Datos fijos'!$H$3),0,1)</f>
        <v>0</v>
      </c>
      <c r="W107">
        <f t="shared" ca="1" si="124"/>
        <v>0</v>
      </c>
      <c r="X107" t="str">
        <f t="shared" ca="1" si="125"/>
        <v/>
      </c>
      <c r="Y107" t="str">
        <f t="shared" ca="1" si="126"/>
        <v/>
      </c>
      <c r="AA107" t="str">
        <f t="shared" ca="1" si="69"/>
        <v/>
      </c>
      <c r="AB107" t="str">
        <f t="shared" ca="1" si="70"/>
        <v/>
      </c>
      <c r="AC107" t="str">
        <f t="shared" ca="1" si="71"/>
        <v/>
      </c>
      <c r="AD107" t="str">
        <f t="shared" ca="1" si="72"/>
        <v/>
      </c>
      <c r="AE107" t="str">
        <f t="shared" ca="1" si="73"/>
        <v/>
      </c>
      <c r="AF107" t="str">
        <f t="shared" ca="1" si="74"/>
        <v/>
      </c>
      <c r="AG107" t="str">
        <f t="shared" ca="1" si="127"/>
        <v/>
      </c>
      <c r="AH107" t="str">
        <f t="shared" ca="1" si="128"/>
        <v/>
      </c>
      <c r="AI107" t="str">
        <f t="shared" ca="1" si="129"/>
        <v/>
      </c>
      <c r="AL107" t="str">
        <f ca="1">IF(Y107="","",IF(OR(AG107='Datos fijos'!$AB$3,AG107='Datos fijos'!$AB$4),0,SUM(AH107:AK107)))</f>
        <v/>
      </c>
      <c r="BE107" s="4">
        <f ca="1">IF(OR(COUNTIF('Datos fijos'!$AJ:$AJ,$B107)=0,$B107=0,D107=0,F107=0,$H$4&lt;&gt;'Datos fijos'!$H$3),0,VLOOKUP($B107,'Datos fijos'!$AJ:$AO,COLUMN('Datos fijos'!$AK$2)-COLUMN('Datos fijos'!$AJ$2)+1,0))</f>
        <v>0</v>
      </c>
      <c r="BF107">
        <f t="shared" ca="1" si="130"/>
        <v>0</v>
      </c>
      <c r="BG107" t="str">
        <f t="shared" ca="1" si="75"/>
        <v/>
      </c>
      <c r="BH107" t="str">
        <f t="shared" ca="1" si="76"/>
        <v/>
      </c>
      <c r="BJ107" t="str">
        <f t="shared" ca="1" si="77"/>
        <v/>
      </c>
      <c r="BK107" t="str">
        <f t="shared" ca="1" si="78"/>
        <v/>
      </c>
      <c r="BL107" t="str">
        <f t="shared" ca="1" si="79"/>
        <v/>
      </c>
      <c r="BM107" t="str">
        <f t="shared" ca="1" si="80"/>
        <v/>
      </c>
      <c r="BN107" s="4" t="str">
        <f t="shared" ca="1" si="81"/>
        <v/>
      </c>
      <c r="BO107" t="str">
        <f t="shared" ca="1" si="82"/>
        <v/>
      </c>
      <c r="BP107" t="str">
        <f t="shared" ca="1" si="83"/>
        <v/>
      </c>
      <c r="BQ107" t="str">
        <f t="shared" ca="1" si="84"/>
        <v/>
      </c>
      <c r="BR107" t="str">
        <f t="shared" ca="1" si="85"/>
        <v/>
      </c>
      <c r="BS107" t="str">
        <f t="shared" ca="1" si="86"/>
        <v/>
      </c>
      <c r="BT107" t="str">
        <f ca="1">IF($BH107="","",IF(OR(BO107='Datos fijos'!$AB$3,BO107='Datos fijos'!$AB$4),0,SUM(BP107:BS107)))</f>
        <v/>
      </c>
      <c r="BU107" t="str">
        <f t="shared" ca="1" si="131"/>
        <v/>
      </c>
      <c r="BX107">
        <f ca="1">IF(OR(COUNTIF('Datos fijos'!$AJ:$AJ,$B107)=0,$B107=0,D107=0,F107=0,G107=0,$H$4&lt;&gt;'Datos fijos'!$H$3),0,VLOOKUP($B107,'Datos fijos'!$AJ:$AO,COLUMN('Datos fijos'!$AL$1)-COLUMN('Datos fijos'!$AJ$2)+1,0))</f>
        <v>0</v>
      </c>
      <c r="BY107">
        <f t="shared" ca="1" si="132"/>
        <v>0</v>
      </c>
      <c r="BZ107" t="str">
        <f t="shared" ca="1" si="87"/>
        <v/>
      </c>
      <c r="CA107" t="str">
        <f t="shared" ca="1" si="88"/>
        <v/>
      </c>
      <c r="CC107" t="str">
        <f t="shared" ca="1" si="89"/>
        <v/>
      </c>
      <c r="CD107" t="str">
        <f t="shared" ca="1" si="90"/>
        <v/>
      </c>
      <c r="CE107" t="str">
        <f t="shared" ca="1" si="91"/>
        <v/>
      </c>
      <c r="CF107" t="str">
        <f t="shared" ca="1" si="92"/>
        <v/>
      </c>
      <c r="CG107" t="str">
        <f t="shared" ca="1" si="93"/>
        <v/>
      </c>
      <c r="CH107" t="str">
        <f t="shared" ca="1" si="94"/>
        <v/>
      </c>
      <c r="CI107" t="str">
        <f t="shared" ca="1" si="95"/>
        <v/>
      </c>
      <c r="CJ107" t="str">
        <f t="shared" ca="1" si="96"/>
        <v/>
      </c>
      <c r="CK107" t="str">
        <f t="shared" ca="1" si="97"/>
        <v/>
      </c>
      <c r="CL107" t="str">
        <f t="shared" ca="1" si="98"/>
        <v/>
      </c>
      <c r="CM107" t="str">
        <f ca="1">IF($CA107="","",IF(OR(CH107='Datos fijos'!$AB$3,CH107='Datos fijos'!$AB$4),0,SUM(CI107:CL107)))</f>
        <v/>
      </c>
      <c r="CN107" t="str">
        <f t="shared" ca="1" si="133"/>
        <v/>
      </c>
      <c r="CQ107" s="4">
        <f ca="1">IF(OR(COUNTIF('Datos fijos'!$AJ:$AJ,$B107)=0,$B107=0,L107=0,D107=0,F107=0),0,IF(K107='Datos fijos'!$AB$5,VLOOKUP($B107,'Datos fijos'!$AJ:$AO,COLUMN('Datos fijos'!$AN$1)-COLUMN('Datos fijos'!$AJ$2)+1,0),0))</f>
        <v>0</v>
      </c>
      <c r="CR107">
        <f t="shared" ca="1" si="134"/>
        <v>0</v>
      </c>
      <c r="CS107" t="str">
        <f t="shared" ca="1" si="99"/>
        <v/>
      </c>
      <c r="CT107" t="str">
        <f t="shared" ca="1" si="100"/>
        <v/>
      </c>
      <c r="CV107" t="str">
        <f t="shared" ca="1" si="101"/>
        <v/>
      </c>
      <c r="CW107" t="str">
        <f t="shared" ca="1" si="102"/>
        <v/>
      </c>
      <c r="CX107" t="str">
        <f t="shared" ca="1" si="103"/>
        <v/>
      </c>
      <c r="CY107" t="str">
        <f t="shared" ca="1" si="104"/>
        <v/>
      </c>
      <c r="CZ107" t="str">
        <f t="shared" ca="1" si="105"/>
        <v/>
      </c>
      <c r="DA107" t="str">
        <f t="shared" ca="1" si="106"/>
        <v/>
      </c>
      <c r="DB107" s="4" t="str">
        <f t="shared" ca="1" si="107"/>
        <v/>
      </c>
      <c r="DC107" t="str">
        <f t="shared" ca="1" si="108"/>
        <v/>
      </c>
      <c r="DD107" t="str">
        <f t="shared" ca="1" si="109"/>
        <v/>
      </c>
      <c r="DE107" t="str">
        <f t="shared" ca="1" si="110"/>
        <v/>
      </c>
      <c r="DF107" t="str">
        <f t="shared" ca="1" si="111"/>
        <v/>
      </c>
      <c r="DI107">
        <f ca="1">IF(OR(COUNTIF('Datos fijos'!$AJ:$AJ,Cálculos!$B107)=0,Cálculos!$B107=0,D107=0,F107=0),0,VLOOKUP($B107,'Datos fijos'!$AJ:$AO,COLUMN('Datos fijos'!$AO$1)-COLUMN('Datos fijos'!$AJ$2)+1,0))</f>
        <v>0</v>
      </c>
      <c r="DJ107">
        <f t="shared" ca="1" si="135"/>
        <v>0</v>
      </c>
      <c r="DK107" t="str">
        <f t="shared" ca="1" si="112"/>
        <v/>
      </c>
      <c r="DL107" t="str">
        <f t="shared" ca="1" si="136"/>
        <v/>
      </c>
      <c r="DN107" t="str">
        <f t="shared" ca="1" si="113"/>
        <v/>
      </c>
      <c r="DO107" t="str">
        <f t="shared" ca="1" si="114"/>
        <v/>
      </c>
      <c r="DP107" t="str">
        <f t="shared" ca="1" si="115"/>
        <v/>
      </c>
      <c r="DQ107" t="str">
        <f t="shared" ca="1" si="116"/>
        <v/>
      </c>
      <c r="DR107" t="str">
        <f t="shared" ca="1" si="117"/>
        <v/>
      </c>
      <c r="DS107" s="4" t="str">
        <f ca="1">IF($DL107="","",IF(OR(OFFSET(K$3,$DL107,0)='Datos fijos'!$AB$5,OFFSET(K$3,$DL107,0)='Datos fijos'!$AB$6),"Importado",OFFSET(K$3,$DL107,0)))</f>
        <v/>
      </c>
      <c r="DT107" t="str">
        <f t="shared" ca="1" si="118"/>
        <v/>
      </c>
      <c r="DU107" t="str">
        <f t="shared" ca="1" si="119"/>
        <v/>
      </c>
      <c r="DV107" t="str">
        <f t="shared" ca="1" si="120"/>
        <v/>
      </c>
      <c r="DW107" t="str">
        <f t="shared" ca="1" si="121"/>
        <v/>
      </c>
      <c r="DX107" t="str">
        <f ca="1">IF(DL107="","",IF(OR(DS107='Datos fijos'!$AB$3,DS107='Datos fijos'!$AB$4),0,SUM(DT107:DW107)))</f>
        <v/>
      </c>
      <c r="DY107" t="str">
        <f t="shared" ca="1" si="122"/>
        <v/>
      </c>
      <c r="EC107" s="52" t="str">
        <f ca="1">IF(OR(COUNTIF('Datos fijos'!$AJ:$AJ,Cálculos!$B107)=0,F107=0,D107=0,B107=0),"",VLOOKUP($B107,'Datos fijos'!$AJ:$AP,COLUMN('Datos fijos'!$AP$1)-COLUMN('Datos fijos'!$AJ$2)+1,0))</f>
        <v/>
      </c>
      <c r="ED107" t="str">
        <f t="shared" ca="1" si="123"/>
        <v/>
      </c>
    </row>
    <row r="108" spans="2:134">
      <c r="B108">
        <f ca="1">OFFSET('Equipos, Mater, Serv'!C$5,ROW($A108)-ROW($A$3),0)</f>
        <v>0</v>
      </c>
      <c r="C108">
        <f ca="1">OFFSET('Equipos, Mater, Serv'!D$5,ROW($A108)-ROW($A$3),0)</f>
        <v>0</v>
      </c>
      <c r="D108">
        <f ca="1">OFFSET('Equipos, Mater, Serv'!F$5,ROW($A108)-ROW($A$3),0)</f>
        <v>0</v>
      </c>
      <c r="E108">
        <f ca="1">OFFSET('Equipos, Mater, Serv'!G$5,ROW($A108)-ROW($A$3),0)</f>
        <v>0</v>
      </c>
      <c r="F108">
        <f ca="1">OFFSET('Equipos, Mater, Serv'!H$5,ROW($A108)-ROW($A$3),0)</f>
        <v>0</v>
      </c>
      <c r="G108">
        <f ca="1">OFFSET('Equipos, Mater, Serv'!L$5,ROW($A108)-ROW($A$3),0)</f>
        <v>0</v>
      </c>
      <c r="I108">
        <f ca="1">OFFSET('Equipos, Mater, Serv'!O$5,ROW($A108)-ROW($A$3),0)</f>
        <v>0</v>
      </c>
      <c r="J108">
        <f ca="1">OFFSET('Equipos, Mater, Serv'!P$5,ROW($A108)-ROW($A$3),0)</f>
        <v>0</v>
      </c>
      <c r="K108">
        <f ca="1">OFFSET('Equipos, Mater, Serv'!T$5,ROW($A108)-ROW($A$3),0)</f>
        <v>0</v>
      </c>
      <c r="L108">
        <f ca="1">OFFSET('Equipos, Mater, Serv'!U$5,ROW($A108)-ROW($A$3),0)</f>
        <v>0</v>
      </c>
      <c r="N108">
        <f ca="1">OFFSET('Equipos, Mater, Serv'!Z$5,ROW($A108)-ROW($A$3),0)</f>
        <v>0</v>
      </c>
      <c r="O108">
        <f ca="1">OFFSET('Equipos, Mater, Serv'!AA$5,ROW($A108)-ROW($A$3),0)</f>
        <v>0</v>
      </c>
      <c r="P108">
        <f ca="1">OFFSET('Equipos, Mater, Serv'!AB$5,ROW($A108)-ROW($A$3),0)</f>
        <v>0</v>
      </c>
      <c r="Q108">
        <f ca="1">OFFSET('Equipos, Mater, Serv'!AC$5,ROW($A108)-ROW($A$3),0)</f>
        <v>0</v>
      </c>
      <c r="R108">
        <f ca="1">OFFSET('Equipos, Mater, Serv'!AD$5,ROW($A108)-ROW($A$3),0)</f>
        <v>0</v>
      </c>
      <c r="S108">
        <f ca="1">OFFSET('Equipos, Mater, Serv'!AE$5,ROW($A108)-ROW($A$3),0)</f>
        <v>0</v>
      </c>
      <c r="T108">
        <f ca="1">OFFSET('Equipos, Mater, Serv'!AF$5,ROW($A108)-ROW($A$3),0)</f>
        <v>0</v>
      </c>
      <c r="V108" s="227">
        <f ca="1">IF(OR($B108=0,D108=0,F108=0,J108&lt;&gt;'Datos fijos'!$H$3),0,1)</f>
        <v>0</v>
      </c>
      <c r="W108">
        <f t="shared" ca="1" si="124"/>
        <v>0</v>
      </c>
      <c r="X108" t="str">
        <f t="shared" ca="1" si="125"/>
        <v/>
      </c>
      <c r="Y108" t="str">
        <f t="shared" ca="1" si="126"/>
        <v/>
      </c>
      <c r="AA108" t="str">
        <f t="shared" ca="1" si="69"/>
        <v/>
      </c>
      <c r="AB108" t="str">
        <f t="shared" ca="1" si="70"/>
        <v/>
      </c>
      <c r="AC108" t="str">
        <f t="shared" ca="1" si="71"/>
        <v/>
      </c>
      <c r="AD108" t="str">
        <f t="shared" ca="1" si="72"/>
        <v/>
      </c>
      <c r="AE108" t="str">
        <f t="shared" ca="1" si="73"/>
        <v/>
      </c>
      <c r="AF108" t="str">
        <f t="shared" ca="1" si="74"/>
        <v/>
      </c>
      <c r="AG108" t="str">
        <f t="shared" ca="1" si="127"/>
        <v/>
      </c>
      <c r="AH108" t="str">
        <f t="shared" ca="1" si="128"/>
        <v/>
      </c>
      <c r="AI108" t="str">
        <f t="shared" ca="1" si="129"/>
        <v/>
      </c>
      <c r="AL108" t="str">
        <f ca="1">IF(Y108="","",IF(OR(AG108='Datos fijos'!$AB$3,AG108='Datos fijos'!$AB$4),0,SUM(AH108:AK108)))</f>
        <v/>
      </c>
      <c r="BE108" s="4">
        <f ca="1">IF(OR(COUNTIF('Datos fijos'!$AJ:$AJ,$B108)=0,$B108=0,D108=0,F108=0,$H$4&lt;&gt;'Datos fijos'!$H$3),0,VLOOKUP($B108,'Datos fijos'!$AJ:$AO,COLUMN('Datos fijos'!$AK$2)-COLUMN('Datos fijos'!$AJ$2)+1,0))</f>
        <v>0</v>
      </c>
      <c r="BF108">
        <f t="shared" ca="1" si="130"/>
        <v>0</v>
      </c>
      <c r="BG108" t="str">
        <f t="shared" ca="1" si="75"/>
        <v/>
      </c>
      <c r="BH108" t="str">
        <f t="shared" ca="1" si="76"/>
        <v/>
      </c>
      <c r="BJ108" t="str">
        <f t="shared" ca="1" si="77"/>
        <v/>
      </c>
      <c r="BK108" t="str">
        <f t="shared" ca="1" si="78"/>
        <v/>
      </c>
      <c r="BL108" t="str">
        <f t="shared" ca="1" si="79"/>
        <v/>
      </c>
      <c r="BM108" t="str">
        <f t="shared" ca="1" si="80"/>
        <v/>
      </c>
      <c r="BN108" s="4" t="str">
        <f t="shared" ca="1" si="81"/>
        <v/>
      </c>
      <c r="BO108" t="str">
        <f t="shared" ca="1" si="82"/>
        <v/>
      </c>
      <c r="BP108" t="str">
        <f t="shared" ca="1" si="83"/>
        <v/>
      </c>
      <c r="BQ108" t="str">
        <f t="shared" ca="1" si="84"/>
        <v/>
      </c>
      <c r="BR108" t="str">
        <f t="shared" ca="1" si="85"/>
        <v/>
      </c>
      <c r="BS108" t="str">
        <f t="shared" ca="1" si="86"/>
        <v/>
      </c>
      <c r="BT108" t="str">
        <f ca="1">IF($BH108="","",IF(OR(BO108='Datos fijos'!$AB$3,BO108='Datos fijos'!$AB$4),0,SUM(BP108:BS108)))</f>
        <v/>
      </c>
      <c r="BU108" t="str">
        <f t="shared" ca="1" si="131"/>
        <v/>
      </c>
      <c r="BX108">
        <f ca="1">IF(OR(COUNTIF('Datos fijos'!$AJ:$AJ,$B108)=0,$B108=0,D108=0,F108=0,G108=0,$H$4&lt;&gt;'Datos fijos'!$H$3),0,VLOOKUP($B108,'Datos fijos'!$AJ:$AO,COLUMN('Datos fijos'!$AL$1)-COLUMN('Datos fijos'!$AJ$2)+1,0))</f>
        <v>0</v>
      </c>
      <c r="BY108">
        <f t="shared" ca="1" si="132"/>
        <v>0</v>
      </c>
      <c r="BZ108" t="str">
        <f t="shared" ca="1" si="87"/>
        <v/>
      </c>
      <c r="CA108" t="str">
        <f t="shared" ca="1" si="88"/>
        <v/>
      </c>
      <c r="CC108" t="str">
        <f t="shared" ca="1" si="89"/>
        <v/>
      </c>
      <c r="CD108" t="str">
        <f t="shared" ca="1" si="90"/>
        <v/>
      </c>
      <c r="CE108" t="str">
        <f t="shared" ca="1" si="91"/>
        <v/>
      </c>
      <c r="CF108" t="str">
        <f t="shared" ca="1" si="92"/>
        <v/>
      </c>
      <c r="CG108" t="str">
        <f t="shared" ca="1" si="93"/>
        <v/>
      </c>
      <c r="CH108" t="str">
        <f t="shared" ca="1" si="94"/>
        <v/>
      </c>
      <c r="CI108" t="str">
        <f t="shared" ca="1" si="95"/>
        <v/>
      </c>
      <c r="CJ108" t="str">
        <f t="shared" ca="1" si="96"/>
        <v/>
      </c>
      <c r="CK108" t="str">
        <f t="shared" ca="1" si="97"/>
        <v/>
      </c>
      <c r="CL108" t="str">
        <f t="shared" ca="1" si="98"/>
        <v/>
      </c>
      <c r="CM108" t="str">
        <f ca="1">IF($CA108="","",IF(OR(CH108='Datos fijos'!$AB$3,CH108='Datos fijos'!$AB$4),0,SUM(CI108:CL108)))</f>
        <v/>
      </c>
      <c r="CN108" t="str">
        <f t="shared" ca="1" si="133"/>
        <v/>
      </c>
      <c r="CQ108" s="4">
        <f ca="1">IF(OR(COUNTIF('Datos fijos'!$AJ:$AJ,$B108)=0,$B108=0,L108=0,D108=0,F108=0),0,IF(K108='Datos fijos'!$AB$5,VLOOKUP($B108,'Datos fijos'!$AJ:$AO,COLUMN('Datos fijos'!$AN$1)-COLUMN('Datos fijos'!$AJ$2)+1,0),0))</f>
        <v>0</v>
      </c>
      <c r="CR108">
        <f t="shared" ca="1" si="134"/>
        <v>0</v>
      </c>
      <c r="CS108" t="str">
        <f t="shared" ca="1" si="99"/>
        <v/>
      </c>
      <c r="CT108" t="str">
        <f t="shared" ca="1" si="100"/>
        <v/>
      </c>
      <c r="CV108" t="str">
        <f t="shared" ca="1" si="101"/>
        <v/>
      </c>
      <c r="CW108" t="str">
        <f t="shared" ca="1" si="102"/>
        <v/>
      </c>
      <c r="CX108" t="str">
        <f t="shared" ca="1" si="103"/>
        <v/>
      </c>
      <c r="CY108" t="str">
        <f t="shared" ca="1" si="104"/>
        <v/>
      </c>
      <c r="CZ108" t="str">
        <f t="shared" ca="1" si="105"/>
        <v/>
      </c>
      <c r="DA108" t="str">
        <f t="shared" ca="1" si="106"/>
        <v/>
      </c>
      <c r="DB108" s="4" t="str">
        <f t="shared" ca="1" si="107"/>
        <v/>
      </c>
      <c r="DC108" t="str">
        <f t="shared" ca="1" si="108"/>
        <v/>
      </c>
      <c r="DD108" t="str">
        <f t="shared" ca="1" si="109"/>
        <v/>
      </c>
      <c r="DE108" t="str">
        <f t="shared" ca="1" si="110"/>
        <v/>
      </c>
      <c r="DF108" t="str">
        <f t="shared" ca="1" si="111"/>
        <v/>
      </c>
      <c r="DI108">
        <f ca="1">IF(OR(COUNTIF('Datos fijos'!$AJ:$AJ,Cálculos!$B108)=0,Cálculos!$B108=0,D108=0,F108=0),0,VLOOKUP($B108,'Datos fijos'!$AJ:$AO,COLUMN('Datos fijos'!$AO$1)-COLUMN('Datos fijos'!$AJ$2)+1,0))</f>
        <v>0</v>
      </c>
      <c r="DJ108">
        <f t="shared" ca="1" si="135"/>
        <v>0</v>
      </c>
      <c r="DK108" t="str">
        <f t="shared" ca="1" si="112"/>
        <v/>
      </c>
      <c r="DL108" t="str">
        <f t="shared" ca="1" si="136"/>
        <v/>
      </c>
      <c r="DN108" t="str">
        <f t="shared" ca="1" si="113"/>
        <v/>
      </c>
      <c r="DO108" t="str">
        <f t="shared" ca="1" si="114"/>
        <v/>
      </c>
      <c r="DP108" t="str">
        <f t="shared" ca="1" si="115"/>
        <v/>
      </c>
      <c r="DQ108" t="str">
        <f t="shared" ca="1" si="116"/>
        <v/>
      </c>
      <c r="DR108" t="str">
        <f t="shared" ca="1" si="117"/>
        <v/>
      </c>
      <c r="DS108" s="4" t="str">
        <f ca="1">IF($DL108="","",IF(OR(OFFSET(K$3,$DL108,0)='Datos fijos'!$AB$5,OFFSET(K$3,$DL108,0)='Datos fijos'!$AB$6),"Importado",OFFSET(K$3,$DL108,0)))</f>
        <v/>
      </c>
      <c r="DT108" t="str">
        <f t="shared" ca="1" si="118"/>
        <v/>
      </c>
      <c r="DU108" t="str">
        <f t="shared" ca="1" si="119"/>
        <v/>
      </c>
      <c r="DV108" t="str">
        <f t="shared" ca="1" si="120"/>
        <v/>
      </c>
      <c r="DW108" t="str">
        <f t="shared" ca="1" si="121"/>
        <v/>
      </c>
      <c r="DX108" t="str">
        <f ca="1">IF(DL108="","",IF(OR(DS108='Datos fijos'!$AB$3,DS108='Datos fijos'!$AB$4),0,SUM(DT108:DW108)))</f>
        <v/>
      </c>
      <c r="DY108" t="str">
        <f t="shared" ca="1" si="122"/>
        <v/>
      </c>
      <c r="EC108" s="52" t="str">
        <f ca="1">IF(OR(COUNTIF('Datos fijos'!$AJ:$AJ,Cálculos!$B108)=0,F108=0,D108=0,B108=0),"",VLOOKUP($B108,'Datos fijos'!$AJ:$AP,COLUMN('Datos fijos'!$AP$1)-COLUMN('Datos fijos'!$AJ$2)+1,0))</f>
        <v/>
      </c>
      <c r="ED108" t="str">
        <f t="shared" ca="1" si="123"/>
        <v/>
      </c>
    </row>
    <row r="109" spans="2:134">
      <c r="B109">
        <f ca="1">OFFSET('Equipos, Mater, Serv'!C$5,ROW($A109)-ROW($A$3),0)</f>
        <v>0</v>
      </c>
      <c r="C109">
        <f ca="1">OFFSET('Equipos, Mater, Serv'!D$5,ROW($A109)-ROW($A$3),0)</f>
        <v>0</v>
      </c>
      <c r="D109">
        <f ca="1">OFFSET('Equipos, Mater, Serv'!F$5,ROW($A109)-ROW($A$3),0)</f>
        <v>0</v>
      </c>
      <c r="E109">
        <f ca="1">OFFSET('Equipos, Mater, Serv'!G$5,ROW($A109)-ROW($A$3),0)</f>
        <v>0</v>
      </c>
      <c r="F109">
        <f ca="1">OFFSET('Equipos, Mater, Serv'!H$5,ROW($A109)-ROW($A$3),0)</f>
        <v>0</v>
      </c>
      <c r="G109">
        <f ca="1">OFFSET('Equipos, Mater, Serv'!L$5,ROW($A109)-ROW($A$3),0)</f>
        <v>0</v>
      </c>
      <c r="I109">
        <f ca="1">OFFSET('Equipos, Mater, Serv'!O$5,ROW($A109)-ROW($A$3),0)</f>
        <v>0</v>
      </c>
      <c r="J109">
        <f ca="1">OFFSET('Equipos, Mater, Serv'!P$5,ROW($A109)-ROW($A$3),0)</f>
        <v>0</v>
      </c>
      <c r="K109">
        <f ca="1">OFFSET('Equipos, Mater, Serv'!T$5,ROW($A109)-ROW($A$3),0)</f>
        <v>0</v>
      </c>
      <c r="L109">
        <f ca="1">OFFSET('Equipos, Mater, Serv'!U$5,ROW($A109)-ROW($A$3),0)</f>
        <v>0</v>
      </c>
      <c r="N109">
        <f ca="1">OFFSET('Equipos, Mater, Serv'!Z$5,ROW($A109)-ROW($A$3),0)</f>
        <v>0</v>
      </c>
      <c r="O109">
        <f ca="1">OFFSET('Equipos, Mater, Serv'!AA$5,ROW($A109)-ROW($A$3),0)</f>
        <v>0</v>
      </c>
      <c r="P109">
        <f ca="1">OFFSET('Equipos, Mater, Serv'!AB$5,ROW($A109)-ROW($A$3),0)</f>
        <v>0</v>
      </c>
      <c r="Q109">
        <f ca="1">OFFSET('Equipos, Mater, Serv'!AC$5,ROW($A109)-ROW($A$3),0)</f>
        <v>0</v>
      </c>
      <c r="R109">
        <f ca="1">OFFSET('Equipos, Mater, Serv'!AD$5,ROW($A109)-ROW($A$3),0)</f>
        <v>0</v>
      </c>
      <c r="S109">
        <f ca="1">OFFSET('Equipos, Mater, Serv'!AE$5,ROW($A109)-ROW($A$3),0)</f>
        <v>0</v>
      </c>
      <c r="T109">
        <f ca="1">OFFSET('Equipos, Mater, Serv'!AF$5,ROW($A109)-ROW($A$3),0)</f>
        <v>0</v>
      </c>
      <c r="V109" s="227">
        <f ca="1">IF(OR($B109=0,D109=0,F109=0,J109&lt;&gt;'Datos fijos'!$H$3),0,1)</f>
        <v>0</v>
      </c>
      <c r="W109">
        <f t="shared" ca="1" si="124"/>
        <v>0</v>
      </c>
      <c r="X109" t="str">
        <f t="shared" ca="1" si="125"/>
        <v/>
      </c>
      <c r="Y109" t="str">
        <f t="shared" ca="1" si="126"/>
        <v/>
      </c>
      <c r="AA109" t="str">
        <f t="shared" ca="1" si="69"/>
        <v/>
      </c>
      <c r="AB109" t="str">
        <f t="shared" ca="1" si="70"/>
        <v/>
      </c>
      <c r="AC109" t="str">
        <f t="shared" ca="1" si="71"/>
        <v/>
      </c>
      <c r="AD109" t="str">
        <f t="shared" ca="1" si="72"/>
        <v/>
      </c>
      <c r="AE109" t="str">
        <f t="shared" ca="1" si="73"/>
        <v/>
      </c>
      <c r="AF109" t="str">
        <f t="shared" ca="1" si="74"/>
        <v/>
      </c>
      <c r="AG109" t="str">
        <f t="shared" ca="1" si="127"/>
        <v/>
      </c>
      <c r="AH109" t="str">
        <f t="shared" ca="1" si="128"/>
        <v/>
      </c>
      <c r="AI109" t="str">
        <f t="shared" ca="1" si="129"/>
        <v/>
      </c>
      <c r="AL109" t="str">
        <f ca="1">IF(Y109="","",IF(OR(AG109='Datos fijos'!$AB$3,AG109='Datos fijos'!$AB$4),0,SUM(AH109:AK109)))</f>
        <v/>
      </c>
      <c r="BE109" s="4">
        <f ca="1">IF(OR(COUNTIF('Datos fijos'!$AJ:$AJ,$B109)=0,$B109=0,D109=0,F109=0,$H$4&lt;&gt;'Datos fijos'!$H$3),0,VLOOKUP($B109,'Datos fijos'!$AJ:$AO,COLUMN('Datos fijos'!$AK$2)-COLUMN('Datos fijos'!$AJ$2)+1,0))</f>
        <v>0</v>
      </c>
      <c r="BF109">
        <f t="shared" ca="1" si="130"/>
        <v>0</v>
      </c>
      <c r="BG109" t="str">
        <f t="shared" ca="1" si="75"/>
        <v/>
      </c>
      <c r="BH109" t="str">
        <f t="shared" ca="1" si="76"/>
        <v/>
      </c>
      <c r="BJ109" t="str">
        <f t="shared" ca="1" si="77"/>
        <v/>
      </c>
      <c r="BK109" t="str">
        <f t="shared" ca="1" si="78"/>
        <v/>
      </c>
      <c r="BL109" t="str">
        <f t="shared" ca="1" si="79"/>
        <v/>
      </c>
      <c r="BM109" t="str">
        <f t="shared" ca="1" si="80"/>
        <v/>
      </c>
      <c r="BN109" s="4" t="str">
        <f t="shared" ca="1" si="81"/>
        <v/>
      </c>
      <c r="BO109" t="str">
        <f t="shared" ca="1" si="82"/>
        <v/>
      </c>
      <c r="BP109" t="str">
        <f t="shared" ca="1" si="83"/>
        <v/>
      </c>
      <c r="BQ109" t="str">
        <f t="shared" ca="1" si="84"/>
        <v/>
      </c>
      <c r="BR109" t="str">
        <f t="shared" ca="1" si="85"/>
        <v/>
      </c>
      <c r="BS109" t="str">
        <f t="shared" ca="1" si="86"/>
        <v/>
      </c>
      <c r="BT109" t="str">
        <f ca="1">IF($BH109="","",IF(OR(BO109='Datos fijos'!$AB$3,BO109='Datos fijos'!$AB$4),0,SUM(BP109:BS109)))</f>
        <v/>
      </c>
      <c r="BU109" t="str">
        <f t="shared" ca="1" si="131"/>
        <v/>
      </c>
      <c r="BX109">
        <f ca="1">IF(OR(COUNTIF('Datos fijos'!$AJ:$AJ,$B109)=0,$B109=0,D109=0,F109=0,G109=0,$H$4&lt;&gt;'Datos fijos'!$H$3),0,VLOOKUP($B109,'Datos fijos'!$AJ:$AO,COLUMN('Datos fijos'!$AL$1)-COLUMN('Datos fijos'!$AJ$2)+1,0))</f>
        <v>0</v>
      </c>
      <c r="BY109">
        <f t="shared" ca="1" si="132"/>
        <v>0</v>
      </c>
      <c r="BZ109" t="str">
        <f t="shared" ca="1" si="87"/>
        <v/>
      </c>
      <c r="CA109" t="str">
        <f t="shared" ca="1" si="88"/>
        <v/>
      </c>
      <c r="CC109" t="str">
        <f t="shared" ca="1" si="89"/>
        <v/>
      </c>
      <c r="CD109" t="str">
        <f t="shared" ca="1" si="90"/>
        <v/>
      </c>
      <c r="CE109" t="str">
        <f t="shared" ca="1" si="91"/>
        <v/>
      </c>
      <c r="CF109" t="str">
        <f t="shared" ca="1" si="92"/>
        <v/>
      </c>
      <c r="CG109" t="str">
        <f t="shared" ca="1" si="93"/>
        <v/>
      </c>
      <c r="CH109" t="str">
        <f t="shared" ca="1" si="94"/>
        <v/>
      </c>
      <c r="CI109" t="str">
        <f t="shared" ca="1" si="95"/>
        <v/>
      </c>
      <c r="CJ109" t="str">
        <f t="shared" ca="1" si="96"/>
        <v/>
      </c>
      <c r="CK109" t="str">
        <f t="shared" ca="1" si="97"/>
        <v/>
      </c>
      <c r="CL109" t="str">
        <f t="shared" ca="1" si="98"/>
        <v/>
      </c>
      <c r="CM109" t="str">
        <f ca="1">IF($CA109="","",IF(OR(CH109='Datos fijos'!$AB$3,CH109='Datos fijos'!$AB$4),0,SUM(CI109:CL109)))</f>
        <v/>
      </c>
      <c r="CN109" t="str">
        <f t="shared" ca="1" si="133"/>
        <v/>
      </c>
      <c r="CQ109" s="4">
        <f ca="1">IF(OR(COUNTIF('Datos fijos'!$AJ:$AJ,$B109)=0,$B109=0,L109=0,D109=0,F109=0),0,IF(K109='Datos fijos'!$AB$5,VLOOKUP($B109,'Datos fijos'!$AJ:$AO,COLUMN('Datos fijos'!$AN$1)-COLUMN('Datos fijos'!$AJ$2)+1,0),0))</f>
        <v>0</v>
      </c>
      <c r="CR109">
        <f t="shared" ca="1" si="134"/>
        <v>0</v>
      </c>
      <c r="CS109" t="str">
        <f t="shared" ca="1" si="99"/>
        <v/>
      </c>
      <c r="CT109" t="str">
        <f t="shared" ca="1" si="100"/>
        <v/>
      </c>
      <c r="CV109" t="str">
        <f t="shared" ca="1" si="101"/>
        <v/>
      </c>
      <c r="CW109" t="str">
        <f t="shared" ca="1" si="102"/>
        <v/>
      </c>
      <c r="CX109" t="str">
        <f t="shared" ca="1" si="103"/>
        <v/>
      </c>
      <c r="CY109" t="str">
        <f t="shared" ca="1" si="104"/>
        <v/>
      </c>
      <c r="CZ109" t="str">
        <f t="shared" ca="1" si="105"/>
        <v/>
      </c>
      <c r="DA109" t="str">
        <f t="shared" ca="1" si="106"/>
        <v/>
      </c>
      <c r="DB109" s="4" t="str">
        <f t="shared" ca="1" si="107"/>
        <v/>
      </c>
      <c r="DC109" t="str">
        <f t="shared" ca="1" si="108"/>
        <v/>
      </c>
      <c r="DD109" t="str">
        <f t="shared" ca="1" si="109"/>
        <v/>
      </c>
      <c r="DE109" t="str">
        <f t="shared" ca="1" si="110"/>
        <v/>
      </c>
      <c r="DF109" t="str">
        <f t="shared" ca="1" si="111"/>
        <v/>
      </c>
      <c r="DI109">
        <f ca="1">IF(OR(COUNTIF('Datos fijos'!$AJ:$AJ,Cálculos!$B109)=0,Cálculos!$B109=0,D109=0,F109=0),0,VLOOKUP($B109,'Datos fijos'!$AJ:$AO,COLUMN('Datos fijos'!$AO$1)-COLUMN('Datos fijos'!$AJ$2)+1,0))</f>
        <v>0</v>
      </c>
      <c r="DJ109">
        <f t="shared" ca="1" si="135"/>
        <v>0</v>
      </c>
      <c r="DK109" t="str">
        <f t="shared" ca="1" si="112"/>
        <v/>
      </c>
      <c r="DL109" t="str">
        <f t="shared" ca="1" si="136"/>
        <v/>
      </c>
      <c r="DN109" t="str">
        <f t="shared" ca="1" si="113"/>
        <v/>
      </c>
      <c r="DO109" t="str">
        <f t="shared" ca="1" si="114"/>
        <v/>
      </c>
      <c r="DP109" t="str">
        <f t="shared" ca="1" si="115"/>
        <v/>
      </c>
      <c r="DQ109" t="str">
        <f t="shared" ca="1" si="116"/>
        <v/>
      </c>
      <c r="DR109" t="str">
        <f t="shared" ca="1" si="117"/>
        <v/>
      </c>
      <c r="DS109" s="4" t="str">
        <f ca="1">IF($DL109="","",IF(OR(OFFSET(K$3,$DL109,0)='Datos fijos'!$AB$5,OFFSET(K$3,$DL109,0)='Datos fijos'!$AB$6),"Importado",OFFSET(K$3,$DL109,0)))</f>
        <v/>
      </c>
      <c r="DT109" t="str">
        <f t="shared" ca="1" si="118"/>
        <v/>
      </c>
      <c r="DU109" t="str">
        <f t="shared" ca="1" si="119"/>
        <v/>
      </c>
      <c r="DV109" t="str">
        <f t="shared" ca="1" si="120"/>
        <v/>
      </c>
      <c r="DW109" t="str">
        <f t="shared" ca="1" si="121"/>
        <v/>
      </c>
      <c r="DX109" t="str">
        <f ca="1">IF(DL109="","",IF(OR(DS109='Datos fijos'!$AB$3,DS109='Datos fijos'!$AB$4),0,SUM(DT109:DW109)))</f>
        <v/>
      </c>
      <c r="DY109" t="str">
        <f t="shared" ca="1" si="122"/>
        <v/>
      </c>
      <c r="EC109" s="52" t="str">
        <f ca="1">IF(OR(COUNTIF('Datos fijos'!$AJ:$AJ,Cálculos!$B109)=0,F109=0,D109=0,B109=0),"",VLOOKUP($B109,'Datos fijos'!$AJ:$AP,COLUMN('Datos fijos'!$AP$1)-COLUMN('Datos fijos'!$AJ$2)+1,0))</f>
        <v/>
      </c>
      <c r="ED109" t="str">
        <f t="shared" ca="1" si="123"/>
        <v/>
      </c>
    </row>
    <row r="110" spans="2:134">
      <c r="B110">
        <f ca="1">OFFSET('Equipos, Mater, Serv'!C$5,ROW($A110)-ROW($A$3),0)</f>
        <v>0</v>
      </c>
      <c r="C110">
        <f ca="1">OFFSET('Equipos, Mater, Serv'!D$5,ROW($A110)-ROW($A$3),0)</f>
        <v>0</v>
      </c>
      <c r="D110">
        <f ca="1">OFFSET('Equipos, Mater, Serv'!F$5,ROW($A110)-ROW($A$3),0)</f>
        <v>0</v>
      </c>
      <c r="E110">
        <f ca="1">OFFSET('Equipos, Mater, Serv'!G$5,ROW($A110)-ROW($A$3),0)</f>
        <v>0</v>
      </c>
      <c r="F110">
        <f ca="1">OFFSET('Equipos, Mater, Serv'!H$5,ROW($A110)-ROW($A$3),0)</f>
        <v>0</v>
      </c>
      <c r="G110">
        <f ca="1">OFFSET('Equipos, Mater, Serv'!L$5,ROW($A110)-ROW($A$3),0)</f>
        <v>0</v>
      </c>
      <c r="I110">
        <f ca="1">OFFSET('Equipos, Mater, Serv'!O$5,ROW($A110)-ROW($A$3),0)</f>
        <v>0</v>
      </c>
      <c r="J110">
        <f ca="1">OFFSET('Equipos, Mater, Serv'!P$5,ROW($A110)-ROW($A$3),0)</f>
        <v>0</v>
      </c>
      <c r="K110">
        <f ca="1">OFFSET('Equipos, Mater, Serv'!T$5,ROW($A110)-ROW($A$3),0)</f>
        <v>0</v>
      </c>
      <c r="L110">
        <f ca="1">OFFSET('Equipos, Mater, Serv'!U$5,ROW($A110)-ROW($A$3),0)</f>
        <v>0</v>
      </c>
      <c r="N110">
        <f ca="1">OFFSET('Equipos, Mater, Serv'!Z$5,ROW($A110)-ROW($A$3),0)</f>
        <v>0</v>
      </c>
      <c r="O110">
        <f ca="1">OFFSET('Equipos, Mater, Serv'!AA$5,ROW($A110)-ROW($A$3),0)</f>
        <v>0</v>
      </c>
      <c r="P110">
        <f ca="1">OFFSET('Equipos, Mater, Serv'!AB$5,ROW($A110)-ROW($A$3),0)</f>
        <v>0</v>
      </c>
      <c r="Q110">
        <f ca="1">OFFSET('Equipos, Mater, Serv'!AC$5,ROW($A110)-ROW($A$3),0)</f>
        <v>0</v>
      </c>
      <c r="R110">
        <f ca="1">OFFSET('Equipos, Mater, Serv'!AD$5,ROW($A110)-ROW($A$3),0)</f>
        <v>0</v>
      </c>
      <c r="S110">
        <f ca="1">OFFSET('Equipos, Mater, Serv'!AE$5,ROW($A110)-ROW($A$3),0)</f>
        <v>0</v>
      </c>
      <c r="T110">
        <f ca="1">OFFSET('Equipos, Mater, Serv'!AF$5,ROW($A110)-ROW($A$3),0)</f>
        <v>0</v>
      </c>
      <c r="V110" s="227">
        <f ca="1">IF(OR($B110=0,D110=0,F110=0,J110&lt;&gt;'Datos fijos'!$H$3),0,1)</f>
        <v>0</v>
      </c>
      <c r="W110">
        <f t="shared" ca="1" si="124"/>
        <v>0</v>
      </c>
      <c r="X110" t="str">
        <f t="shared" ca="1" si="125"/>
        <v/>
      </c>
      <c r="Y110" t="str">
        <f t="shared" ca="1" si="126"/>
        <v/>
      </c>
      <c r="AA110" t="str">
        <f t="shared" ca="1" si="69"/>
        <v/>
      </c>
      <c r="AB110" t="str">
        <f t="shared" ca="1" si="70"/>
        <v/>
      </c>
      <c r="AC110" t="str">
        <f t="shared" ca="1" si="71"/>
        <v/>
      </c>
      <c r="AD110" t="str">
        <f t="shared" ca="1" si="72"/>
        <v/>
      </c>
      <c r="AE110" t="str">
        <f t="shared" ca="1" si="73"/>
        <v/>
      </c>
      <c r="AF110" t="str">
        <f t="shared" ca="1" si="74"/>
        <v/>
      </c>
      <c r="AG110" t="str">
        <f t="shared" ca="1" si="127"/>
        <v/>
      </c>
      <c r="AH110" t="str">
        <f t="shared" ca="1" si="128"/>
        <v/>
      </c>
      <c r="AI110" t="str">
        <f t="shared" ca="1" si="129"/>
        <v/>
      </c>
      <c r="AL110" t="str">
        <f ca="1">IF(Y110="","",IF(OR(AG110='Datos fijos'!$AB$3,AG110='Datos fijos'!$AB$4),0,SUM(AH110:AK110)))</f>
        <v/>
      </c>
      <c r="BE110" s="4">
        <f ca="1">IF(OR(COUNTIF('Datos fijos'!$AJ:$AJ,$B110)=0,$B110=0,D110=0,F110=0,$H$4&lt;&gt;'Datos fijos'!$H$3),0,VLOOKUP($B110,'Datos fijos'!$AJ:$AO,COLUMN('Datos fijos'!$AK$2)-COLUMN('Datos fijos'!$AJ$2)+1,0))</f>
        <v>0</v>
      </c>
      <c r="BF110">
        <f t="shared" ca="1" si="130"/>
        <v>0</v>
      </c>
      <c r="BG110" t="str">
        <f t="shared" ca="1" si="75"/>
        <v/>
      </c>
      <c r="BH110" t="str">
        <f t="shared" ca="1" si="76"/>
        <v/>
      </c>
      <c r="BJ110" t="str">
        <f t="shared" ca="1" si="77"/>
        <v/>
      </c>
      <c r="BK110" t="str">
        <f t="shared" ca="1" si="78"/>
        <v/>
      </c>
      <c r="BL110" t="str">
        <f t="shared" ca="1" si="79"/>
        <v/>
      </c>
      <c r="BM110" t="str">
        <f t="shared" ca="1" si="80"/>
        <v/>
      </c>
      <c r="BN110" s="4" t="str">
        <f t="shared" ca="1" si="81"/>
        <v/>
      </c>
      <c r="BO110" t="str">
        <f t="shared" ca="1" si="82"/>
        <v/>
      </c>
      <c r="BP110" t="str">
        <f t="shared" ca="1" si="83"/>
        <v/>
      </c>
      <c r="BQ110" t="str">
        <f t="shared" ca="1" si="84"/>
        <v/>
      </c>
      <c r="BR110" t="str">
        <f t="shared" ca="1" si="85"/>
        <v/>
      </c>
      <c r="BS110" t="str">
        <f t="shared" ca="1" si="86"/>
        <v/>
      </c>
      <c r="BT110" t="str">
        <f ca="1">IF($BH110="","",IF(OR(BO110='Datos fijos'!$AB$3,BO110='Datos fijos'!$AB$4),0,SUM(BP110:BS110)))</f>
        <v/>
      </c>
      <c r="BU110" t="str">
        <f t="shared" ca="1" si="131"/>
        <v/>
      </c>
      <c r="BX110">
        <f ca="1">IF(OR(COUNTIF('Datos fijos'!$AJ:$AJ,$B110)=0,$B110=0,D110=0,F110=0,G110=0,$H$4&lt;&gt;'Datos fijos'!$H$3),0,VLOOKUP($B110,'Datos fijos'!$AJ:$AO,COLUMN('Datos fijos'!$AL$1)-COLUMN('Datos fijos'!$AJ$2)+1,0))</f>
        <v>0</v>
      </c>
      <c r="BY110">
        <f t="shared" ca="1" si="132"/>
        <v>0</v>
      </c>
      <c r="BZ110" t="str">
        <f t="shared" ca="1" si="87"/>
        <v/>
      </c>
      <c r="CA110" t="str">
        <f t="shared" ca="1" si="88"/>
        <v/>
      </c>
      <c r="CC110" t="str">
        <f t="shared" ca="1" si="89"/>
        <v/>
      </c>
      <c r="CD110" t="str">
        <f t="shared" ca="1" si="90"/>
        <v/>
      </c>
      <c r="CE110" t="str">
        <f t="shared" ca="1" si="91"/>
        <v/>
      </c>
      <c r="CF110" t="str">
        <f t="shared" ca="1" si="92"/>
        <v/>
      </c>
      <c r="CG110" t="str">
        <f t="shared" ca="1" si="93"/>
        <v/>
      </c>
      <c r="CH110" t="str">
        <f t="shared" ca="1" si="94"/>
        <v/>
      </c>
      <c r="CI110" t="str">
        <f t="shared" ca="1" si="95"/>
        <v/>
      </c>
      <c r="CJ110" t="str">
        <f t="shared" ca="1" si="96"/>
        <v/>
      </c>
      <c r="CK110" t="str">
        <f t="shared" ca="1" si="97"/>
        <v/>
      </c>
      <c r="CL110" t="str">
        <f t="shared" ca="1" si="98"/>
        <v/>
      </c>
      <c r="CM110" t="str">
        <f ca="1">IF($CA110="","",IF(OR(CH110='Datos fijos'!$AB$3,CH110='Datos fijos'!$AB$4),0,SUM(CI110:CL110)))</f>
        <v/>
      </c>
      <c r="CN110" t="str">
        <f t="shared" ca="1" si="133"/>
        <v/>
      </c>
      <c r="CQ110" s="4">
        <f ca="1">IF(OR(COUNTIF('Datos fijos'!$AJ:$AJ,$B110)=0,$B110=0,L110=0,D110=0,F110=0),0,IF(K110='Datos fijos'!$AB$5,VLOOKUP($B110,'Datos fijos'!$AJ:$AO,COLUMN('Datos fijos'!$AN$1)-COLUMN('Datos fijos'!$AJ$2)+1,0),0))</f>
        <v>0</v>
      </c>
      <c r="CR110">
        <f t="shared" ca="1" si="134"/>
        <v>0</v>
      </c>
      <c r="CS110" t="str">
        <f t="shared" ca="1" si="99"/>
        <v/>
      </c>
      <c r="CT110" t="str">
        <f t="shared" ca="1" si="100"/>
        <v/>
      </c>
      <c r="CV110" t="str">
        <f t="shared" ca="1" si="101"/>
        <v/>
      </c>
      <c r="CW110" t="str">
        <f t="shared" ca="1" si="102"/>
        <v/>
      </c>
      <c r="CX110" t="str">
        <f t="shared" ca="1" si="103"/>
        <v/>
      </c>
      <c r="CY110" t="str">
        <f t="shared" ca="1" si="104"/>
        <v/>
      </c>
      <c r="CZ110" t="str">
        <f t="shared" ca="1" si="105"/>
        <v/>
      </c>
      <c r="DA110" t="str">
        <f t="shared" ca="1" si="106"/>
        <v/>
      </c>
      <c r="DB110" s="4" t="str">
        <f t="shared" ca="1" si="107"/>
        <v/>
      </c>
      <c r="DC110" t="str">
        <f t="shared" ca="1" si="108"/>
        <v/>
      </c>
      <c r="DD110" t="str">
        <f t="shared" ca="1" si="109"/>
        <v/>
      </c>
      <c r="DE110" t="str">
        <f t="shared" ca="1" si="110"/>
        <v/>
      </c>
      <c r="DF110" t="str">
        <f t="shared" ca="1" si="111"/>
        <v/>
      </c>
      <c r="DI110">
        <f ca="1">IF(OR(COUNTIF('Datos fijos'!$AJ:$AJ,Cálculos!$B110)=0,Cálculos!$B110=0,D110=0,F110=0),0,VLOOKUP($B110,'Datos fijos'!$AJ:$AO,COLUMN('Datos fijos'!$AO$1)-COLUMN('Datos fijos'!$AJ$2)+1,0))</f>
        <v>0</v>
      </c>
      <c r="DJ110">
        <f t="shared" ca="1" si="135"/>
        <v>0</v>
      </c>
      <c r="DK110" t="str">
        <f t="shared" ca="1" si="112"/>
        <v/>
      </c>
      <c r="DL110" t="str">
        <f t="shared" ca="1" si="136"/>
        <v/>
      </c>
      <c r="DN110" t="str">
        <f t="shared" ca="1" si="113"/>
        <v/>
      </c>
      <c r="DO110" t="str">
        <f t="shared" ca="1" si="114"/>
        <v/>
      </c>
      <c r="DP110" t="str">
        <f t="shared" ca="1" si="115"/>
        <v/>
      </c>
      <c r="DQ110" t="str">
        <f t="shared" ca="1" si="116"/>
        <v/>
      </c>
      <c r="DR110" t="str">
        <f t="shared" ca="1" si="117"/>
        <v/>
      </c>
      <c r="DS110" s="4" t="str">
        <f ca="1">IF($DL110="","",IF(OR(OFFSET(K$3,$DL110,0)='Datos fijos'!$AB$5,OFFSET(K$3,$DL110,0)='Datos fijos'!$AB$6),"Importado",OFFSET(K$3,$DL110,0)))</f>
        <v/>
      </c>
      <c r="DT110" t="str">
        <f t="shared" ca="1" si="118"/>
        <v/>
      </c>
      <c r="DU110" t="str">
        <f t="shared" ca="1" si="119"/>
        <v/>
      </c>
      <c r="DV110" t="str">
        <f t="shared" ca="1" si="120"/>
        <v/>
      </c>
      <c r="DW110" t="str">
        <f t="shared" ca="1" si="121"/>
        <v/>
      </c>
      <c r="DX110" t="str">
        <f ca="1">IF(DL110="","",IF(OR(DS110='Datos fijos'!$AB$3,DS110='Datos fijos'!$AB$4),0,SUM(DT110:DW110)))</f>
        <v/>
      </c>
      <c r="DY110" t="str">
        <f t="shared" ca="1" si="122"/>
        <v/>
      </c>
      <c r="EC110" s="52" t="str">
        <f ca="1">IF(OR(COUNTIF('Datos fijos'!$AJ:$AJ,Cálculos!$B110)=0,F110=0,D110=0,B110=0),"",VLOOKUP($B110,'Datos fijos'!$AJ:$AP,COLUMN('Datos fijos'!$AP$1)-COLUMN('Datos fijos'!$AJ$2)+1,0))</f>
        <v/>
      </c>
      <c r="ED110" t="str">
        <f t="shared" ca="1" si="123"/>
        <v/>
      </c>
    </row>
    <row r="111" spans="2:134">
      <c r="B111">
        <f ca="1">OFFSET('Equipos, Mater, Serv'!C$5,ROW($A111)-ROW($A$3),0)</f>
        <v>0</v>
      </c>
      <c r="C111">
        <f ca="1">OFFSET('Equipos, Mater, Serv'!D$5,ROW($A111)-ROW($A$3),0)</f>
        <v>0</v>
      </c>
      <c r="D111">
        <f ca="1">OFFSET('Equipos, Mater, Serv'!F$5,ROW($A111)-ROW($A$3),0)</f>
        <v>0</v>
      </c>
      <c r="E111">
        <f ca="1">OFFSET('Equipos, Mater, Serv'!G$5,ROW($A111)-ROW($A$3),0)</f>
        <v>0</v>
      </c>
      <c r="F111">
        <f ca="1">OFFSET('Equipos, Mater, Serv'!H$5,ROW($A111)-ROW($A$3),0)</f>
        <v>0</v>
      </c>
      <c r="G111">
        <f ca="1">OFFSET('Equipos, Mater, Serv'!L$5,ROW($A111)-ROW($A$3),0)</f>
        <v>0</v>
      </c>
      <c r="I111">
        <f ca="1">OFFSET('Equipos, Mater, Serv'!O$5,ROW($A111)-ROW($A$3),0)</f>
        <v>0</v>
      </c>
      <c r="J111">
        <f ca="1">OFFSET('Equipos, Mater, Serv'!P$5,ROW($A111)-ROW($A$3),0)</f>
        <v>0</v>
      </c>
      <c r="K111">
        <f ca="1">OFFSET('Equipos, Mater, Serv'!T$5,ROW($A111)-ROW($A$3),0)</f>
        <v>0</v>
      </c>
      <c r="L111">
        <f ca="1">OFFSET('Equipos, Mater, Serv'!U$5,ROW($A111)-ROW($A$3),0)</f>
        <v>0</v>
      </c>
      <c r="N111">
        <f ca="1">OFFSET('Equipos, Mater, Serv'!Z$5,ROW($A111)-ROW($A$3),0)</f>
        <v>0</v>
      </c>
      <c r="O111">
        <f ca="1">OFFSET('Equipos, Mater, Serv'!AA$5,ROW($A111)-ROW($A$3),0)</f>
        <v>0</v>
      </c>
      <c r="P111">
        <f ca="1">OFFSET('Equipos, Mater, Serv'!AB$5,ROW($A111)-ROW($A$3),0)</f>
        <v>0</v>
      </c>
      <c r="Q111">
        <f ca="1">OFFSET('Equipos, Mater, Serv'!AC$5,ROW($A111)-ROW($A$3),0)</f>
        <v>0</v>
      </c>
      <c r="R111">
        <f ca="1">OFFSET('Equipos, Mater, Serv'!AD$5,ROW($A111)-ROW($A$3),0)</f>
        <v>0</v>
      </c>
      <c r="S111">
        <f ca="1">OFFSET('Equipos, Mater, Serv'!AE$5,ROW($A111)-ROW($A$3),0)</f>
        <v>0</v>
      </c>
      <c r="T111">
        <f ca="1">OFFSET('Equipos, Mater, Serv'!AF$5,ROW($A111)-ROW($A$3),0)</f>
        <v>0</v>
      </c>
      <c r="V111" s="227">
        <f ca="1">IF(OR($B111=0,D111=0,F111=0,J111&lt;&gt;'Datos fijos'!$H$3),0,1)</f>
        <v>0</v>
      </c>
      <c r="W111">
        <f t="shared" ca="1" si="124"/>
        <v>0</v>
      </c>
      <c r="X111" t="str">
        <f t="shared" ca="1" si="125"/>
        <v/>
      </c>
      <c r="Y111" t="str">
        <f t="shared" ca="1" si="126"/>
        <v/>
      </c>
      <c r="AA111" t="str">
        <f t="shared" ca="1" si="69"/>
        <v/>
      </c>
      <c r="AB111" t="str">
        <f t="shared" ca="1" si="70"/>
        <v/>
      </c>
      <c r="AC111" t="str">
        <f t="shared" ca="1" si="71"/>
        <v/>
      </c>
      <c r="AD111" t="str">
        <f t="shared" ca="1" si="72"/>
        <v/>
      </c>
      <c r="AE111" t="str">
        <f t="shared" ca="1" si="73"/>
        <v/>
      </c>
      <c r="AF111" t="str">
        <f t="shared" ca="1" si="74"/>
        <v/>
      </c>
      <c r="AG111" t="str">
        <f t="shared" ca="1" si="127"/>
        <v/>
      </c>
      <c r="AH111" t="str">
        <f t="shared" ca="1" si="128"/>
        <v/>
      </c>
      <c r="AI111" t="str">
        <f t="shared" ca="1" si="129"/>
        <v/>
      </c>
      <c r="AL111" t="str">
        <f ca="1">IF(Y111="","",IF(OR(AG111='Datos fijos'!$AB$3,AG111='Datos fijos'!$AB$4),0,SUM(AH111:AK111)))</f>
        <v/>
      </c>
      <c r="BE111" s="4">
        <f ca="1">IF(OR(COUNTIF('Datos fijos'!$AJ:$AJ,$B111)=0,$B111=0,D111=0,F111=0,$H$4&lt;&gt;'Datos fijos'!$H$3),0,VLOOKUP($B111,'Datos fijos'!$AJ:$AO,COLUMN('Datos fijos'!$AK$2)-COLUMN('Datos fijos'!$AJ$2)+1,0))</f>
        <v>0</v>
      </c>
      <c r="BF111">
        <f t="shared" ca="1" si="130"/>
        <v>0</v>
      </c>
      <c r="BG111" t="str">
        <f t="shared" ca="1" si="75"/>
        <v/>
      </c>
      <c r="BH111" t="str">
        <f t="shared" ca="1" si="76"/>
        <v/>
      </c>
      <c r="BJ111" t="str">
        <f t="shared" ca="1" si="77"/>
        <v/>
      </c>
      <c r="BK111" t="str">
        <f t="shared" ca="1" si="78"/>
        <v/>
      </c>
      <c r="BL111" t="str">
        <f t="shared" ca="1" si="79"/>
        <v/>
      </c>
      <c r="BM111" t="str">
        <f t="shared" ca="1" si="80"/>
        <v/>
      </c>
      <c r="BN111" s="4" t="str">
        <f t="shared" ca="1" si="81"/>
        <v/>
      </c>
      <c r="BO111" t="str">
        <f t="shared" ca="1" si="82"/>
        <v/>
      </c>
      <c r="BP111" t="str">
        <f t="shared" ca="1" si="83"/>
        <v/>
      </c>
      <c r="BQ111" t="str">
        <f t="shared" ca="1" si="84"/>
        <v/>
      </c>
      <c r="BR111" t="str">
        <f t="shared" ca="1" si="85"/>
        <v/>
      </c>
      <c r="BS111" t="str">
        <f t="shared" ca="1" si="86"/>
        <v/>
      </c>
      <c r="BT111" t="str">
        <f ca="1">IF($BH111="","",IF(OR(BO111='Datos fijos'!$AB$3,BO111='Datos fijos'!$AB$4),0,SUM(BP111:BS111)))</f>
        <v/>
      </c>
      <c r="BU111" t="str">
        <f t="shared" ca="1" si="131"/>
        <v/>
      </c>
      <c r="BX111">
        <f ca="1">IF(OR(COUNTIF('Datos fijos'!$AJ:$AJ,$B111)=0,$B111=0,D111=0,F111=0,G111=0,$H$4&lt;&gt;'Datos fijos'!$H$3),0,VLOOKUP($B111,'Datos fijos'!$AJ:$AO,COLUMN('Datos fijos'!$AL$1)-COLUMN('Datos fijos'!$AJ$2)+1,0))</f>
        <v>0</v>
      </c>
      <c r="BY111">
        <f t="shared" ca="1" si="132"/>
        <v>0</v>
      </c>
      <c r="BZ111" t="str">
        <f t="shared" ca="1" si="87"/>
        <v/>
      </c>
      <c r="CA111" t="str">
        <f t="shared" ca="1" si="88"/>
        <v/>
      </c>
      <c r="CC111" t="str">
        <f t="shared" ca="1" si="89"/>
        <v/>
      </c>
      <c r="CD111" t="str">
        <f t="shared" ca="1" si="90"/>
        <v/>
      </c>
      <c r="CE111" t="str">
        <f t="shared" ca="1" si="91"/>
        <v/>
      </c>
      <c r="CF111" t="str">
        <f t="shared" ca="1" si="92"/>
        <v/>
      </c>
      <c r="CG111" t="str">
        <f t="shared" ca="1" si="93"/>
        <v/>
      </c>
      <c r="CH111" t="str">
        <f t="shared" ca="1" si="94"/>
        <v/>
      </c>
      <c r="CI111" t="str">
        <f t="shared" ca="1" si="95"/>
        <v/>
      </c>
      <c r="CJ111" t="str">
        <f t="shared" ca="1" si="96"/>
        <v/>
      </c>
      <c r="CK111" t="str">
        <f t="shared" ca="1" si="97"/>
        <v/>
      </c>
      <c r="CL111" t="str">
        <f t="shared" ca="1" si="98"/>
        <v/>
      </c>
      <c r="CM111" t="str">
        <f ca="1">IF($CA111="","",IF(OR(CH111='Datos fijos'!$AB$3,CH111='Datos fijos'!$AB$4),0,SUM(CI111:CL111)))</f>
        <v/>
      </c>
      <c r="CN111" t="str">
        <f t="shared" ca="1" si="133"/>
        <v/>
      </c>
      <c r="CQ111" s="4">
        <f ca="1">IF(OR(COUNTIF('Datos fijos'!$AJ:$AJ,$B111)=0,$B111=0,L111=0,D111=0,F111=0),0,IF(K111='Datos fijos'!$AB$5,VLOOKUP($B111,'Datos fijos'!$AJ:$AO,COLUMN('Datos fijos'!$AN$1)-COLUMN('Datos fijos'!$AJ$2)+1,0),0))</f>
        <v>0</v>
      </c>
      <c r="CR111">
        <f t="shared" ca="1" si="134"/>
        <v>0</v>
      </c>
      <c r="CS111" t="str">
        <f t="shared" ca="1" si="99"/>
        <v/>
      </c>
      <c r="CT111" t="str">
        <f t="shared" ca="1" si="100"/>
        <v/>
      </c>
      <c r="CV111" t="str">
        <f t="shared" ca="1" si="101"/>
        <v/>
      </c>
      <c r="CW111" t="str">
        <f t="shared" ca="1" si="102"/>
        <v/>
      </c>
      <c r="CX111" t="str">
        <f t="shared" ca="1" si="103"/>
        <v/>
      </c>
      <c r="CY111" t="str">
        <f t="shared" ca="1" si="104"/>
        <v/>
      </c>
      <c r="CZ111" t="str">
        <f t="shared" ca="1" si="105"/>
        <v/>
      </c>
      <c r="DA111" t="str">
        <f t="shared" ca="1" si="106"/>
        <v/>
      </c>
      <c r="DB111" s="4" t="str">
        <f t="shared" ca="1" si="107"/>
        <v/>
      </c>
      <c r="DC111" t="str">
        <f t="shared" ca="1" si="108"/>
        <v/>
      </c>
      <c r="DD111" t="str">
        <f t="shared" ca="1" si="109"/>
        <v/>
      </c>
      <c r="DE111" t="str">
        <f t="shared" ca="1" si="110"/>
        <v/>
      </c>
      <c r="DF111" t="str">
        <f t="shared" ca="1" si="111"/>
        <v/>
      </c>
      <c r="DI111">
        <f ca="1">IF(OR(COUNTIF('Datos fijos'!$AJ:$AJ,Cálculos!$B111)=0,Cálculos!$B111=0,D111=0,F111=0),0,VLOOKUP($B111,'Datos fijos'!$AJ:$AO,COLUMN('Datos fijos'!$AO$1)-COLUMN('Datos fijos'!$AJ$2)+1,0))</f>
        <v>0</v>
      </c>
      <c r="DJ111">
        <f t="shared" ca="1" si="135"/>
        <v>0</v>
      </c>
      <c r="DK111" t="str">
        <f t="shared" ca="1" si="112"/>
        <v/>
      </c>
      <c r="DL111" t="str">
        <f t="shared" ca="1" si="136"/>
        <v/>
      </c>
      <c r="DN111" t="str">
        <f t="shared" ca="1" si="113"/>
        <v/>
      </c>
      <c r="DO111" t="str">
        <f t="shared" ca="1" si="114"/>
        <v/>
      </c>
      <c r="DP111" t="str">
        <f t="shared" ca="1" si="115"/>
        <v/>
      </c>
      <c r="DQ111" t="str">
        <f t="shared" ca="1" si="116"/>
        <v/>
      </c>
      <c r="DR111" t="str">
        <f t="shared" ca="1" si="117"/>
        <v/>
      </c>
      <c r="DS111" s="4" t="str">
        <f ca="1">IF($DL111="","",IF(OR(OFFSET(K$3,$DL111,0)='Datos fijos'!$AB$5,OFFSET(K$3,$DL111,0)='Datos fijos'!$AB$6),"Importado",OFFSET(K$3,$DL111,0)))</f>
        <v/>
      </c>
      <c r="DT111" t="str">
        <f t="shared" ca="1" si="118"/>
        <v/>
      </c>
      <c r="DU111" t="str">
        <f t="shared" ca="1" si="119"/>
        <v/>
      </c>
      <c r="DV111" t="str">
        <f t="shared" ca="1" si="120"/>
        <v/>
      </c>
      <c r="DW111" t="str">
        <f t="shared" ca="1" si="121"/>
        <v/>
      </c>
      <c r="DX111" t="str">
        <f ca="1">IF(DL111="","",IF(OR(DS111='Datos fijos'!$AB$3,DS111='Datos fijos'!$AB$4),0,SUM(DT111:DW111)))</f>
        <v/>
      </c>
      <c r="DY111" t="str">
        <f t="shared" ca="1" si="122"/>
        <v/>
      </c>
      <c r="EC111" s="52" t="str">
        <f ca="1">IF(OR(COUNTIF('Datos fijos'!$AJ:$AJ,Cálculos!$B111)=0,F111=0,D111=0,B111=0),"",VLOOKUP($B111,'Datos fijos'!$AJ:$AP,COLUMN('Datos fijos'!$AP$1)-COLUMN('Datos fijos'!$AJ$2)+1,0))</f>
        <v/>
      </c>
      <c r="ED111" t="str">
        <f t="shared" ca="1" si="123"/>
        <v/>
      </c>
    </row>
    <row r="112" spans="2:134">
      <c r="B112">
        <f ca="1">OFFSET('Equipos, Mater, Serv'!C$5,ROW($A112)-ROW($A$3),0)</f>
        <v>0</v>
      </c>
      <c r="C112">
        <f ca="1">OFFSET('Equipos, Mater, Serv'!D$5,ROW($A112)-ROW($A$3),0)</f>
        <v>0</v>
      </c>
      <c r="D112">
        <f ca="1">OFFSET('Equipos, Mater, Serv'!F$5,ROW($A112)-ROW($A$3),0)</f>
        <v>0</v>
      </c>
      <c r="E112">
        <f ca="1">OFFSET('Equipos, Mater, Serv'!G$5,ROW($A112)-ROW($A$3),0)</f>
        <v>0</v>
      </c>
      <c r="F112">
        <f ca="1">OFFSET('Equipos, Mater, Serv'!H$5,ROW($A112)-ROW($A$3),0)</f>
        <v>0</v>
      </c>
      <c r="G112">
        <f ca="1">OFFSET('Equipos, Mater, Serv'!L$5,ROW($A112)-ROW($A$3),0)</f>
        <v>0</v>
      </c>
      <c r="I112">
        <f ca="1">OFFSET('Equipos, Mater, Serv'!O$5,ROW($A112)-ROW($A$3),0)</f>
        <v>0</v>
      </c>
      <c r="J112">
        <f ca="1">OFFSET('Equipos, Mater, Serv'!P$5,ROW($A112)-ROW($A$3),0)</f>
        <v>0</v>
      </c>
      <c r="K112">
        <f ca="1">OFFSET('Equipos, Mater, Serv'!T$5,ROW($A112)-ROW($A$3),0)</f>
        <v>0</v>
      </c>
      <c r="L112">
        <f ca="1">OFFSET('Equipos, Mater, Serv'!U$5,ROW($A112)-ROW($A$3),0)</f>
        <v>0</v>
      </c>
      <c r="N112">
        <f ca="1">OFFSET('Equipos, Mater, Serv'!Z$5,ROW($A112)-ROW($A$3),0)</f>
        <v>0</v>
      </c>
      <c r="O112">
        <f ca="1">OFFSET('Equipos, Mater, Serv'!AA$5,ROW($A112)-ROW($A$3),0)</f>
        <v>0</v>
      </c>
      <c r="P112">
        <f ca="1">OFFSET('Equipos, Mater, Serv'!AB$5,ROW($A112)-ROW($A$3),0)</f>
        <v>0</v>
      </c>
      <c r="Q112">
        <f ca="1">OFFSET('Equipos, Mater, Serv'!AC$5,ROW($A112)-ROW($A$3),0)</f>
        <v>0</v>
      </c>
      <c r="R112">
        <f ca="1">OFFSET('Equipos, Mater, Serv'!AD$5,ROW($A112)-ROW($A$3),0)</f>
        <v>0</v>
      </c>
      <c r="S112">
        <f ca="1">OFFSET('Equipos, Mater, Serv'!AE$5,ROW($A112)-ROW($A$3),0)</f>
        <v>0</v>
      </c>
      <c r="T112">
        <f ca="1">OFFSET('Equipos, Mater, Serv'!AF$5,ROW($A112)-ROW($A$3),0)</f>
        <v>0</v>
      </c>
      <c r="V112" s="227">
        <f ca="1">IF(OR($B112=0,D112=0,F112=0,J112&lt;&gt;'Datos fijos'!$H$3),0,1)</f>
        <v>0</v>
      </c>
      <c r="W112">
        <f t="shared" ca="1" si="124"/>
        <v>0</v>
      </c>
      <c r="X112" t="str">
        <f t="shared" ca="1" si="125"/>
        <v/>
      </c>
      <c r="Y112" t="str">
        <f t="shared" ca="1" si="126"/>
        <v/>
      </c>
      <c r="AA112" t="str">
        <f t="shared" ca="1" si="69"/>
        <v/>
      </c>
      <c r="AB112" t="str">
        <f t="shared" ca="1" si="70"/>
        <v/>
      </c>
      <c r="AC112" t="str">
        <f t="shared" ca="1" si="71"/>
        <v/>
      </c>
      <c r="AD112" t="str">
        <f t="shared" ca="1" si="72"/>
        <v/>
      </c>
      <c r="AE112" t="str">
        <f t="shared" ca="1" si="73"/>
        <v/>
      </c>
      <c r="AF112" t="str">
        <f t="shared" ca="1" si="74"/>
        <v/>
      </c>
      <c r="AG112" t="str">
        <f t="shared" ca="1" si="127"/>
        <v/>
      </c>
      <c r="AH112" t="str">
        <f t="shared" ca="1" si="128"/>
        <v/>
      </c>
      <c r="AI112" t="str">
        <f t="shared" ca="1" si="129"/>
        <v/>
      </c>
      <c r="AL112" t="str">
        <f ca="1">IF(Y112="","",IF(OR(AG112='Datos fijos'!$AB$3,AG112='Datos fijos'!$AB$4),0,SUM(AH112:AK112)))</f>
        <v/>
      </c>
      <c r="BE112" s="4">
        <f ca="1">IF(OR(COUNTIF('Datos fijos'!$AJ:$AJ,$B112)=0,$B112=0,D112=0,F112=0,$H$4&lt;&gt;'Datos fijos'!$H$3),0,VLOOKUP($B112,'Datos fijos'!$AJ:$AO,COLUMN('Datos fijos'!$AK$2)-COLUMN('Datos fijos'!$AJ$2)+1,0))</f>
        <v>0</v>
      </c>
      <c r="BF112">
        <f t="shared" ca="1" si="130"/>
        <v>0</v>
      </c>
      <c r="BG112" t="str">
        <f t="shared" ca="1" si="75"/>
        <v/>
      </c>
      <c r="BH112" t="str">
        <f t="shared" ca="1" si="76"/>
        <v/>
      </c>
      <c r="BJ112" t="str">
        <f t="shared" ca="1" si="77"/>
        <v/>
      </c>
      <c r="BK112" t="str">
        <f t="shared" ca="1" si="78"/>
        <v/>
      </c>
      <c r="BL112" t="str">
        <f t="shared" ca="1" si="79"/>
        <v/>
      </c>
      <c r="BM112" t="str">
        <f t="shared" ca="1" si="80"/>
        <v/>
      </c>
      <c r="BN112" s="4" t="str">
        <f t="shared" ca="1" si="81"/>
        <v/>
      </c>
      <c r="BO112" t="str">
        <f t="shared" ca="1" si="82"/>
        <v/>
      </c>
      <c r="BP112" t="str">
        <f t="shared" ca="1" si="83"/>
        <v/>
      </c>
      <c r="BQ112" t="str">
        <f t="shared" ca="1" si="84"/>
        <v/>
      </c>
      <c r="BR112" t="str">
        <f t="shared" ca="1" si="85"/>
        <v/>
      </c>
      <c r="BS112" t="str">
        <f t="shared" ca="1" si="86"/>
        <v/>
      </c>
      <c r="BT112" t="str">
        <f ca="1">IF($BH112="","",IF(OR(BO112='Datos fijos'!$AB$3,BO112='Datos fijos'!$AB$4),0,SUM(BP112:BS112)))</f>
        <v/>
      </c>
      <c r="BU112" t="str">
        <f t="shared" ca="1" si="131"/>
        <v/>
      </c>
      <c r="BX112">
        <f ca="1">IF(OR(COUNTIF('Datos fijos'!$AJ:$AJ,$B112)=0,$B112=0,D112=0,F112=0,G112=0,$H$4&lt;&gt;'Datos fijos'!$H$3),0,VLOOKUP($B112,'Datos fijos'!$AJ:$AO,COLUMN('Datos fijos'!$AL$1)-COLUMN('Datos fijos'!$AJ$2)+1,0))</f>
        <v>0</v>
      </c>
      <c r="BY112">
        <f t="shared" ca="1" si="132"/>
        <v>0</v>
      </c>
      <c r="BZ112" t="str">
        <f t="shared" ca="1" si="87"/>
        <v/>
      </c>
      <c r="CA112" t="str">
        <f t="shared" ca="1" si="88"/>
        <v/>
      </c>
      <c r="CC112" t="str">
        <f t="shared" ca="1" si="89"/>
        <v/>
      </c>
      <c r="CD112" t="str">
        <f t="shared" ca="1" si="90"/>
        <v/>
      </c>
      <c r="CE112" t="str">
        <f t="shared" ca="1" si="91"/>
        <v/>
      </c>
      <c r="CF112" t="str">
        <f t="shared" ca="1" si="92"/>
        <v/>
      </c>
      <c r="CG112" t="str">
        <f t="shared" ca="1" si="93"/>
        <v/>
      </c>
      <c r="CH112" t="str">
        <f t="shared" ca="1" si="94"/>
        <v/>
      </c>
      <c r="CI112" t="str">
        <f t="shared" ca="1" si="95"/>
        <v/>
      </c>
      <c r="CJ112" t="str">
        <f t="shared" ca="1" si="96"/>
        <v/>
      </c>
      <c r="CK112" t="str">
        <f t="shared" ca="1" si="97"/>
        <v/>
      </c>
      <c r="CL112" t="str">
        <f t="shared" ca="1" si="98"/>
        <v/>
      </c>
      <c r="CM112" t="str">
        <f ca="1">IF($CA112="","",IF(OR(CH112='Datos fijos'!$AB$3,CH112='Datos fijos'!$AB$4),0,SUM(CI112:CL112)))</f>
        <v/>
      </c>
      <c r="CN112" t="str">
        <f t="shared" ca="1" si="133"/>
        <v/>
      </c>
      <c r="CQ112" s="4">
        <f ca="1">IF(OR(COUNTIF('Datos fijos'!$AJ:$AJ,$B112)=0,$B112=0,L112=0,D112=0,F112=0),0,IF(K112='Datos fijos'!$AB$5,VLOOKUP($B112,'Datos fijos'!$AJ:$AO,COLUMN('Datos fijos'!$AN$1)-COLUMN('Datos fijos'!$AJ$2)+1,0),0))</f>
        <v>0</v>
      </c>
      <c r="CR112">
        <f t="shared" ca="1" si="134"/>
        <v>0</v>
      </c>
      <c r="CS112" t="str">
        <f t="shared" ca="1" si="99"/>
        <v/>
      </c>
      <c r="CT112" t="str">
        <f t="shared" ca="1" si="100"/>
        <v/>
      </c>
      <c r="CV112" t="str">
        <f t="shared" ca="1" si="101"/>
        <v/>
      </c>
      <c r="CW112" t="str">
        <f t="shared" ca="1" si="102"/>
        <v/>
      </c>
      <c r="CX112" t="str">
        <f t="shared" ca="1" si="103"/>
        <v/>
      </c>
      <c r="CY112" t="str">
        <f t="shared" ca="1" si="104"/>
        <v/>
      </c>
      <c r="CZ112" t="str">
        <f t="shared" ca="1" si="105"/>
        <v/>
      </c>
      <c r="DA112" t="str">
        <f t="shared" ca="1" si="106"/>
        <v/>
      </c>
      <c r="DB112" s="4" t="str">
        <f t="shared" ca="1" si="107"/>
        <v/>
      </c>
      <c r="DC112" t="str">
        <f t="shared" ca="1" si="108"/>
        <v/>
      </c>
      <c r="DD112" t="str">
        <f t="shared" ca="1" si="109"/>
        <v/>
      </c>
      <c r="DE112" t="str">
        <f t="shared" ca="1" si="110"/>
        <v/>
      </c>
      <c r="DF112" t="str">
        <f t="shared" ca="1" si="111"/>
        <v/>
      </c>
      <c r="DI112">
        <f ca="1">IF(OR(COUNTIF('Datos fijos'!$AJ:$AJ,Cálculos!$B112)=0,Cálculos!$B112=0,D112=0,F112=0),0,VLOOKUP($B112,'Datos fijos'!$AJ:$AO,COLUMN('Datos fijos'!$AO$1)-COLUMN('Datos fijos'!$AJ$2)+1,0))</f>
        <v>0</v>
      </c>
      <c r="DJ112">
        <f t="shared" ca="1" si="135"/>
        <v>0</v>
      </c>
      <c r="DK112" t="str">
        <f t="shared" ca="1" si="112"/>
        <v/>
      </c>
      <c r="DL112" t="str">
        <f t="shared" ca="1" si="136"/>
        <v/>
      </c>
      <c r="DN112" t="str">
        <f t="shared" ca="1" si="113"/>
        <v/>
      </c>
      <c r="DO112" t="str">
        <f t="shared" ca="1" si="114"/>
        <v/>
      </c>
      <c r="DP112" t="str">
        <f t="shared" ca="1" si="115"/>
        <v/>
      </c>
      <c r="DQ112" t="str">
        <f t="shared" ca="1" si="116"/>
        <v/>
      </c>
      <c r="DR112" t="str">
        <f t="shared" ca="1" si="117"/>
        <v/>
      </c>
      <c r="DS112" s="4" t="str">
        <f ca="1">IF($DL112="","",IF(OR(OFFSET(K$3,$DL112,0)='Datos fijos'!$AB$5,OFFSET(K$3,$DL112,0)='Datos fijos'!$AB$6),"Importado",OFFSET(K$3,$DL112,0)))</f>
        <v/>
      </c>
      <c r="DT112" t="str">
        <f t="shared" ca="1" si="118"/>
        <v/>
      </c>
      <c r="DU112" t="str">
        <f t="shared" ca="1" si="119"/>
        <v/>
      </c>
      <c r="DV112" t="str">
        <f t="shared" ca="1" si="120"/>
        <v/>
      </c>
      <c r="DW112" t="str">
        <f t="shared" ca="1" si="121"/>
        <v/>
      </c>
      <c r="DX112" t="str">
        <f ca="1">IF(DL112="","",IF(OR(DS112='Datos fijos'!$AB$3,DS112='Datos fijos'!$AB$4),0,SUM(DT112:DW112)))</f>
        <v/>
      </c>
      <c r="DY112" t="str">
        <f t="shared" ca="1" si="122"/>
        <v/>
      </c>
      <c r="EC112" s="52" t="str">
        <f ca="1">IF(OR(COUNTIF('Datos fijos'!$AJ:$AJ,Cálculos!$B112)=0,F112=0,D112=0,B112=0),"",VLOOKUP($B112,'Datos fijos'!$AJ:$AP,COLUMN('Datos fijos'!$AP$1)-COLUMN('Datos fijos'!$AJ$2)+1,0))</f>
        <v/>
      </c>
      <c r="ED112" t="str">
        <f t="shared" ca="1" si="123"/>
        <v/>
      </c>
    </row>
    <row r="113" spans="2:134">
      <c r="B113">
        <f ca="1">OFFSET('Equipos, Mater, Serv'!C$5,ROW($A113)-ROW($A$3),0)</f>
        <v>0</v>
      </c>
      <c r="C113">
        <f ca="1">OFFSET('Equipos, Mater, Serv'!D$5,ROW($A113)-ROW($A$3),0)</f>
        <v>0</v>
      </c>
      <c r="D113">
        <f ca="1">OFFSET('Equipos, Mater, Serv'!F$5,ROW($A113)-ROW($A$3),0)</f>
        <v>0</v>
      </c>
      <c r="E113">
        <f ca="1">OFFSET('Equipos, Mater, Serv'!G$5,ROW($A113)-ROW($A$3),0)</f>
        <v>0</v>
      </c>
      <c r="F113">
        <f ca="1">OFFSET('Equipos, Mater, Serv'!H$5,ROW($A113)-ROW($A$3),0)</f>
        <v>0</v>
      </c>
      <c r="G113">
        <f ca="1">OFFSET('Equipos, Mater, Serv'!L$5,ROW($A113)-ROW($A$3),0)</f>
        <v>0</v>
      </c>
      <c r="I113">
        <f ca="1">OFFSET('Equipos, Mater, Serv'!O$5,ROW($A113)-ROW($A$3),0)</f>
        <v>0</v>
      </c>
      <c r="J113">
        <f ca="1">OFFSET('Equipos, Mater, Serv'!P$5,ROW($A113)-ROW($A$3),0)</f>
        <v>0</v>
      </c>
      <c r="K113">
        <f ca="1">OFFSET('Equipos, Mater, Serv'!T$5,ROW($A113)-ROW($A$3),0)</f>
        <v>0</v>
      </c>
      <c r="L113">
        <f ca="1">OFFSET('Equipos, Mater, Serv'!U$5,ROW($A113)-ROW($A$3),0)</f>
        <v>0</v>
      </c>
      <c r="N113">
        <f ca="1">OFFSET('Equipos, Mater, Serv'!Z$5,ROW($A113)-ROW($A$3),0)</f>
        <v>0</v>
      </c>
      <c r="O113">
        <f ca="1">OFFSET('Equipos, Mater, Serv'!AA$5,ROW($A113)-ROW($A$3),0)</f>
        <v>0</v>
      </c>
      <c r="P113">
        <f ca="1">OFFSET('Equipos, Mater, Serv'!AB$5,ROW($A113)-ROW($A$3),0)</f>
        <v>0</v>
      </c>
      <c r="Q113">
        <f ca="1">OFFSET('Equipos, Mater, Serv'!AC$5,ROW($A113)-ROW($A$3),0)</f>
        <v>0</v>
      </c>
      <c r="R113">
        <f ca="1">OFFSET('Equipos, Mater, Serv'!AD$5,ROW($A113)-ROW($A$3),0)</f>
        <v>0</v>
      </c>
      <c r="S113">
        <f ca="1">OFFSET('Equipos, Mater, Serv'!AE$5,ROW($A113)-ROW($A$3),0)</f>
        <v>0</v>
      </c>
      <c r="T113">
        <f ca="1">OFFSET('Equipos, Mater, Serv'!AF$5,ROW($A113)-ROW($A$3),0)</f>
        <v>0</v>
      </c>
      <c r="V113" s="227">
        <f ca="1">IF(OR($B113=0,D113=0,F113=0,J113&lt;&gt;'Datos fijos'!$H$3),0,1)</f>
        <v>0</v>
      </c>
      <c r="W113">
        <f t="shared" ca="1" si="124"/>
        <v>0</v>
      </c>
      <c r="X113" t="str">
        <f t="shared" ca="1" si="125"/>
        <v/>
      </c>
      <c r="Y113" t="str">
        <f t="shared" ca="1" si="126"/>
        <v/>
      </c>
      <c r="AA113" t="str">
        <f t="shared" ca="1" si="69"/>
        <v/>
      </c>
      <c r="AB113" t="str">
        <f t="shared" ca="1" si="70"/>
        <v/>
      </c>
      <c r="AC113" t="str">
        <f t="shared" ca="1" si="71"/>
        <v/>
      </c>
      <c r="AD113" t="str">
        <f t="shared" ca="1" si="72"/>
        <v/>
      </c>
      <c r="AE113" t="str">
        <f t="shared" ca="1" si="73"/>
        <v/>
      </c>
      <c r="AF113" t="str">
        <f t="shared" ca="1" si="74"/>
        <v/>
      </c>
      <c r="AG113" t="str">
        <f t="shared" ca="1" si="127"/>
        <v/>
      </c>
      <c r="AH113" t="str">
        <f t="shared" ca="1" si="128"/>
        <v/>
      </c>
      <c r="AI113" t="str">
        <f t="shared" ca="1" si="129"/>
        <v/>
      </c>
      <c r="AL113" t="str">
        <f ca="1">IF(Y113="","",IF(OR(AG113='Datos fijos'!$AB$3,AG113='Datos fijos'!$AB$4),0,SUM(AH113:AK113)))</f>
        <v/>
      </c>
      <c r="BE113" s="4">
        <f ca="1">IF(OR(COUNTIF('Datos fijos'!$AJ:$AJ,$B113)=0,$B113=0,D113=0,F113=0,$H$4&lt;&gt;'Datos fijos'!$H$3),0,VLOOKUP($B113,'Datos fijos'!$AJ:$AO,COLUMN('Datos fijos'!$AK$2)-COLUMN('Datos fijos'!$AJ$2)+1,0))</f>
        <v>0</v>
      </c>
      <c r="BF113">
        <f t="shared" ca="1" si="130"/>
        <v>0</v>
      </c>
      <c r="BG113" t="str">
        <f t="shared" ca="1" si="75"/>
        <v/>
      </c>
      <c r="BH113" t="str">
        <f t="shared" ca="1" si="76"/>
        <v/>
      </c>
      <c r="BJ113" t="str">
        <f t="shared" ca="1" si="77"/>
        <v/>
      </c>
      <c r="BK113" t="str">
        <f t="shared" ca="1" si="78"/>
        <v/>
      </c>
      <c r="BL113" t="str">
        <f t="shared" ca="1" si="79"/>
        <v/>
      </c>
      <c r="BM113" t="str">
        <f t="shared" ca="1" si="80"/>
        <v/>
      </c>
      <c r="BN113" s="4" t="str">
        <f t="shared" ca="1" si="81"/>
        <v/>
      </c>
      <c r="BO113" t="str">
        <f t="shared" ca="1" si="82"/>
        <v/>
      </c>
      <c r="BP113" t="str">
        <f t="shared" ca="1" si="83"/>
        <v/>
      </c>
      <c r="BQ113" t="str">
        <f t="shared" ca="1" si="84"/>
        <v/>
      </c>
      <c r="BR113" t="str">
        <f t="shared" ca="1" si="85"/>
        <v/>
      </c>
      <c r="BS113" t="str">
        <f t="shared" ca="1" si="86"/>
        <v/>
      </c>
      <c r="BT113" t="str">
        <f ca="1">IF($BH113="","",IF(OR(BO113='Datos fijos'!$AB$3,BO113='Datos fijos'!$AB$4),0,SUM(BP113:BS113)))</f>
        <v/>
      </c>
      <c r="BU113" t="str">
        <f t="shared" ca="1" si="131"/>
        <v/>
      </c>
      <c r="BX113">
        <f ca="1">IF(OR(COUNTIF('Datos fijos'!$AJ:$AJ,$B113)=0,$B113=0,D113=0,F113=0,G113=0,$H$4&lt;&gt;'Datos fijos'!$H$3),0,VLOOKUP($B113,'Datos fijos'!$AJ:$AO,COLUMN('Datos fijos'!$AL$1)-COLUMN('Datos fijos'!$AJ$2)+1,0))</f>
        <v>0</v>
      </c>
      <c r="BY113">
        <f t="shared" ca="1" si="132"/>
        <v>0</v>
      </c>
      <c r="BZ113" t="str">
        <f t="shared" ca="1" si="87"/>
        <v/>
      </c>
      <c r="CA113" t="str">
        <f t="shared" ca="1" si="88"/>
        <v/>
      </c>
      <c r="CC113" t="str">
        <f t="shared" ca="1" si="89"/>
        <v/>
      </c>
      <c r="CD113" t="str">
        <f t="shared" ca="1" si="90"/>
        <v/>
      </c>
      <c r="CE113" t="str">
        <f t="shared" ca="1" si="91"/>
        <v/>
      </c>
      <c r="CF113" t="str">
        <f t="shared" ca="1" si="92"/>
        <v/>
      </c>
      <c r="CG113" t="str">
        <f t="shared" ca="1" si="93"/>
        <v/>
      </c>
      <c r="CH113" t="str">
        <f t="shared" ca="1" si="94"/>
        <v/>
      </c>
      <c r="CI113" t="str">
        <f t="shared" ca="1" si="95"/>
        <v/>
      </c>
      <c r="CJ113" t="str">
        <f t="shared" ca="1" si="96"/>
        <v/>
      </c>
      <c r="CK113" t="str">
        <f t="shared" ca="1" si="97"/>
        <v/>
      </c>
      <c r="CL113" t="str">
        <f t="shared" ca="1" si="98"/>
        <v/>
      </c>
      <c r="CM113" t="str">
        <f ca="1">IF($CA113="","",IF(OR(CH113='Datos fijos'!$AB$3,CH113='Datos fijos'!$AB$4),0,SUM(CI113:CL113)))</f>
        <v/>
      </c>
      <c r="CN113" t="str">
        <f t="shared" ca="1" si="133"/>
        <v/>
      </c>
      <c r="CQ113" s="4">
        <f ca="1">IF(OR(COUNTIF('Datos fijos'!$AJ:$AJ,$B113)=0,$B113=0,L113=0,D113=0,F113=0),0,IF(K113='Datos fijos'!$AB$5,VLOOKUP($B113,'Datos fijos'!$AJ:$AO,COLUMN('Datos fijos'!$AN$1)-COLUMN('Datos fijos'!$AJ$2)+1,0),0))</f>
        <v>0</v>
      </c>
      <c r="CR113">
        <f t="shared" ca="1" si="134"/>
        <v>0</v>
      </c>
      <c r="CS113" t="str">
        <f t="shared" ca="1" si="99"/>
        <v/>
      </c>
      <c r="CT113" t="str">
        <f t="shared" ca="1" si="100"/>
        <v/>
      </c>
      <c r="CV113" t="str">
        <f t="shared" ca="1" si="101"/>
        <v/>
      </c>
      <c r="CW113" t="str">
        <f t="shared" ca="1" si="102"/>
        <v/>
      </c>
      <c r="CX113" t="str">
        <f t="shared" ca="1" si="103"/>
        <v/>
      </c>
      <c r="CY113" t="str">
        <f t="shared" ca="1" si="104"/>
        <v/>
      </c>
      <c r="CZ113" t="str">
        <f t="shared" ca="1" si="105"/>
        <v/>
      </c>
      <c r="DA113" t="str">
        <f t="shared" ca="1" si="106"/>
        <v/>
      </c>
      <c r="DB113" s="4" t="str">
        <f t="shared" ca="1" si="107"/>
        <v/>
      </c>
      <c r="DC113" t="str">
        <f t="shared" ca="1" si="108"/>
        <v/>
      </c>
      <c r="DD113" t="str">
        <f t="shared" ca="1" si="109"/>
        <v/>
      </c>
      <c r="DE113" t="str">
        <f t="shared" ca="1" si="110"/>
        <v/>
      </c>
      <c r="DF113" t="str">
        <f t="shared" ca="1" si="111"/>
        <v/>
      </c>
      <c r="DI113">
        <f ca="1">IF(OR(COUNTIF('Datos fijos'!$AJ:$AJ,Cálculos!$B113)=0,Cálculos!$B113=0,D113=0,F113=0),0,VLOOKUP($B113,'Datos fijos'!$AJ:$AO,COLUMN('Datos fijos'!$AO$1)-COLUMN('Datos fijos'!$AJ$2)+1,0))</f>
        <v>0</v>
      </c>
      <c r="DJ113">
        <f t="shared" ca="1" si="135"/>
        <v>0</v>
      </c>
      <c r="DK113" t="str">
        <f t="shared" ca="1" si="112"/>
        <v/>
      </c>
      <c r="DL113" t="str">
        <f t="shared" ca="1" si="136"/>
        <v/>
      </c>
      <c r="DN113" t="str">
        <f t="shared" ca="1" si="113"/>
        <v/>
      </c>
      <c r="DO113" t="str">
        <f t="shared" ca="1" si="114"/>
        <v/>
      </c>
      <c r="DP113" t="str">
        <f t="shared" ca="1" si="115"/>
        <v/>
      </c>
      <c r="DQ113" t="str">
        <f t="shared" ca="1" si="116"/>
        <v/>
      </c>
      <c r="DR113" t="str">
        <f t="shared" ca="1" si="117"/>
        <v/>
      </c>
      <c r="DS113" s="4" t="str">
        <f ca="1">IF($DL113="","",IF(OR(OFFSET(K$3,$DL113,0)='Datos fijos'!$AB$5,OFFSET(K$3,$DL113,0)='Datos fijos'!$AB$6),"Importado",OFFSET(K$3,$DL113,0)))</f>
        <v/>
      </c>
      <c r="DT113" t="str">
        <f t="shared" ca="1" si="118"/>
        <v/>
      </c>
      <c r="DU113" t="str">
        <f t="shared" ca="1" si="119"/>
        <v/>
      </c>
      <c r="DV113" t="str">
        <f t="shared" ca="1" si="120"/>
        <v/>
      </c>
      <c r="DW113" t="str">
        <f t="shared" ca="1" si="121"/>
        <v/>
      </c>
      <c r="DX113" t="str">
        <f ca="1">IF(DL113="","",IF(OR(DS113='Datos fijos'!$AB$3,DS113='Datos fijos'!$AB$4),0,SUM(DT113:DW113)))</f>
        <v/>
      </c>
      <c r="DY113" t="str">
        <f t="shared" ca="1" si="122"/>
        <v/>
      </c>
      <c r="EC113" s="52" t="str">
        <f ca="1">IF(OR(COUNTIF('Datos fijos'!$AJ:$AJ,Cálculos!$B113)=0,F113=0,D113=0,B113=0),"",VLOOKUP($B113,'Datos fijos'!$AJ:$AP,COLUMN('Datos fijos'!$AP$1)-COLUMN('Datos fijos'!$AJ$2)+1,0))</f>
        <v/>
      </c>
      <c r="ED113" t="str">
        <f t="shared" ca="1" si="123"/>
        <v/>
      </c>
    </row>
    <row r="114" spans="2:134">
      <c r="B114">
        <f ca="1">OFFSET('Equipos, Mater, Serv'!C$5,ROW($A114)-ROW($A$3),0)</f>
        <v>0</v>
      </c>
      <c r="C114">
        <f ca="1">OFFSET('Equipos, Mater, Serv'!D$5,ROW($A114)-ROW($A$3),0)</f>
        <v>0</v>
      </c>
      <c r="D114">
        <f ca="1">OFFSET('Equipos, Mater, Serv'!F$5,ROW($A114)-ROW($A$3),0)</f>
        <v>0</v>
      </c>
      <c r="E114">
        <f ca="1">OFFSET('Equipos, Mater, Serv'!G$5,ROW($A114)-ROW($A$3),0)</f>
        <v>0</v>
      </c>
      <c r="F114">
        <f ca="1">OFFSET('Equipos, Mater, Serv'!H$5,ROW($A114)-ROW($A$3),0)</f>
        <v>0</v>
      </c>
      <c r="G114">
        <f ca="1">OFFSET('Equipos, Mater, Serv'!L$5,ROW($A114)-ROW($A$3),0)</f>
        <v>0</v>
      </c>
      <c r="I114">
        <f ca="1">OFFSET('Equipos, Mater, Serv'!O$5,ROW($A114)-ROW($A$3),0)</f>
        <v>0</v>
      </c>
      <c r="J114">
        <f ca="1">OFFSET('Equipos, Mater, Serv'!P$5,ROW($A114)-ROW($A$3),0)</f>
        <v>0</v>
      </c>
      <c r="K114">
        <f ca="1">OFFSET('Equipos, Mater, Serv'!T$5,ROW($A114)-ROW($A$3),0)</f>
        <v>0</v>
      </c>
      <c r="L114">
        <f ca="1">OFFSET('Equipos, Mater, Serv'!U$5,ROW($A114)-ROW($A$3),0)</f>
        <v>0</v>
      </c>
      <c r="N114">
        <f ca="1">OFFSET('Equipos, Mater, Serv'!Z$5,ROW($A114)-ROW($A$3),0)</f>
        <v>0</v>
      </c>
      <c r="O114">
        <f ca="1">OFFSET('Equipos, Mater, Serv'!AA$5,ROW($A114)-ROW($A$3),0)</f>
        <v>0</v>
      </c>
      <c r="P114">
        <f ca="1">OFFSET('Equipos, Mater, Serv'!AB$5,ROW($A114)-ROW($A$3),0)</f>
        <v>0</v>
      </c>
      <c r="Q114">
        <f ca="1">OFFSET('Equipos, Mater, Serv'!AC$5,ROW($A114)-ROW($A$3),0)</f>
        <v>0</v>
      </c>
      <c r="R114">
        <f ca="1">OFFSET('Equipos, Mater, Serv'!AD$5,ROW($A114)-ROW($A$3),0)</f>
        <v>0</v>
      </c>
      <c r="S114">
        <f ca="1">OFFSET('Equipos, Mater, Serv'!AE$5,ROW($A114)-ROW($A$3),0)</f>
        <v>0</v>
      </c>
      <c r="T114">
        <f ca="1">OFFSET('Equipos, Mater, Serv'!AF$5,ROW($A114)-ROW($A$3),0)</f>
        <v>0</v>
      </c>
      <c r="V114" s="227">
        <f ca="1">IF(OR($B114=0,D114=0,F114=0,J114&lt;&gt;'Datos fijos'!$H$3),0,1)</f>
        <v>0</v>
      </c>
      <c r="W114">
        <f t="shared" ca="1" si="124"/>
        <v>0</v>
      </c>
      <c r="X114" t="str">
        <f t="shared" ca="1" si="125"/>
        <v/>
      </c>
      <c r="Y114" t="str">
        <f t="shared" ca="1" si="126"/>
        <v/>
      </c>
      <c r="AA114" t="str">
        <f t="shared" ca="1" si="69"/>
        <v/>
      </c>
      <c r="AB114" t="str">
        <f t="shared" ca="1" si="70"/>
        <v/>
      </c>
      <c r="AC114" t="str">
        <f t="shared" ca="1" si="71"/>
        <v/>
      </c>
      <c r="AD114" t="str">
        <f t="shared" ca="1" si="72"/>
        <v/>
      </c>
      <c r="AE114" t="str">
        <f t="shared" ca="1" si="73"/>
        <v/>
      </c>
      <c r="AF114" t="str">
        <f t="shared" ca="1" si="74"/>
        <v/>
      </c>
      <c r="AG114" t="str">
        <f t="shared" ca="1" si="127"/>
        <v/>
      </c>
      <c r="AH114" t="str">
        <f t="shared" ca="1" si="128"/>
        <v/>
      </c>
      <c r="AI114" t="str">
        <f t="shared" ca="1" si="129"/>
        <v/>
      </c>
      <c r="AL114" t="str">
        <f ca="1">IF(Y114="","",IF(OR(AG114='Datos fijos'!$AB$3,AG114='Datos fijos'!$AB$4),0,SUM(AH114:AK114)))</f>
        <v/>
      </c>
      <c r="BE114" s="4">
        <f ca="1">IF(OR(COUNTIF('Datos fijos'!$AJ:$AJ,$B114)=0,$B114=0,D114=0,F114=0,$H$4&lt;&gt;'Datos fijos'!$H$3),0,VLOOKUP($B114,'Datos fijos'!$AJ:$AO,COLUMN('Datos fijos'!$AK$2)-COLUMN('Datos fijos'!$AJ$2)+1,0))</f>
        <v>0</v>
      </c>
      <c r="BF114">
        <f t="shared" ca="1" si="130"/>
        <v>0</v>
      </c>
      <c r="BG114" t="str">
        <f t="shared" ca="1" si="75"/>
        <v/>
      </c>
      <c r="BH114" t="str">
        <f t="shared" ca="1" si="76"/>
        <v/>
      </c>
      <c r="BJ114" t="str">
        <f t="shared" ca="1" si="77"/>
        <v/>
      </c>
      <c r="BK114" t="str">
        <f t="shared" ca="1" si="78"/>
        <v/>
      </c>
      <c r="BL114" t="str">
        <f t="shared" ca="1" si="79"/>
        <v/>
      </c>
      <c r="BM114" t="str">
        <f t="shared" ca="1" si="80"/>
        <v/>
      </c>
      <c r="BN114" s="4" t="str">
        <f t="shared" ca="1" si="81"/>
        <v/>
      </c>
      <c r="BO114" t="str">
        <f t="shared" ca="1" si="82"/>
        <v/>
      </c>
      <c r="BP114" t="str">
        <f t="shared" ca="1" si="83"/>
        <v/>
      </c>
      <c r="BQ114" t="str">
        <f t="shared" ca="1" si="84"/>
        <v/>
      </c>
      <c r="BR114" t="str">
        <f t="shared" ca="1" si="85"/>
        <v/>
      </c>
      <c r="BS114" t="str">
        <f t="shared" ca="1" si="86"/>
        <v/>
      </c>
      <c r="BT114" t="str">
        <f ca="1">IF($BH114="","",IF(OR(BO114='Datos fijos'!$AB$3,BO114='Datos fijos'!$AB$4),0,SUM(BP114:BS114)))</f>
        <v/>
      </c>
      <c r="BU114" t="str">
        <f t="shared" ca="1" si="131"/>
        <v/>
      </c>
      <c r="BX114">
        <f ca="1">IF(OR(COUNTIF('Datos fijos'!$AJ:$AJ,$B114)=0,$B114=0,D114=0,F114=0,G114=0,$H$4&lt;&gt;'Datos fijos'!$H$3),0,VLOOKUP($B114,'Datos fijos'!$AJ:$AO,COLUMN('Datos fijos'!$AL$1)-COLUMN('Datos fijos'!$AJ$2)+1,0))</f>
        <v>0</v>
      </c>
      <c r="BY114">
        <f t="shared" ca="1" si="132"/>
        <v>0</v>
      </c>
      <c r="BZ114" t="str">
        <f t="shared" ca="1" si="87"/>
        <v/>
      </c>
      <c r="CA114" t="str">
        <f t="shared" ca="1" si="88"/>
        <v/>
      </c>
      <c r="CC114" t="str">
        <f t="shared" ca="1" si="89"/>
        <v/>
      </c>
      <c r="CD114" t="str">
        <f t="shared" ca="1" si="90"/>
        <v/>
      </c>
      <c r="CE114" t="str">
        <f t="shared" ca="1" si="91"/>
        <v/>
      </c>
      <c r="CF114" t="str">
        <f t="shared" ca="1" si="92"/>
        <v/>
      </c>
      <c r="CG114" t="str">
        <f t="shared" ca="1" si="93"/>
        <v/>
      </c>
      <c r="CH114" t="str">
        <f t="shared" ca="1" si="94"/>
        <v/>
      </c>
      <c r="CI114" t="str">
        <f t="shared" ca="1" si="95"/>
        <v/>
      </c>
      <c r="CJ114" t="str">
        <f t="shared" ca="1" si="96"/>
        <v/>
      </c>
      <c r="CK114" t="str">
        <f t="shared" ca="1" si="97"/>
        <v/>
      </c>
      <c r="CL114" t="str">
        <f t="shared" ca="1" si="98"/>
        <v/>
      </c>
      <c r="CM114" t="str">
        <f ca="1">IF($CA114="","",IF(OR(CH114='Datos fijos'!$AB$3,CH114='Datos fijos'!$AB$4),0,SUM(CI114:CL114)))</f>
        <v/>
      </c>
      <c r="CN114" t="str">
        <f t="shared" ca="1" si="133"/>
        <v/>
      </c>
      <c r="CQ114" s="4">
        <f ca="1">IF(OR(COUNTIF('Datos fijos'!$AJ:$AJ,$B114)=0,$B114=0,L114=0,D114=0,F114=0),0,IF(K114='Datos fijos'!$AB$5,VLOOKUP($B114,'Datos fijos'!$AJ:$AO,COLUMN('Datos fijos'!$AN$1)-COLUMN('Datos fijos'!$AJ$2)+1,0),0))</f>
        <v>0</v>
      </c>
      <c r="CR114">
        <f t="shared" ca="1" si="134"/>
        <v>0</v>
      </c>
      <c r="CS114" t="str">
        <f t="shared" ca="1" si="99"/>
        <v/>
      </c>
      <c r="CT114" t="str">
        <f t="shared" ca="1" si="100"/>
        <v/>
      </c>
      <c r="CV114" t="str">
        <f t="shared" ca="1" si="101"/>
        <v/>
      </c>
      <c r="CW114" t="str">
        <f t="shared" ca="1" si="102"/>
        <v/>
      </c>
      <c r="CX114" t="str">
        <f t="shared" ca="1" si="103"/>
        <v/>
      </c>
      <c r="CY114" t="str">
        <f t="shared" ca="1" si="104"/>
        <v/>
      </c>
      <c r="CZ114" t="str">
        <f t="shared" ca="1" si="105"/>
        <v/>
      </c>
      <c r="DA114" t="str">
        <f t="shared" ca="1" si="106"/>
        <v/>
      </c>
      <c r="DB114" s="4" t="str">
        <f t="shared" ca="1" si="107"/>
        <v/>
      </c>
      <c r="DC114" t="str">
        <f t="shared" ca="1" si="108"/>
        <v/>
      </c>
      <c r="DD114" t="str">
        <f t="shared" ca="1" si="109"/>
        <v/>
      </c>
      <c r="DE114" t="str">
        <f t="shared" ca="1" si="110"/>
        <v/>
      </c>
      <c r="DF114" t="str">
        <f t="shared" ca="1" si="111"/>
        <v/>
      </c>
      <c r="DI114">
        <f ca="1">IF(OR(COUNTIF('Datos fijos'!$AJ:$AJ,Cálculos!$B114)=0,Cálculos!$B114=0,D114=0,F114=0),0,VLOOKUP($B114,'Datos fijos'!$AJ:$AO,COLUMN('Datos fijos'!$AO$1)-COLUMN('Datos fijos'!$AJ$2)+1,0))</f>
        <v>0</v>
      </c>
      <c r="DJ114">
        <f t="shared" ca="1" si="135"/>
        <v>0</v>
      </c>
      <c r="DK114" t="str">
        <f t="shared" ca="1" si="112"/>
        <v/>
      </c>
      <c r="DL114" t="str">
        <f t="shared" ca="1" si="136"/>
        <v/>
      </c>
      <c r="DN114" t="str">
        <f t="shared" ca="1" si="113"/>
        <v/>
      </c>
      <c r="DO114" t="str">
        <f t="shared" ca="1" si="114"/>
        <v/>
      </c>
      <c r="DP114" t="str">
        <f t="shared" ca="1" si="115"/>
        <v/>
      </c>
      <c r="DQ114" t="str">
        <f t="shared" ca="1" si="116"/>
        <v/>
      </c>
      <c r="DR114" t="str">
        <f t="shared" ca="1" si="117"/>
        <v/>
      </c>
      <c r="DS114" s="4" t="str">
        <f ca="1">IF($DL114="","",IF(OR(OFFSET(K$3,$DL114,0)='Datos fijos'!$AB$5,OFFSET(K$3,$DL114,0)='Datos fijos'!$AB$6),"Importado",OFFSET(K$3,$DL114,0)))</f>
        <v/>
      </c>
      <c r="DT114" t="str">
        <f t="shared" ca="1" si="118"/>
        <v/>
      </c>
      <c r="DU114" t="str">
        <f t="shared" ca="1" si="119"/>
        <v/>
      </c>
      <c r="DV114" t="str">
        <f t="shared" ca="1" si="120"/>
        <v/>
      </c>
      <c r="DW114" t="str">
        <f t="shared" ca="1" si="121"/>
        <v/>
      </c>
      <c r="DX114" t="str">
        <f ca="1">IF(DL114="","",IF(OR(DS114='Datos fijos'!$AB$3,DS114='Datos fijos'!$AB$4),0,SUM(DT114:DW114)))</f>
        <v/>
      </c>
      <c r="DY114" t="str">
        <f t="shared" ca="1" si="122"/>
        <v/>
      </c>
      <c r="EC114" s="52" t="str">
        <f ca="1">IF(OR(COUNTIF('Datos fijos'!$AJ:$AJ,Cálculos!$B114)=0,F114=0,D114=0,B114=0),"",VLOOKUP($B114,'Datos fijos'!$AJ:$AP,COLUMN('Datos fijos'!$AP$1)-COLUMN('Datos fijos'!$AJ$2)+1,0))</f>
        <v/>
      </c>
      <c r="ED114" t="str">
        <f t="shared" ca="1" si="123"/>
        <v/>
      </c>
    </row>
    <row r="115" spans="2:134">
      <c r="B115">
        <f ca="1">OFFSET('Equipos, Mater, Serv'!C$5,ROW($A115)-ROW($A$3),0)</f>
        <v>0</v>
      </c>
      <c r="C115">
        <f ca="1">OFFSET('Equipos, Mater, Serv'!D$5,ROW($A115)-ROW($A$3),0)</f>
        <v>0</v>
      </c>
      <c r="D115">
        <f ca="1">OFFSET('Equipos, Mater, Serv'!F$5,ROW($A115)-ROW($A$3),0)</f>
        <v>0</v>
      </c>
      <c r="E115">
        <f ca="1">OFFSET('Equipos, Mater, Serv'!G$5,ROW($A115)-ROW($A$3),0)</f>
        <v>0</v>
      </c>
      <c r="F115">
        <f ca="1">OFFSET('Equipos, Mater, Serv'!H$5,ROW($A115)-ROW($A$3),0)</f>
        <v>0</v>
      </c>
      <c r="G115">
        <f ca="1">OFFSET('Equipos, Mater, Serv'!L$5,ROW($A115)-ROW($A$3),0)</f>
        <v>0</v>
      </c>
      <c r="I115">
        <f ca="1">OFFSET('Equipos, Mater, Serv'!O$5,ROW($A115)-ROW($A$3),0)</f>
        <v>0</v>
      </c>
      <c r="J115">
        <f ca="1">OFFSET('Equipos, Mater, Serv'!P$5,ROW($A115)-ROW($A$3),0)</f>
        <v>0</v>
      </c>
      <c r="K115">
        <f ca="1">OFFSET('Equipos, Mater, Serv'!T$5,ROW($A115)-ROW($A$3),0)</f>
        <v>0</v>
      </c>
      <c r="L115">
        <f ca="1">OFFSET('Equipos, Mater, Serv'!U$5,ROW($A115)-ROW($A$3),0)</f>
        <v>0</v>
      </c>
      <c r="N115">
        <f ca="1">OFFSET('Equipos, Mater, Serv'!Z$5,ROW($A115)-ROW($A$3),0)</f>
        <v>0</v>
      </c>
      <c r="O115">
        <f ca="1">OFFSET('Equipos, Mater, Serv'!AA$5,ROW($A115)-ROW($A$3),0)</f>
        <v>0</v>
      </c>
      <c r="P115">
        <f ca="1">OFFSET('Equipos, Mater, Serv'!AB$5,ROW($A115)-ROW($A$3),0)</f>
        <v>0</v>
      </c>
      <c r="Q115">
        <f ca="1">OFFSET('Equipos, Mater, Serv'!AC$5,ROW($A115)-ROW($A$3),0)</f>
        <v>0</v>
      </c>
      <c r="R115">
        <f ca="1">OFFSET('Equipos, Mater, Serv'!AD$5,ROW($A115)-ROW($A$3),0)</f>
        <v>0</v>
      </c>
      <c r="S115">
        <f ca="1">OFFSET('Equipos, Mater, Serv'!AE$5,ROW($A115)-ROW($A$3),0)</f>
        <v>0</v>
      </c>
      <c r="T115">
        <f ca="1">OFFSET('Equipos, Mater, Serv'!AF$5,ROW($A115)-ROW($A$3),0)</f>
        <v>0</v>
      </c>
      <c r="V115" s="227">
        <f ca="1">IF(OR($B115=0,D115=0,F115=0,J115&lt;&gt;'Datos fijos'!$H$3),0,1)</f>
        <v>0</v>
      </c>
      <c r="W115">
        <f t="shared" ca="1" si="124"/>
        <v>0</v>
      </c>
      <c r="X115" t="str">
        <f t="shared" ca="1" si="125"/>
        <v/>
      </c>
      <c r="Y115" t="str">
        <f t="shared" ca="1" si="126"/>
        <v/>
      </c>
      <c r="AA115" t="str">
        <f t="shared" ca="1" si="69"/>
        <v/>
      </c>
      <c r="AB115" t="str">
        <f t="shared" ca="1" si="70"/>
        <v/>
      </c>
      <c r="AC115" t="str">
        <f t="shared" ca="1" si="71"/>
        <v/>
      </c>
      <c r="AD115" t="str">
        <f t="shared" ca="1" si="72"/>
        <v/>
      </c>
      <c r="AE115" t="str">
        <f t="shared" ca="1" si="73"/>
        <v/>
      </c>
      <c r="AF115" t="str">
        <f t="shared" ca="1" si="74"/>
        <v/>
      </c>
      <c r="AG115" t="str">
        <f t="shared" ca="1" si="127"/>
        <v/>
      </c>
      <c r="AH115" t="str">
        <f t="shared" ca="1" si="128"/>
        <v/>
      </c>
      <c r="AI115" t="str">
        <f t="shared" ca="1" si="129"/>
        <v/>
      </c>
      <c r="AL115" t="str">
        <f ca="1">IF(Y115="","",IF(OR(AG115='Datos fijos'!$AB$3,AG115='Datos fijos'!$AB$4),0,SUM(AH115:AK115)))</f>
        <v/>
      </c>
      <c r="BE115" s="4">
        <f ca="1">IF(OR(COUNTIF('Datos fijos'!$AJ:$AJ,$B115)=0,$B115=0,D115=0,F115=0,$H$4&lt;&gt;'Datos fijos'!$H$3),0,VLOOKUP($B115,'Datos fijos'!$AJ:$AO,COLUMN('Datos fijos'!$AK$2)-COLUMN('Datos fijos'!$AJ$2)+1,0))</f>
        <v>0</v>
      </c>
      <c r="BF115">
        <f t="shared" ca="1" si="130"/>
        <v>0</v>
      </c>
      <c r="BG115" t="str">
        <f t="shared" ca="1" si="75"/>
        <v/>
      </c>
      <c r="BH115" t="str">
        <f t="shared" ca="1" si="76"/>
        <v/>
      </c>
      <c r="BJ115" t="str">
        <f t="shared" ca="1" si="77"/>
        <v/>
      </c>
      <c r="BK115" t="str">
        <f t="shared" ca="1" si="78"/>
        <v/>
      </c>
      <c r="BL115" t="str">
        <f t="shared" ca="1" si="79"/>
        <v/>
      </c>
      <c r="BM115" t="str">
        <f t="shared" ca="1" si="80"/>
        <v/>
      </c>
      <c r="BN115" s="4" t="str">
        <f t="shared" ca="1" si="81"/>
        <v/>
      </c>
      <c r="BO115" t="str">
        <f t="shared" ca="1" si="82"/>
        <v/>
      </c>
      <c r="BP115" t="str">
        <f t="shared" ca="1" si="83"/>
        <v/>
      </c>
      <c r="BQ115" t="str">
        <f t="shared" ca="1" si="84"/>
        <v/>
      </c>
      <c r="BR115" t="str">
        <f t="shared" ca="1" si="85"/>
        <v/>
      </c>
      <c r="BS115" t="str">
        <f t="shared" ca="1" si="86"/>
        <v/>
      </c>
      <c r="BT115" t="str">
        <f ca="1">IF($BH115="","",IF(OR(BO115='Datos fijos'!$AB$3,BO115='Datos fijos'!$AB$4),0,SUM(BP115:BS115)))</f>
        <v/>
      </c>
      <c r="BU115" t="str">
        <f t="shared" ca="1" si="131"/>
        <v/>
      </c>
      <c r="BX115">
        <f ca="1">IF(OR(COUNTIF('Datos fijos'!$AJ:$AJ,$B115)=0,$B115=0,D115=0,F115=0,G115=0,$H$4&lt;&gt;'Datos fijos'!$H$3),0,VLOOKUP($B115,'Datos fijos'!$AJ:$AO,COLUMN('Datos fijos'!$AL$1)-COLUMN('Datos fijos'!$AJ$2)+1,0))</f>
        <v>0</v>
      </c>
      <c r="BY115">
        <f t="shared" ca="1" si="132"/>
        <v>0</v>
      </c>
      <c r="BZ115" t="str">
        <f t="shared" ca="1" si="87"/>
        <v/>
      </c>
      <c r="CA115" t="str">
        <f t="shared" ca="1" si="88"/>
        <v/>
      </c>
      <c r="CC115" t="str">
        <f t="shared" ca="1" si="89"/>
        <v/>
      </c>
      <c r="CD115" t="str">
        <f t="shared" ca="1" si="90"/>
        <v/>
      </c>
      <c r="CE115" t="str">
        <f t="shared" ca="1" si="91"/>
        <v/>
      </c>
      <c r="CF115" t="str">
        <f t="shared" ca="1" si="92"/>
        <v/>
      </c>
      <c r="CG115" t="str">
        <f t="shared" ca="1" si="93"/>
        <v/>
      </c>
      <c r="CH115" t="str">
        <f t="shared" ca="1" si="94"/>
        <v/>
      </c>
      <c r="CI115" t="str">
        <f t="shared" ca="1" si="95"/>
        <v/>
      </c>
      <c r="CJ115" t="str">
        <f t="shared" ca="1" si="96"/>
        <v/>
      </c>
      <c r="CK115" t="str">
        <f t="shared" ca="1" si="97"/>
        <v/>
      </c>
      <c r="CL115" t="str">
        <f t="shared" ca="1" si="98"/>
        <v/>
      </c>
      <c r="CM115" t="str">
        <f ca="1">IF($CA115="","",IF(OR(CH115='Datos fijos'!$AB$3,CH115='Datos fijos'!$AB$4),0,SUM(CI115:CL115)))</f>
        <v/>
      </c>
      <c r="CN115" t="str">
        <f t="shared" ca="1" si="133"/>
        <v/>
      </c>
      <c r="CQ115" s="4">
        <f ca="1">IF(OR(COUNTIF('Datos fijos'!$AJ:$AJ,$B115)=0,$B115=0,L115=0,D115=0,F115=0),0,IF(K115='Datos fijos'!$AB$5,VLOOKUP($B115,'Datos fijos'!$AJ:$AO,COLUMN('Datos fijos'!$AN$1)-COLUMN('Datos fijos'!$AJ$2)+1,0),0))</f>
        <v>0</v>
      </c>
      <c r="CR115">
        <f t="shared" ca="1" si="134"/>
        <v>0</v>
      </c>
      <c r="CS115" t="str">
        <f t="shared" ca="1" si="99"/>
        <v/>
      </c>
      <c r="CT115" t="str">
        <f t="shared" ca="1" si="100"/>
        <v/>
      </c>
      <c r="CV115" t="str">
        <f t="shared" ca="1" si="101"/>
        <v/>
      </c>
      <c r="CW115" t="str">
        <f t="shared" ca="1" si="102"/>
        <v/>
      </c>
      <c r="CX115" t="str">
        <f t="shared" ca="1" si="103"/>
        <v/>
      </c>
      <c r="CY115" t="str">
        <f t="shared" ca="1" si="104"/>
        <v/>
      </c>
      <c r="CZ115" t="str">
        <f t="shared" ca="1" si="105"/>
        <v/>
      </c>
      <c r="DA115" t="str">
        <f t="shared" ca="1" si="106"/>
        <v/>
      </c>
      <c r="DB115" s="4" t="str">
        <f t="shared" ca="1" si="107"/>
        <v/>
      </c>
      <c r="DC115" t="str">
        <f t="shared" ca="1" si="108"/>
        <v/>
      </c>
      <c r="DD115" t="str">
        <f t="shared" ca="1" si="109"/>
        <v/>
      </c>
      <c r="DE115" t="str">
        <f t="shared" ca="1" si="110"/>
        <v/>
      </c>
      <c r="DF115" t="str">
        <f t="shared" ca="1" si="111"/>
        <v/>
      </c>
      <c r="DI115">
        <f ca="1">IF(OR(COUNTIF('Datos fijos'!$AJ:$AJ,Cálculos!$B115)=0,Cálculos!$B115=0,D115=0,F115=0),0,VLOOKUP($B115,'Datos fijos'!$AJ:$AO,COLUMN('Datos fijos'!$AO$1)-COLUMN('Datos fijos'!$AJ$2)+1,0))</f>
        <v>0</v>
      </c>
      <c r="DJ115">
        <f t="shared" ca="1" si="135"/>
        <v>0</v>
      </c>
      <c r="DK115" t="str">
        <f t="shared" ca="1" si="112"/>
        <v/>
      </c>
      <c r="DL115" t="str">
        <f t="shared" ca="1" si="136"/>
        <v/>
      </c>
      <c r="DN115" t="str">
        <f t="shared" ca="1" si="113"/>
        <v/>
      </c>
      <c r="DO115" t="str">
        <f t="shared" ca="1" si="114"/>
        <v/>
      </c>
      <c r="DP115" t="str">
        <f t="shared" ca="1" si="115"/>
        <v/>
      </c>
      <c r="DQ115" t="str">
        <f t="shared" ca="1" si="116"/>
        <v/>
      </c>
      <c r="DR115" t="str">
        <f t="shared" ca="1" si="117"/>
        <v/>
      </c>
      <c r="DS115" s="4" t="str">
        <f ca="1">IF($DL115="","",IF(OR(OFFSET(K$3,$DL115,0)='Datos fijos'!$AB$5,OFFSET(K$3,$DL115,0)='Datos fijos'!$AB$6),"Importado",OFFSET(K$3,$DL115,0)))</f>
        <v/>
      </c>
      <c r="DT115" t="str">
        <f t="shared" ca="1" si="118"/>
        <v/>
      </c>
      <c r="DU115" t="str">
        <f t="shared" ca="1" si="119"/>
        <v/>
      </c>
      <c r="DV115" t="str">
        <f t="shared" ca="1" si="120"/>
        <v/>
      </c>
      <c r="DW115" t="str">
        <f t="shared" ca="1" si="121"/>
        <v/>
      </c>
      <c r="DX115" t="str">
        <f ca="1">IF(DL115="","",IF(OR(DS115='Datos fijos'!$AB$3,DS115='Datos fijos'!$AB$4),0,SUM(DT115:DW115)))</f>
        <v/>
      </c>
      <c r="DY115" t="str">
        <f t="shared" ca="1" si="122"/>
        <v/>
      </c>
      <c r="EC115" s="52" t="str">
        <f ca="1">IF(OR(COUNTIF('Datos fijos'!$AJ:$AJ,Cálculos!$B115)=0,F115=0,D115=0,B115=0),"",VLOOKUP($B115,'Datos fijos'!$AJ:$AP,COLUMN('Datos fijos'!$AP$1)-COLUMN('Datos fijos'!$AJ$2)+1,0))</f>
        <v/>
      </c>
      <c r="ED115" t="str">
        <f t="shared" ca="1" si="123"/>
        <v/>
      </c>
    </row>
    <row r="116" spans="2:134">
      <c r="B116">
        <f ca="1">OFFSET('Equipos, Mater, Serv'!C$5,ROW($A116)-ROW($A$3),0)</f>
        <v>0</v>
      </c>
      <c r="C116">
        <f ca="1">OFFSET('Equipos, Mater, Serv'!D$5,ROW($A116)-ROW($A$3),0)</f>
        <v>0</v>
      </c>
      <c r="D116">
        <f ca="1">OFFSET('Equipos, Mater, Serv'!F$5,ROW($A116)-ROW($A$3),0)</f>
        <v>0</v>
      </c>
      <c r="E116">
        <f ca="1">OFFSET('Equipos, Mater, Serv'!G$5,ROW($A116)-ROW($A$3),0)</f>
        <v>0</v>
      </c>
      <c r="F116">
        <f ca="1">OFFSET('Equipos, Mater, Serv'!H$5,ROW($A116)-ROW($A$3),0)</f>
        <v>0</v>
      </c>
      <c r="G116">
        <f ca="1">OFFSET('Equipos, Mater, Serv'!L$5,ROW($A116)-ROW($A$3),0)</f>
        <v>0</v>
      </c>
      <c r="I116">
        <f ca="1">OFFSET('Equipos, Mater, Serv'!O$5,ROW($A116)-ROW($A$3),0)</f>
        <v>0</v>
      </c>
      <c r="J116">
        <f ca="1">OFFSET('Equipos, Mater, Serv'!P$5,ROW($A116)-ROW($A$3),0)</f>
        <v>0</v>
      </c>
      <c r="K116">
        <f ca="1">OFFSET('Equipos, Mater, Serv'!T$5,ROW($A116)-ROW($A$3),0)</f>
        <v>0</v>
      </c>
      <c r="L116">
        <f ca="1">OFFSET('Equipos, Mater, Serv'!U$5,ROW($A116)-ROW($A$3),0)</f>
        <v>0</v>
      </c>
      <c r="N116">
        <f ca="1">OFFSET('Equipos, Mater, Serv'!Z$5,ROW($A116)-ROW($A$3),0)</f>
        <v>0</v>
      </c>
      <c r="O116">
        <f ca="1">OFFSET('Equipos, Mater, Serv'!AA$5,ROW($A116)-ROW($A$3),0)</f>
        <v>0</v>
      </c>
      <c r="P116">
        <f ca="1">OFFSET('Equipos, Mater, Serv'!AB$5,ROW($A116)-ROW($A$3),0)</f>
        <v>0</v>
      </c>
      <c r="Q116">
        <f ca="1">OFFSET('Equipos, Mater, Serv'!AC$5,ROW($A116)-ROW($A$3),0)</f>
        <v>0</v>
      </c>
      <c r="R116">
        <f ca="1">OFFSET('Equipos, Mater, Serv'!AD$5,ROW($A116)-ROW($A$3),0)</f>
        <v>0</v>
      </c>
      <c r="S116">
        <f ca="1">OFFSET('Equipos, Mater, Serv'!AE$5,ROW($A116)-ROW($A$3),0)</f>
        <v>0</v>
      </c>
      <c r="T116">
        <f ca="1">OFFSET('Equipos, Mater, Serv'!AF$5,ROW($A116)-ROW($A$3),0)</f>
        <v>0</v>
      </c>
      <c r="V116" s="227">
        <f ca="1">IF(OR($B116=0,D116=0,F116=0,J116&lt;&gt;'Datos fijos'!$H$3),0,1)</f>
        <v>0</v>
      </c>
      <c r="W116">
        <f t="shared" ca="1" si="124"/>
        <v>0</v>
      </c>
      <c r="X116" t="str">
        <f t="shared" ca="1" si="125"/>
        <v/>
      </c>
      <c r="Y116" t="str">
        <f t="shared" ca="1" si="126"/>
        <v/>
      </c>
      <c r="AA116" t="str">
        <f t="shared" ca="1" si="69"/>
        <v/>
      </c>
      <c r="AB116" t="str">
        <f t="shared" ca="1" si="70"/>
        <v/>
      </c>
      <c r="AC116" t="str">
        <f t="shared" ca="1" si="71"/>
        <v/>
      </c>
      <c r="AD116" t="str">
        <f t="shared" ca="1" si="72"/>
        <v/>
      </c>
      <c r="AE116" t="str">
        <f t="shared" ca="1" si="73"/>
        <v/>
      </c>
      <c r="AF116" t="str">
        <f t="shared" ca="1" si="74"/>
        <v/>
      </c>
      <c r="AG116" t="str">
        <f t="shared" ca="1" si="127"/>
        <v/>
      </c>
      <c r="AH116" t="str">
        <f t="shared" ca="1" si="128"/>
        <v/>
      </c>
      <c r="AI116" t="str">
        <f t="shared" ca="1" si="129"/>
        <v/>
      </c>
      <c r="AL116" t="str">
        <f ca="1">IF(Y116="","",IF(OR(AG116='Datos fijos'!$AB$3,AG116='Datos fijos'!$AB$4),0,SUM(AH116:AK116)))</f>
        <v/>
      </c>
      <c r="BE116" s="4">
        <f ca="1">IF(OR(COUNTIF('Datos fijos'!$AJ:$AJ,$B116)=0,$B116=0,D116=0,F116=0,$H$4&lt;&gt;'Datos fijos'!$H$3),0,VLOOKUP($B116,'Datos fijos'!$AJ:$AO,COLUMN('Datos fijos'!$AK$2)-COLUMN('Datos fijos'!$AJ$2)+1,0))</f>
        <v>0</v>
      </c>
      <c r="BF116">
        <f t="shared" ca="1" si="130"/>
        <v>0</v>
      </c>
      <c r="BG116" t="str">
        <f t="shared" ca="1" si="75"/>
        <v/>
      </c>
      <c r="BH116" t="str">
        <f t="shared" ca="1" si="76"/>
        <v/>
      </c>
      <c r="BJ116" t="str">
        <f t="shared" ca="1" si="77"/>
        <v/>
      </c>
      <c r="BK116" t="str">
        <f t="shared" ca="1" si="78"/>
        <v/>
      </c>
      <c r="BL116" t="str">
        <f t="shared" ca="1" si="79"/>
        <v/>
      </c>
      <c r="BM116" t="str">
        <f t="shared" ca="1" si="80"/>
        <v/>
      </c>
      <c r="BN116" s="4" t="str">
        <f t="shared" ca="1" si="81"/>
        <v/>
      </c>
      <c r="BO116" t="str">
        <f t="shared" ca="1" si="82"/>
        <v/>
      </c>
      <c r="BP116" t="str">
        <f t="shared" ca="1" si="83"/>
        <v/>
      </c>
      <c r="BQ116" t="str">
        <f t="shared" ca="1" si="84"/>
        <v/>
      </c>
      <c r="BR116" t="str">
        <f t="shared" ca="1" si="85"/>
        <v/>
      </c>
      <c r="BS116" t="str">
        <f t="shared" ca="1" si="86"/>
        <v/>
      </c>
      <c r="BT116" t="str">
        <f ca="1">IF($BH116="","",IF(OR(BO116='Datos fijos'!$AB$3,BO116='Datos fijos'!$AB$4),0,SUM(BP116:BS116)))</f>
        <v/>
      </c>
      <c r="BU116" t="str">
        <f t="shared" ca="1" si="131"/>
        <v/>
      </c>
      <c r="BX116">
        <f ca="1">IF(OR(COUNTIF('Datos fijos'!$AJ:$AJ,$B116)=0,$B116=0,D116=0,F116=0,G116=0,$H$4&lt;&gt;'Datos fijos'!$H$3),0,VLOOKUP($B116,'Datos fijos'!$AJ:$AO,COLUMN('Datos fijos'!$AL$1)-COLUMN('Datos fijos'!$AJ$2)+1,0))</f>
        <v>0</v>
      </c>
      <c r="BY116">
        <f t="shared" ca="1" si="132"/>
        <v>0</v>
      </c>
      <c r="BZ116" t="str">
        <f t="shared" ca="1" si="87"/>
        <v/>
      </c>
      <c r="CA116" t="str">
        <f t="shared" ca="1" si="88"/>
        <v/>
      </c>
      <c r="CC116" t="str">
        <f t="shared" ca="1" si="89"/>
        <v/>
      </c>
      <c r="CD116" t="str">
        <f t="shared" ca="1" si="90"/>
        <v/>
      </c>
      <c r="CE116" t="str">
        <f t="shared" ca="1" si="91"/>
        <v/>
      </c>
      <c r="CF116" t="str">
        <f t="shared" ca="1" si="92"/>
        <v/>
      </c>
      <c r="CG116" t="str">
        <f t="shared" ca="1" si="93"/>
        <v/>
      </c>
      <c r="CH116" t="str">
        <f t="shared" ca="1" si="94"/>
        <v/>
      </c>
      <c r="CI116" t="str">
        <f t="shared" ca="1" si="95"/>
        <v/>
      </c>
      <c r="CJ116" t="str">
        <f t="shared" ca="1" si="96"/>
        <v/>
      </c>
      <c r="CK116" t="str">
        <f t="shared" ca="1" si="97"/>
        <v/>
      </c>
      <c r="CL116" t="str">
        <f t="shared" ca="1" si="98"/>
        <v/>
      </c>
      <c r="CM116" t="str">
        <f ca="1">IF($CA116="","",IF(OR(CH116='Datos fijos'!$AB$3,CH116='Datos fijos'!$AB$4),0,SUM(CI116:CL116)))</f>
        <v/>
      </c>
      <c r="CN116" t="str">
        <f t="shared" ca="1" si="133"/>
        <v/>
      </c>
      <c r="CQ116" s="4">
        <f ca="1">IF(OR(COUNTIF('Datos fijos'!$AJ:$AJ,$B116)=0,$B116=0,L116=0,D116=0,F116=0),0,IF(K116='Datos fijos'!$AB$5,VLOOKUP($B116,'Datos fijos'!$AJ:$AO,COLUMN('Datos fijos'!$AN$1)-COLUMN('Datos fijos'!$AJ$2)+1,0),0))</f>
        <v>0</v>
      </c>
      <c r="CR116">
        <f t="shared" ca="1" si="134"/>
        <v>0</v>
      </c>
      <c r="CS116" t="str">
        <f t="shared" ca="1" si="99"/>
        <v/>
      </c>
      <c r="CT116" t="str">
        <f t="shared" ca="1" si="100"/>
        <v/>
      </c>
      <c r="CV116" t="str">
        <f t="shared" ca="1" si="101"/>
        <v/>
      </c>
      <c r="CW116" t="str">
        <f t="shared" ca="1" si="102"/>
        <v/>
      </c>
      <c r="CX116" t="str">
        <f t="shared" ca="1" si="103"/>
        <v/>
      </c>
      <c r="CY116" t="str">
        <f t="shared" ca="1" si="104"/>
        <v/>
      </c>
      <c r="CZ116" t="str">
        <f t="shared" ca="1" si="105"/>
        <v/>
      </c>
      <c r="DA116" t="str">
        <f t="shared" ca="1" si="106"/>
        <v/>
      </c>
      <c r="DB116" s="4" t="str">
        <f t="shared" ca="1" si="107"/>
        <v/>
      </c>
      <c r="DC116" t="str">
        <f t="shared" ca="1" si="108"/>
        <v/>
      </c>
      <c r="DD116" t="str">
        <f t="shared" ca="1" si="109"/>
        <v/>
      </c>
      <c r="DE116" t="str">
        <f t="shared" ca="1" si="110"/>
        <v/>
      </c>
      <c r="DF116" t="str">
        <f t="shared" ca="1" si="111"/>
        <v/>
      </c>
      <c r="DI116">
        <f ca="1">IF(OR(COUNTIF('Datos fijos'!$AJ:$AJ,Cálculos!$B116)=0,Cálculos!$B116=0,D116=0,F116=0),0,VLOOKUP($B116,'Datos fijos'!$AJ:$AO,COLUMN('Datos fijos'!$AO$1)-COLUMN('Datos fijos'!$AJ$2)+1,0))</f>
        <v>0</v>
      </c>
      <c r="DJ116">
        <f t="shared" ca="1" si="135"/>
        <v>0</v>
      </c>
      <c r="DK116" t="str">
        <f t="shared" ca="1" si="112"/>
        <v/>
      </c>
      <c r="DL116" t="str">
        <f t="shared" ca="1" si="136"/>
        <v/>
      </c>
      <c r="DN116" t="str">
        <f t="shared" ca="1" si="113"/>
        <v/>
      </c>
      <c r="DO116" t="str">
        <f t="shared" ca="1" si="114"/>
        <v/>
      </c>
      <c r="DP116" t="str">
        <f t="shared" ca="1" si="115"/>
        <v/>
      </c>
      <c r="DQ116" t="str">
        <f t="shared" ca="1" si="116"/>
        <v/>
      </c>
      <c r="DR116" t="str">
        <f t="shared" ca="1" si="117"/>
        <v/>
      </c>
      <c r="DS116" s="4" t="str">
        <f ca="1">IF($DL116="","",IF(OR(OFFSET(K$3,$DL116,0)='Datos fijos'!$AB$5,OFFSET(K$3,$DL116,0)='Datos fijos'!$AB$6),"Importado",OFFSET(K$3,$DL116,0)))</f>
        <v/>
      </c>
      <c r="DT116" t="str">
        <f t="shared" ca="1" si="118"/>
        <v/>
      </c>
      <c r="DU116" t="str">
        <f t="shared" ca="1" si="119"/>
        <v/>
      </c>
      <c r="DV116" t="str">
        <f t="shared" ca="1" si="120"/>
        <v/>
      </c>
      <c r="DW116" t="str">
        <f t="shared" ca="1" si="121"/>
        <v/>
      </c>
      <c r="DX116" t="str">
        <f ca="1">IF(DL116="","",IF(OR(DS116='Datos fijos'!$AB$3,DS116='Datos fijos'!$AB$4),0,SUM(DT116:DW116)))</f>
        <v/>
      </c>
      <c r="DY116" t="str">
        <f t="shared" ca="1" si="122"/>
        <v/>
      </c>
      <c r="EC116" s="52" t="str">
        <f ca="1">IF(OR(COUNTIF('Datos fijos'!$AJ:$AJ,Cálculos!$B116)=0,F116=0,D116=0,B116=0),"",VLOOKUP($B116,'Datos fijos'!$AJ:$AP,COLUMN('Datos fijos'!$AP$1)-COLUMN('Datos fijos'!$AJ$2)+1,0))</f>
        <v/>
      </c>
      <c r="ED116" t="str">
        <f t="shared" ca="1" si="123"/>
        <v/>
      </c>
    </row>
    <row r="117" spans="2:134">
      <c r="B117">
        <f ca="1">OFFSET('Equipos, Mater, Serv'!C$5,ROW($A117)-ROW($A$3),0)</f>
        <v>0</v>
      </c>
      <c r="C117">
        <f ca="1">OFFSET('Equipos, Mater, Serv'!D$5,ROW($A117)-ROW($A$3),0)</f>
        <v>0</v>
      </c>
      <c r="D117">
        <f ca="1">OFFSET('Equipos, Mater, Serv'!F$5,ROW($A117)-ROW($A$3),0)</f>
        <v>0</v>
      </c>
      <c r="E117">
        <f ca="1">OFFSET('Equipos, Mater, Serv'!G$5,ROW($A117)-ROW($A$3),0)</f>
        <v>0</v>
      </c>
      <c r="F117">
        <f ca="1">OFFSET('Equipos, Mater, Serv'!H$5,ROW($A117)-ROW($A$3),0)</f>
        <v>0</v>
      </c>
      <c r="G117">
        <f ca="1">OFFSET('Equipos, Mater, Serv'!L$5,ROW($A117)-ROW($A$3),0)</f>
        <v>0</v>
      </c>
      <c r="I117">
        <f ca="1">OFFSET('Equipos, Mater, Serv'!O$5,ROW($A117)-ROW($A$3),0)</f>
        <v>0</v>
      </c>
      <c r="J117">
        <f ca="1">OFFSET('Equipos, Mater, Serv'!P$5,ROW($A117)-ROW($A$3),0)</f>
        <v>0</v>
      </c>
      <c r="K117">
        <f ca="1">OFFSET('Equipos, Mater, Serv'!T$5,ROW($A117)-ROW($A$3),0)</f>
        <v>0</v>
      </c>
      <c r="L117">
        <f ca="1">OFFSET('Equipos, Mater, Serv'!U$5,ROW($A117)-ROW($A$3),0)</f>
        <v>0</v>
      </c>
      <c r="N117">
        <f ca="1">OFFSET('Equipos, Mater, Serv'!Z$5,ROW($A117)-ROW($A$3),0)</f>
        <v>0</v>
      </c>
      <c r="O117">
        <f ca="1">OFFSET('Equipos, Mater, Serv'!AA$5,ROW($A117)-ROW($A$3),0)</f>
        <v>0</v>
      </c>
      <c r="P117">
        <f ca="1">OFFSET('Equipos, Mater, Serv'!AB$5,ROW($A117)-ROW($A$3),0)</f>
        <v>0</v>
      </c>
      <c r="Q117">
        <f ca="1">OFFSET('Equipos, Mater, Serv'!AC$5,ROW($A117)-ROW($A$3),0)</f>
        <v>0</v>
      </c>
      <c r="R117">
        <f ca="1">OFFSET('Equipos, Mater, Serv'!AD$5,ROW($A117)-ROW($A$3),0)</f>
        <v>0</v>
      </c>
      <c r="S117">
        <f ca="1">OFFSET('Equipos, Mater, Serv'!AE$5,ROW($A117)-ROW($A$3),0)</f>
        <v>0</v>
      </c>
      <c r="T117">
        <f ca="1">OFFSET('Equipos, Mater, Serv'!AF$5,ROW($A117)-ROW($A$3),0)</f>
        <v>0</v>
      </c>
      <c r="V117" s="227">
        <f ca="1">IF(OR($B117=0,D117=0,F117=0,J117&lt;&gt;'Datos fijos'!$H$3),0,1)</f>
        <v>0</v>
      </c>
      <c r="W117">
        <f t="shared" ca="1" si="124"/>
        <v>0</v>
      </c>
      <c r="X117" t="str">
        <f t="shared" ca="1" si="125"/>
        <v/>
      </c>
      <c r="Y117" t="str">
        <f t="shared" ca="1" si="126"/>
        <v/>
      </c>
      <c r="AA117" t="str">
        <f t="shared" ca="1" si="69"/>
        <v/>
      </c>
      <c r="AB117" t="str">
        <f t="shared" ca="1" si="70"/>
        <v/>
      </c>
      <c r="AC117" t="str">
        <f t="shared" ca="1" si="71"/>
        <v/>
      </c>
      <c r="AD117" t="str">
        <f t="shared" ca="1" si="72"/>
        <v/>
      </c>
      <c r="AE117" t="str">
        <f t="shared" ca="1" si="73"/>
        <v/>
      </c>
      <c r="AF117" t="str">
        <f t="shared" ca="1" si="74"/>
        <v/>
      </c>
      <c r="AG117" t="str">
        <f t="shared" ca="1" si="127"/>
        <v/>
      </c>
      <c r="AH117" t="str">
        <f t="shared" ca="1" si="128"/>
        <v/>
      </c>
      <c r="AI117" t="str">
        <f t="shared" ca="1" si="129"/>
        <v/>
      </c>
      <c r="AL117" t="str">
        <f ca="1">IF(Y117="","",IF(OR(AG117='Datos fijos'!$AB$3,AG117='Datos fijos'!$AB$4),0,SUM(AH117:AK117)))</f>
        <v/>
      </c>
      <c r="BE117" s="4">
        <f ca="1">IF(OR(COUNTIF('Datos fijos'!$AJ:$AJ,$B117)=0,$B117=0,D117=0,F117=0,$H$4&lt;&gt;'Datos fijos'!$H$3),0,VLOOKUP($B117,'Datos fijos'!$AJ:$AO,COLUMN('Datos fijos'!$AK$2)-COLUMN('Datos fijos'!$AJ$2)+1,0))</f>
        <v>0</v>
      </c>
      <c r="BF117">
        <f t="shared" ca="1" si="130"/>
        <v>0</v>
      </c>
      <c r="BG117" t="str">
        <f t="shared" ca="1" si="75"/>
        <v/>
      </c>
      <c r="BH117" t="str">
        <f t="shared" ca="1" si="76"/>
        <v/>
      </c>
      <c r="BJ117" t="str">
        <f t="shared" ca="1" si="77"/>
        <v/>
      </c>
      <c r="BK117" t="str">
        <f t="shared" ca="1" si="78"/>
        <v/>
      </c>
      <c r="BL117" t="str">
        <f t="shared" ca="1" si="79"/>
        <v/>
      </c>
      <c r="BM117" t="str">
        <f t="shared" ca="1" si="80"/>
        <v/>
      </c>
      <c r="BN117" s="4" t="str">
        <f t="shared" ca="1" si="81"/>
        <v/>
      </c>
      <c r="BO117" t="str">
        <f t="shared" ca="1" si="82"/>
        <v/>
      </c>
      <c r="BP117" t="str">
        <f t="shared" ca="1" si="83"/>
        <v/>
      </c>
      <c r="BQ117" t="str">
        <f t="shared" ca="1" si="84"/>
        <v/>
      </c>
      <c r="BR117" t="str">
        <f t="shared" ca="1" si="85"/>
        <v/>
      </c>
      <c r="BS117" t="str">
        <f t="shared" ca="1" si="86"/>
        <v/>
      </c>
      <c r="BT117" t="str">
        <f ca="1">IF($BH117="","",IF(OR(BO117='Datos fijos'!$AB$3,BO117='Datos fijos'!$AB$4),0,SUM(BP117:BS117)))</f>
        <v/>
      </c>
      <c r="BU117" t="str">
        <f t="shared" ca="1" si="131"/>
        <v/>
      </c>
      <c r="BX117">
        <f ca="1">IF(OR(COUNTIF('Datos fijos'!$AJ:$AJ,$B117)=0,$B117=0,D117=0,F117=0,G117=0,$H$4&lt;&gt;'Datos fijos'!$H$3),0,VLOOKUP($B117,'Datos fijos'!$AJ:$AO,COLUMN('Datos fijos'!$AL$1)-COLUMN('Datos fijos'!$AJ$2)+1,0))</f>
        <v>0</v>
      </c>
      <c r="BY117">
        <f t="shared" ca="1" si="132"/>
        <v>0</v>
      </c>
      <c r="BZ117" t="str">
        <f t="shared" ca="1" si="87"/>
        <v/>
      </c>
      <c r="CA117" t="str">
        <f t="shared" ca="1" si="88"/>
        <v/>
      </c>
      <c r="CC117" t="str">
        <f t="shared" ca="1" si="89"/>
        <v/>
      </c>
      <c r="CD117" t="str">
        <f t="shared" ca="1" si="90"/>
        <v/>
      </c>
      <c r="CE117" t="str">
        <f t="shared" ca="1" si="91"/>
        <v/>
      </c>
      <c r="CF117" t="str">
        <f t="shared" ca="1" si="92"/>
        <v/>
      </c>
      <c r="CG117" t="str">
        <f t="shared" ca="1" si="93"/>
        <v/>
      </c>
      <c r="CH117" t="str">
        <f t="shared" ca="1" si="94"/>
        <v/>
      </c>
      <c r="CI117" t="str">
        <f t="shared" ca="1" si="95"/>
        <v/>
      </c>
      <c r="CJ117" t="str">
        <f t="shared" ca="1" si="96"/>
        <v/>
      </c>
      <c r="CK117" t="str">
        <f t="shared" ca="1" si="97"/>
        <v/>
      </c>
      <c r="CL117" t="str">
        <f t="shared" ca="1" si="98"/>
        <v/>
      </c>
      <c r="CM117" t="str">
        <f ca="1">IF($CA117="","",IF(OR(CH117='Datos fijos'!$AB$3,CH117='Datos fijos'!$AB$4),0,SUM(CI117:CL117)))</f>
        <v/>
      </c>
      <c r="CN117" t="str">
        <f t="shared" ca="1" si="133"/>
        <v/>
      </c>
      <c r="CQ117" s="4">
        <f ca="1">IF(OR(COUNTIF('Datos fijos'!$AJ:$AJ,$B117)=0,$B117=0,L117=0,D117=0,F117=0),0,IF(K117='Datos fijos'!$AB$5,VLOOKUP($B117,'Datos fijos'!$AJ:$AO,COLUMN('Datos fijos'!$AN$1)-COLUMN('Datos fijos'!$AJ$2)+1,0),0))</f>
        <v>0</v>
      </c>
      <c r="CR117">
        <f t="shared" ca="1" si="134"/>
        <v>0</v>
      </c>
      <c r="CS117" t="str">
        <f t="shared" ca="1" si="99"/>
        <v/>
      </c>
      <c r="CT117" t="str">
        <f t="shared" ca="1" si="100"/>
        <v/>
      </c>
      <c r="CV117" t="str">
        <f t="shared" ca="1" si="101"/>
        <v/>
      </c>
      <c r="CW117" t="str">
        <f t="shared" ca="1" si="102"/>
        <v/>
      </c>
      <c r="CX117" t="str">
        <f t="shared" ca="1" si="103"/>
        <v/>
      </c>
      <c r="CY117" t="str">
        <f t="shared" ca="1" si="104"/>
        <v/>
      </c>
      <c r="CZ117" t="str">
        <f t="shared" ca="1" si="105"/>
        <v/>
      </c>
      <c r="DA117" t="str">
        <f t="shared" ca="1" si="106"/>
        <v/>
      </c>
      <c r="DB117" s="4" t="str">
        <f t="shared" ca="1" si="107"/>
        <v/>
      </c>
      <c r="DC117" t="str">
        <f t="shared" ca="1" si="108"/>
        <v/>
      </c>
      <c r="DD117" t="str">
        <f t="shared" ca="1" si="109"/>
        <v/>
      </c>
      <c r="DE117" t="str">
        <f t="shared" ca="1" si="110"/>
        <v/>
      </c>
      <c r="DF117" t="str">
        <f t="shared" ca="1" si="111"/>
        <v/>
      </c>
      <c r="DI117">
        <f ca="1">IF(OR(COUNTIF('Datos fijos'!$AJ:$AJ,Cálculos!$B117)=0,Cálculos!$B117=0,D117=0,F117=0),0,VLOOKUP($B117,'Datos fijos'!$AJ:$AO,COLUMN('Datos fijos'!$AO$1)-COLUMN('Datos fijos'!$AJ$2)+1,0))</f>
        <v>0</v>
      </c>
      <c r="DJ117">
        <f t="shared" ca="1" si="135"/>
        <v>0</v>
      </c>
      <c r="DK117" t="str">
        <f t="shared" ca="1" si="112"/>
        <v/>
      </c>
      <c r="DL117" t="str">
        <f t="shared" ca="1" si="136"/>
        <v/>
      </c>
      <c r="DN117" t="str">
        <f t="shared" ca="1" si="113"/>
        <v/>
      </c>
      <c r="DO117" t="str">
        <f t="shared" ca="1" si="114"/>
        <v/>
      </c>
      <c r="DP117" t="str">
        <f t="shared" ca="1" si="115"/>
        <v/>
      </c>
      <c r="DQ117" t="str">
        <f t="shared" ca="1" si="116"/>
        <v/>
      </c>
      <c r="DR117" t="str">
        <f t="shared" ca="1" si="117"/>
        <v/>
      </c>
      <c r="DS117" s="4" t="str">
        <f ca="1">IF($DL117="","",IF(OR(OFFSET(K$3,$DL117,0)='Datos fijos'!$AB$5,OFFSET(K$3,$DL117,0)='Datos fijos'!$AB$6),"Importado",OFFSET(K$3,$DL117,0)))</f>
        <v/>
      </c>
      <c r="DT117" t="str">
        <f t="shared" ca="1" si="118"/>
        <v/>
      </c>
      <c r="DU117" t="str">
        <f t="shared" ca="1" si="119"/>
        <v/>
      </c>
      <c r="DV117" t="str">
        <f t="shared" ca="1" si="120"/>
        <v/>
      </c>
      <c r="DW117" t="str">
        <f t="shared" ca="1" si="121"/>
        <v/>
      </c>
      <c r="DX117" t="str">
        <f ca="1">IF(DL117="","",IF(OR(DS117='Datos fijos'!$AB$3,DS117='Datos fijos'!$AB$4),0,SUM(DT117:DW117)))</f>
        <v/>
      </c>
      <c r="DY117" t="str">
        <f t="shared" ca="1" si="122"/>
        <v/>
      </c>
      <c r="EC117" s="52" t="str">
        <f ca="1">IF(OR(COUNTIF('Datos fijos'!$AJ:$AJ,Cálculos!$B117)=0,F117=0,D117=0,B117=0),"",VLOOKUP($B117,'Datos fijos'!$AJ:$AP,COLUMN('Datos fijos'!$AP$1)-COLUMN('Datos fijos'!$AJ$2)+1,0))</f>
        <v/>
      </c>
      <c r="ED117" t="str">
        <f t="shared" ca="1" si="123"/>
        <v/>
      </c>
    </row>
    <row r="118" spans="2:134">
      <c r="B118">
        <f ca="1">OFFSET('Equipos, Mater, Serv'!C$5,ROW($A118)-ROW($A$3),0)</f>
        <v>0</v>
      </c>
      <c r="C118">
        <f ca="1">OFFSET('Equipos, Mater, Serv'!D$5,ROW($A118)-ROW($A$3),0)</f>
        <v>0</v>
      </c>
      <c r="D118">
        <f ca="1">OFFSET('Equipos, Mater, Serv'!F$5,ROW($A118)-ROW($A$3),0)</f>
        <v>0</v>
      </c>
      <c r="E118">
        <f ca="1">OFFSET('Equipos, Mater, Serv'!G$5,ROW($A118)-ROW($A$3),0)</f>
        <v>0</v>
      </c>
      <c r="F118">
        <f ca="1">OFFSET('Equipos, Mater, Serv'!H$5,ROW($A118)-ROW($A$3),0)</f>
        <v>0</v>
      </c>
      <c r="G118">
        <f ca="1">OFFSET('Equipos, Mater, Serv'!L$5,ROW($A118)-ROW($A$3),0)</f>
        <v>0</v>
      </c>
      <c r="I118">
        <f ca="1">OFFSET('Equipos, Mater, Serv'!O$5,ROW($A118)-ROW($A$3),0)</f>
        <v>0</v>
      </c>
      <c r="J118">
        <f ca="1">OFFSET('Equipos, Mater, Serv'!P$5,ROW($A118)-ROW($A$3),0)</f>
        <v>0</v>
      </c>
      <c r="K118">
        <f ca="1">OFFSET('Equipos, Mater, Serv'!T$5,ROW($A118)-ROW($A$3),0)</f>
        <v>0</v>
      </c>
      <c r="L118">
        <f ca="1">OFFSET('Equipos, Mater, Serv'!U$5,ROW($A118)-ROW($A$3),0)</f>
        <v>0</v>
      </c>
      <c r="N118">
        <f ca="1">OFFSET('Equipos, Mater, Serv'!Z$5,ROW($A118)-ROW($A$3),0)</f>
        <v>0</v>
      </c>
      <c r="O118">
        <f ca="1">OFFSET('Equipos, Mater, Serv'!AA$5,ROW($A118)-ROW($A$3),0)</f>
        <v>0</v>
      </c>
      <c r="P118">
        <f ca="1">OFFSET('Equipos, Mater, Serv'!AB$5,ROW($A118)-ROW($A$3),0)</f>
        <v>0</v>
      </c>
      <c r="Q118">
        <f ca="1">OFFSET('Equipos, Mater, Serv'!AC$5,ROW($A118)-ROW($A$3),0)</f>
        <v>0</v>
      </c>
      <c r="R118">
        <f ca="1">OFFSET('Equipos, Mater, Serv'!AD$5,ROW($A118)-ROW($A$3),0)</f>
        <v>0</v>
      </c>
      <c r="S118">
        <f ca="1">OFFSET('Equipos, Mater, Serv'!AE$5,ROW($A118)-ROW($A$3),0)</f>
        <v>0</v>
      </c>
      <c r="T118">
        <f ca="1">OFFSET('Equipos, Mater, Serv'!AF$5,ROW($A118)-ROW($A$3),0)</f>
        <v>0</v>
      </c>
      <c r="V118" s="227">
        <f ca="1">IF(OR($B118=0,D118=0,F118=0,J118&lt;&gt;'Datos fijos'!$H$3),0,1)</f>
        <v>0</v>
      </c>
      <c r="W118">
        <f t="shared" ca="1" si="124"/>
        <v>0</v>
      </c>
      <c r="X118" t="str">
        <f t="shared" ca="1" si="125"/>
        <v/>
      </c>
      <c r="Y118" t="str">
        <f t="shared" ca="1" si="126"/>
        <v/>
      </c>
      <c r="AA118" t="str">
        <f t="shared" ca="1" si="69"/>
        <v/>
      </c>
      <c r="AB118" t="str">
        <f t="shared" ca="1" si="70"/>
        <v/>
      </c>
      <c r="AC118" t="str">
        <f t="shared" ca="1" si="71"/>
        <v/>
      </c>
      <c r="AD118" t="str">
        <f t="shared" ca="1" si="72"/>
        <v/>
      </c>
      <c r="AE118" t="str">
        <f t="shared" ca="1" si="73"/>
        <v/>
      </c>
      <c r="AF118" t="str">
        <f t="shared" ca="1" si="74"/>
        <v/>
      </c>
      <c r="AG118" t="str">
        <f t="shared" ca="1" si="127"/>
        <v/>
      </c>
      <c r="AH118" t="str">
        <f t="shared" ca="1" si="128"/>
        <v/>
      </c>
      <c r="AI118" t="str">
        <f t="shared" ca="1" si="129"/>
        <v/>
      </c>
      <c r="AL118" t="str">
        <f ca="1">IF(Y118="","",IF(OR(AG118='Datos fijos'!$AB$3,AG118='Datos fijos'!$AB$4),0,SUM(AH118:AK118)))</f>
        <v/>
      </c>
      <c r="BE118" s="4">
        <f ca="1">IF(OR(COUNTIF('Datos fijos'!$AJ:$AJ,$B118)=0,$B118=0,D118=0,F118=0,$H$4&lt;&gt;'Datos fijos'!$H$3),0,VLOOKUP($B118,'Datos fijos'!$AJ:$AO,COLUMN('Datos fijos'!$AK$2)-COLUMN('Datos fijos'!$AJ$2)+1,0))</f>
        <v>0</v>
      </c>
      <c r="BF118">
        <f t="shared" ca="1" si="130"/>
        <v>0</v>
      </c>
      <c r="BG118" t="str">
        <f t="shared" ca="1" si="75"/>
        <v/>
      </c>
      <c r="BH118" t="str">
        <f t="shared" ca="1" si="76"/>
        <v/>
      </c>
      <c r="BJ118" t="str">
        <f t="shared" ca="1" si="77"/>
        <v/>
      </c>
      <c r="BK118" t="str">
        <f t="shared" ca="1" si="78"/>
        <v/>
      </c>
      <c r="BL118" t="str">
        <f t="shared" ca="1" si="79"/>
        <v/>
      </c>
      <c r="BM118" t="str">
        <f t="shared" ca="1" si="80"/>
        <v/>
      </c>
      <c r="BN118" s="4" t="str">
        <f t="shared" ca="1" si="81"/>
        <v/>
      </c>
      <c r="BO118" t="str">
        <f t="shared" ca="1" si="82"/>
        <v/>
      </c>
      <c r="BP118" t="str">
        <f t="shared" ca="1" si="83"/>
        <v/>
      </c>
      <c r="BQ118" t="str">
        <f t="shared" ca="1" si="84"/>
        <v/>
      </c>
      <c r="BR118" t="str">
        <f t="shared" ca="1" si="85"/>
        <v/>
      </c>
      <c r="BS118" t="str">
        <f t="shared" ca="1" si="86"/>
        <v/>
      </c>
      <c r="BT118" t="str">
        <f ca="1">IF($BH118="","",IF(OR(BO118='Datos fijos'!$AB$3,BO118='Datos fijos'!$AB$4),0,SUM(BP118:BS118)))</f>
        <v/>
      </c>
      <c r="BU118" t="str">
        <f t="shared" ca="1" si="131"/>
        <v/>
      </c>
      <c r="BX118">
        <f ca="1">IF(OR(COUNTIF('Datos fijos'!$AJ:$AJ,$B118)=0,$B118=0,D118=0,F118=0,G118=0,$H$4&lt;&gt;'Datos fijos'!$H$3),0,VLOOKUP($B118,'Datos fijos'!$AJ:$AO,COLUMN('Datos fijos'!$AL$1)-COLUMN('Datos fijos'!$AJ$2)+1,0))</f>
        <v>0</v>
      </c>
      <c r="BY118">
        <f t="shared" ca="1" si="132"/>
        <v>0</v>
      </c>
      <c r="BZ118" t="str">
        <f t="shared" ca="1" si="87"/>
        <v/>
      </c>
      <c r="CA118" t="str">
        <f t="shared" ca="1" si="88"/>
        <v/>
      </c>
      <c r="CC118" t="str">
        <f t="shared" ca="1" si="89"/>
        <v/>
      </c>
      <c r="CD118" t="str">
        <f t="shared" ca="1" si="90"/>
        <v/>
      </c>
      <c r="CE118" t="str">
        <f t="shared" ca="1" si="91"/>
        <v/>
      </c>
      <c r="CF118" t="str">
        <f t="shared" ca="1" si="92"/>
        <v/>
      </c>
      <c r="CG118" t="str">
        <f t="shared" ca="1" si="93"/>
        <v/>
      </c>
      <c r="CH118" t="str">
        <f t="shared" ca="1" si="94"/>
        <v/>
      </c>
      <c r="CI118" t="str">
        <f t="shared" ca="1" si="95"/>
        <v/>
      </c>
      <c r="CJ118" t="str">
        <f t="shared" ca="1" si="96"/>
        <v/>
      </c>
      <c r="CK118" t="str">
        <f t="shared" ca="1" si="97"/>
        <v/>
      </c>
      <c r="CL118" t="str">
        <f t="shared" ca="1" si="98"/>
        <v/>
      </c>
      <c r="CM118" t="str">
        <f ca="1">IF($CA118="","",IF(OR(CH118='Datos fijos'!$AB$3,CH118='Datos fijos'!$AB$4),0,SUM(CI118:CL118)))</f>
        <v/>
      </c>
      <c r="CN118" t="str">
        <f t="shared" ca="1" si="133"/>
        <v/>
      </c>
      <c r="CQ118" s="4">
        <f ca="1">IF(OR(COUNTIF('Datos fijos'!$AJ:$AJ,$B118)=0,$B118=0,L118=0,D118=0,F118=0),0,IF(K118='Datos fijos'!$AB$5,VLOOKUP($B118,'Datos fijos'!$AJ:$AO,COLUMN('Datos fijos'!$AN$1)-COLUMN('Datos fijos'!$AJ$2)+1,0),0))</f>
        <v>0</v>
      </c>
      <c r="CR118">
        <f t="shared" ca="1" si="134"/>
        <v>0</v>
      </c>
      <c r="CS118" t="str">
        <f t="shared" ca="1" si="99"/>
        <v/>
      </c>
      <c r="CT118" t="str">
        <f t="shared" ca="1" si="100"/>
        <v/>
      </c>
      <c r="CV118" t="str">
        <f t="shared" ca="1" si="101"/>
        <v/>
      </c>
      <c r="CW118" t="str">
        <f t="shared" ca="1" si="102"/>
        <v/>
      </c>
      <c r="CX118" t="str">
        <f t="shared" ca="1" si="103"/>
        <v/>
      </c>
      <c r="CY118" t="str">
        <f t="shared" ca="1" si="104"/>
        <v/>
      </c>
      <c r="CZ118" t="str">
        <f t="shared" ca="1" si="105"/>
        <v/>
      </c>
      <c r="DA118" t="str">
        <f t="shared" ca="1" si="106"/>
        <v/>
      </c>
      <c r="DB118" s="4" t="str">
        <f t="shared" ca="1" si="107"/>
        <v/>
      </c>
      <c r="DC118" t="str">
        <f t="shared" ca="1" si="108"/>
        <v/>
      </c>
      <c r="DD118" t="str">
        <f t="shared" ca="1" si="109"/>
        <v/>
      </c>
      <c r="DE118" t="str">
        <f t="shared" ca="1" si="110"/>
        <v/>
      </c>
      <c r="DF118" t="str">
        <f t="shared" ca="1" si="111"/>
        <v/>
      </c>
      <c r="DI118">
        <f ca="1">IF(OR(COUNTIF('Datos fijos'!$AJ:$AJ,Cálculos!$B118)=0,Cálculos!$B118=0,D118=0,F118=0),0,VLOOKUP($B118,'Datos fijos'!$AJ:$AO,COLUMN('Datos fijos'!$AO$1)-COLUMN('Datos fijos'!$AJ$2)+1,0))</f>
        <v>0</v>
      </c>
      <c r="DJ118">
        <f t="shared" ca="1" si="135"/>
        <v>0</v>
      </c>
      <c r="DK118" t="str">
        <f t="shared" ca="1" si="112"/>
        <v/>
      </c>
      <c r="DL118" t="str">
        <f t="shared" ca="1" si="136"/>
        <v/>
      </c>
      <c r="DN118" t="str">
        <f t="shared" ca="1" si="113"/>
        <v/>
      </c>
      <c r="DO118" t="str">
        <f t="shared" ca="1" si="114"/>
        <v/>
      </c>
      <c r="DP118" t="str">
        <f t="shared" ca="1" si="115"/>
        <v/>
      </c>
      <c r="DQ118" t="str">
        <f t="shared" ca="1" si="116"/>
        <v/>
      </c>
      <c r="DR118" t="str">
        <f t="shared" ca="1" si="117"/>
        <v/>
      </c>
      <c r="DS118" s="4" t="str">
        <f ca="1">IF($DL118="","",IF(OR(OFFSET(K$3,$DL118,0)='Datos fijos'!$AB$5,OFFSET(K$3,$DL118,0)='Datos fijos'!$AB$6),"Importado",OFFSET(K$3,$DL118,0)))</f>
        <v/>
      </c>
      <c r="DT118" t="str">
        <f t="shared" ca="1" si="118"/>
        <v/>
      </c>
      <c r="DU118" t="str">
        <f t="shared" ca="1" si="119"/>
        <v/>
      </c>
      <c r="DV118" t="str">
        <f t="shared" ca="1" si="120"/>
        <v/>
      </c>
      <c r="DW118" t="str">
        <f t="shared" ca="1" si="121"/>
        <v/>
      </c>
      <c r="DX118" t="str">
        <f ca="1">IF(DL118="","",IF(OR(DS118='Datos fijos'!$AB$3,DS118='Datos fijos'!$AB$4),0,SUM(DT118:DW118)))</f>
        <v/>
      </c>
      <c r="DY118" t="str">
        <f t="shared" ca="1" si="122"/>
        <v/>
      </c>
      <c r="EC118" s="52" t="str">
        <f ca="1">IF(OR(COUNTIF('Datos fijos'!$AJ:$AJ,Cálculos!$B118)=0,F118=0,D118=0,B118=0),"",VLOOKUP($B118,'Datos fijos'!$AJ:$AP,COLUMN('Datos fijos'!$AP$1)-COLUMN('Datos fijos'!$AJ$2)+1,0))</f>
        <v/>
      </c>
      <c r="ED118" t="str">
        <f t="shared" ca="1" si="123"/>
        <v/>
      </c>
    </row>
    <row r="119" spans="2:134">
      <c r="B119">
        <f ca="1">OFFSET('Equipos, Mater, Serv'!C$5,ROW($A119)-ROW($A$3),0)</f>
        <v>0</v>
      </c>
      <c r="C119">
        <f ca="1">OFFSET('Equipos, Mater, Serv'!D$5,ROW($A119)-ROW($A$3),0)</f>
        <v>0</v>
      </c>
      <c r="D119">
        <f ca="1">OFFSET('Equipos, Mater, Serv'!F$5,ROW($A119)-ROW($A$3),0)</f>
        <v>0</v>
      </c>
      <c r="E119">
        <f ca="1">OFFSET('Equipos, Mater, Serv'!G$5,ROW($A119)-ROW($A$3),0)</f>
        <v>0</v>
      </c>
      <c r="F119">
        <f ca="1">OFFSET('Equipos, Mater, Serv'!H$5,ROW($A119)-ROW($A$3),0)</f>
        <v>0</v>
      </c>
      <c r="G119">
        <f ca="1">OFFSET('Equipos, Mater, Serv'!L$5,ROW($A119)-ROW($A$3),0)</f>
        <v>0</v>
      </c>
      <c r="I119">
        <f ca="1">OFFSET('Equipos, Mater, Serv'!O$5,ROW($A119)-ROW($A$3),0)</f>
        <v>0</v>
      </c>
      <c r="J119">
        <f ca="1">OFFSET('Equipos, Mater, Serv'!P$5,ROW($A119)-ROW($A$3),0)</f>
        <v>0</v>
      </c>
      <c r="K119">
        <f ca="1">OFFSET('Equipos, Mater, Serv'!T$5,ROW($A119)-ROW($A$3),0)</f>
        <v>0</v>
      </c>
      <c r="L119">
        <f ca="1">OFFSET('Equipos, Mater, Serv'!U$5,ROW($A119)-ROW($A$3),0)</f>
        <v>0</v>
      </c>
      <c r="N119">
        <f ca="1">OFFSET('Equipos, Mater, Serv'!Z$5,ROW($A119)-ROW($A$3),0)</f>
        <v>0</v>
      </c>
      <c r="O119">
        <f ca="1">OFFSET('Equipos, Mater, Serv'!AA$5,ROW($A119)-ROW($A$3),0)</f>
        <v>0</v>
      </c>
      <c r="P119">
        <f ca="1">OFFSET('Equipos, Mater, Serv'!AB$5,ROW($A119)-ROW($A$3),0)</f>
        <v>0</v>
      </c>
      <c r="Q119">
        <f ca="1">OFFSET('Equipos, Mater, Serv'!AC$5,ROW($A119)-ROW($A$3),0)</f>
        <v>0</v>
      </c>
      <c r="R119">
        <f ca="1">OFFSET('Equipos, Mater, Serv'!AD$5,ROW($A119)-ROW($A$3),0)</f>
        <v>0</v>
      </c>
      <c r="S119">
        <f ca="1">OFFSET('Equipos, Mater, Serv'!AE$5,ROW($A119)-ROW($A$3),0)</f>
        <v>0</v>
      </c>
      <c r="T119">
        <f ca="1">OFFSET('Equipos, Mater, Serv'!AF$5,ROW($A119)-ROW($A$3),0)</f>
        <v>0</v>
      </c>
      <c r="V119" s="227">
        <f ca="1">IF(OR($B119=0,D119=0,F119=0,J119&lt;&gt;'Datos fijos'!$H$3),0,1)</f>
        <v>0</v>
      </c>
      <c r="W119">
        <f t="shared" ca="1" si="124"/>
        <v>0</v>
      </c>
      <c r="X119" t="str">
        <f t="shared" ca="1" si="125"/>
        <v/>
      </c>
      <c r="Y119" t="str">
        <f t="shared" ca="1" si="126"/>
        <v/>
      </c>
      <c r="AA119" t="str">
        <f t="shared" ca="1" si="69"/>
        <v/>
      </c>
      <c r="AB119" t="str">
        <f t="shared" ca="1" si="70"/>
        <v/>
      </c>
      <c r="AC119" t="str">
        <f t="shared" ca="1" si="71"/>
        <v/>
      </c>
      <c r="AD119" t="str">
        <f t="shared" ca="1" si="72"/>
        <v/>
      </c>
      <c r="AE119" t="str">
        <f t="shared" ca="1" si="73"/>
        <v/>
      </c>
      <c r="AF119" t="str">
        <f t="shared" ca="1" si="74"/>
        <v/>
      </c>
      <c r="AG119" t="str">
        <f t="shared" ca="1" si="127"/>
        <v/>
      </c>
      <c r="AH119" t="str">
        <f t="shared" ca="1" si="128"/>
        <v/>
      </c>
      <c r="AI119" t="str">
        <f t="shared" ca="1" si="129"/>
        <v/>
      </c>
      <c r="AL119" t="str">
        <f ca="1">IF(Y119="","",IF(OR(AG119='Datos fijos'!$AB$3,AG119='Datos fijos'!$AB$4),0,SUM(AH119:AK119)))</f>
        <v/>
      </c>
      <c r="BE119" s="4">
        <f ca="1">IF(OR(COUNTIF('Datos fijos'!$AJ:$AJ,$B119)=0,$B119=0,D119=0,F119=0,$H$4&lt;&gt;'Datos fijos'!$H$3),0,VLOOKUP($B119,'Datos fijos'!$AJ:$AO,COLUMN('Datos fijos'!$AK$2)-COLUMN('Datos fijos'!$AJ$2)+1,0))</f>
        <v>0</v>
      </c>
      <c r="BF119">
        <f t="shared" ca="1" si="130"/>
        <v>0</v>
      </c>
      <c r="BG119" t="str">
        <f t="shared" ca="1" si="75"/>
        <v/>
      </c>
      <c r="BH119" t="str">
        <f t="shared" ca="1" si="76"/>
        <v/>
      </c>
      <c r="BJ119" t="str">
        <f t="shared" ca="1" si="77"/>
        <v/>
      </c>
      <c r="BK119" t="str">
        <f t="shared" ca="1" si="78"/>
        <v/>
      </c>
      <c r="BL119" t="str">
        <f t="shared" ca="1" si="79"/>
        <v/>
      </c>
      <c r="BM119" t="str">
        <f t="shared" ca="1" si="80"/>
        <v/>
      </c>
      <c r="BN119" s="4" t="str">
        <f t="shared" ca="1" si="81"/>
        <v/>
      </c>
      <c r="BO119" t="str">
        <f t="shared" ca="1" si="82"/>
        <v/>
      </c>
      <c r="BP119" t="str">
        <f t="shared" ca="1" si="83"/>
        <v/>
      </c>
      <c r="BQ119" t="str">
        <f t="shared" ca="1" si="84"/>
        <v/>
      </c>
      <c r="BR119" t="str">
        <f t="shared" ca="1" si="85"/>
        <v/>
      </c>
      <c r="BS119" t="str">
        <f t="shared" ca="1" si="86"/>
        <v/>
      </c>
      <c r="BT119" t="str">
        <f ca="1">IF($BH119="","",IF(OR(BO119='Datos fijos'!$AB$3,BO119='Datos fijos'!$AB$4),0,SUM(BP119:BS119)))</f>
        <v/>
      </c>
      <c r="BU119" t="str">
        <f t="shared" ca="1" si="131"/>
        <v/>
      </c>
      <c r="BX119">
        <f ca="1">IF(OR(COUNTIF('Datos fijos'!$AJ:$AJ,$B119)=0,$B119=0,D119=0,F119=0,G119=0,$H$4&lt;&gt;'Datos fijos'!$H$3),0,VLOOKUP($B119,'Datos fijos'!$AJ:$AO,COLUMN('Datos fijos'!$AL$1)-COLUMN('Datos fijos'!$AJ$2)+1,0))</f>
        <v>0</v>
      </c>
      <c r="BY119">
        <f t="shared" ca="1" si="132"/>
        <v>0</v>
      </c>
      <c r="BZ119" t="str">
        <f t="shared" ca="1" si="87"/>
        <v/>
      </c>
      <c r="CA119" t="str">
        <f t="shared" ca="1" si="88"/>
        <v/>
      </c>
      <c r="CC119" t="str">
        <f t="shared" ca="1" si="89"/>
        <v/>
      </c>
      <c r="CD119" t="str">
        <f t="shared" ca="1" si="90"/>
        <v/>
      </c>
      <c r="CE119" t="str">
        <f t="shared" ca="1" si="91"/>
        <v/>
      </c>
      <c r="CF119" t="str">
        <f t="shared" ca="1" si="92"/>
        <v/>
      </c>
      <c r="CG119" t="str">
        <f t="shared" ca="1" si="93"/>
        <v/>
      </c>
      <c r="CH119" t="str">
        <f t="shared" ca="1" si="94"/>
        <v/>
      </c>
      <c r="CI119" t="str">
        <f t="shared" ca="1" si="95"/>
        <v/>
      </c>
      <c r="CJ119" t="str">
        <f t="shared" ca="1" si="96"/>
        <v/>
      </c>
      <c r="CK119" t="str">
        <f t="shared" ca="1" si="97"/>
        <v/>
      </c>
      <c r="CL119" t="str">
        <f t="shared" ca="1" si="98"/>
        <v/>
      </c>
      <c r="CM119" t="str">
        <f ca="1">IF($CA119="","",IF(OR(CH119='Datos fijos'!$AB$3,CH119='Datos fijos'!$AB$4),0,SUM(CI119:CL119)))</f>
        <v/>
      </c>
      <c r="CN119" t="str">
        <f t="shared" ca="1" si="133"/>
        <v/>
      </c>
      <c r="CQ119" s="4">
        <f ca="1">IF(OR(COUNTIF('Datos fijos'!$AJ:$AJ,$B119)=0,$B119=0,L119=0,D119=0,F119=0),0,IF(K119='Datos fijos'!$AB$5,VLOOKUP($B119,'Datos fijos'!$AJ:$AO,COLUMN('Datos fijos'!$AN$1)-COLUMN('Datos fijos'!$AJ$2)+1,0),0))</f>
        <v>0</v>
      </c>
      <c r="CR119">
        <f t="shared" ca="1" si="134"/>
        <v>0</v>
      </c>
      <c r="CS119" t="str">
        <f t="shared" ca="1" si="99"/>
        <v/>
      </c>
      <c r="CT119" t="str">
        <f t="shared" ca="1" si="100"/>
        <v/>
      </c>
      <c r="CV119" t="str">
        <f t="shared" ca="1" si="101"/>
        <v/>
      </c>
      <c r="CW119" t="str">
        <f t="shared" ca="1" si="102"/>
        <v/>
      </c>
      <c r="CX119" t="str">
        <f t="shared" ca="1" si="103"/>
        <v/>
      </c>
      <c r="CY119" t="str">
        <f t="shared" ca="1" si="104"/>
        <v/>
      </c>
      <c r="CZ119" t="str">
        <f t="shared" ca="1" si="105"/>
        <v/>
      </c>
      <c r="DA119" t="str">
        <f t="shared" ca="1" si="106"/>
        <v/>
      </c>
      <c r="DB119" s="4" t="str">
        <f t="shared" ca="1" si="107"/>
        <v/>
      </c>
      <c r="DC119" t="str">
        <f t="shared" ca="1" si="108"/>
        <v/>
      </c>
      <c r="DD119" t="str">
        <f t="shared" ca="1" si="109"/>
        <v/>
      </c>
      <c r="DE119" t="str">
        <f t="shared" ca="1" si="110"/>
        <v/>
      </c>
      <c r="DF119" t="str">
        <f t="shared" ca="1" si="111"/>
        <v/>
      </c>
      <c r="DI119">
        <f ca="1">IF(OR(COUNTIF('Datos fijos'!$AJ:$AJ,Cálculos!$B119)=0,Cálculos!$B119=0,D119=0,F119=0),0,VLOOKUP($B119,'Datos fijos'!$AJ:$AO,COLUMN('Datos fijos'!$AO$1)-COLUMN('Datos fijos'!$AJ$2)+1,0))</f>
        <v>0</v>
      </c>
      <c r="DJ119">
        <f t="shared" ca="1" si="135"/>
        <v>0</v>
      </c>
      <c r="DK119" t="str">
        <f t="shared" ca="1" si="112"/>
        <v/>
      </c>
      <c r="DL119" t="str">
        <f t="shared" ca="1" si="136"/>
        <v/>
      </c>
      <c r="DN119" t="str">
        <f t="shared" ca="1" si="113"/>
        <v/>
      </c>
      <c r="DO119" t="str">
        <f t="shared" ca="1" si="114"/>
        <v/>
      </c>
      <c r="DP119" t="str">
        <f t="shared" ca="1" si="115"/>
        <v/>
      </c>
      <c r="DQ119" t="str">
        <f t="shared" ca="1" si="116"/>
        <v/>
      </c>
      <c r="DR119" t="str">
        <f t="shared" ca="1" si="117"/>
        <v/>
      </c>
      <c r="DS119" s="4" t="str">
        <f ca="1">IF($DL119="","",IF(OR(OFFSET(K$3,$DL119,0)='Datos fijos'!$AB$5,OFFSET(K$3,$DL119,0)='Datos fijos'!$AB$6),"Importado",OFFSET(K$3,$DL119,0)))</f>
        <v/>
      </c>
      <c r="DT119" t="str">
        <f t="shared" ca="1" si="118"/>
        <v/>
      </c>
      <c r="DU119" t="str">
        <f t="shared" ca="1" si="119"/>
        <v/>
      </c>
      <c r="DV119" t="str">
        <f t="shared" ca="1" si="120"/>
        <v/>
      </c>
      <c r="DW119" t="str">
        <f t="shared" ca="1" si="121"/>
        <v/>
      </c>
      <c r="DX119" t="str">
        <f ca="1">IF(DL119="","",IF(OR(DS119='Datos fijos'!$AB$3,DS119='Datos fijos'!$AB$4),0,SUM(DT119:DW119)))</f>
        <v/>
      </c>
      <c r="DY119" t="str">
        <f t="shared" ca="1" si="122"/>
        <v/>
      </c>
      <c r="EC119" s="52" t="str">
        <f ca="1">IF(OR(COUNTIF('Datos fijos'!$AJ:$AJ,Cálculos!$B119)=0,F119=0,D119=0,B119=0),"",VLOOKUP($B119,'Datos fijos'!$AJ:$AP,COLUMN('Datos fijos'!$AP$1)-COLUMN('Datos fijos'!$AJ$2)+1,0))</f>
        <v/>
      </c>
      <c r="ED119" t="str">
        <f t="shared" ca="1" si="123"/>
        <v/>
      </c>
    </row>
    <row r="120" spans="2:134">
      <c r="B120">
        <f ca="1">OFFSET('Equipos, Mater, Serv'!C$5,ROW($A120)-ROW($A$3),0)</f>
        <v>0</v>
      </c>
      <c r="C120">
        <f ca="1">OFFSET('Equipos, Mater, Serv'!D$5,ROW($A120)-ROW($A$3),0)</f>
        <v>0</v>
      </c>
      <c r="D120">
        <f ca="1">OFFSET('Equipos, Mater, Serv'!F$5,ROW($A120)-ROW($A$3),0)</f>
        <v>0</v>
      </c>
      <c r="E120">
        <f ca="1">OFFSET('Equipos, Mater, Serv'!G$5,ROW($A120)-ROW($A$3),0)</f>
        <v>0</v>
      </c>
      <c r="F120">
        <f ca="1">OFFSET('Equipos, Mater, Serv'!H$5,ROW($A120)-ROW($A$3),0)</f>
        <v>0</v>
      </c>
      <c r="G120">
        <f ca="1">OFFSET('Equipos, Mater, Serv'!L$5,ROW($A120)-ROW($A$3),0)</f>
        <v>0</v>
      </c>
      <c r="I120">
        <f ca="1">OFFSET('Equipos, Mater, Serv'!O$5,ROW($A120)-ROW($A$3),0)</f>
        <v>0</v>
      </c>
      <c r="J120">
        <f ca="1">OFFSET('Equipos, Mater, Serv'!P$5,ROW($A120)-ROW($A$3),0)</f>
        <v>0</v>
      </c>
      <c r="K120">
        <f ca="1">OFFSET('Equipos, Mater, Serv'!T$5,ROW($A120)-ROW($A$3),0)</f>
        <v>0</v>
      </c>
      <c r="L120">
        <f ca="1">OFFSET('Equipos, Mater, Serv'!U$5,ROW($A120)-ROW($A$3),0)</f>
        <v>0</v>
      </c>
      <c r="N120">
        <f ca="1">OFFSET('Equipos, Mater, Serv'!Z$5,ROW($A120)-ROW($A$3),0)</f>
        <v>0</v>
      </c>
      <c r="O120">
        <f ca="1">OFFSET('Equipos, Mater, Serv'!AA$5,ROW($A120)-ROW($A$3),0)</f>
        <v>0</v>
      </c>
      <c r="P120">
        <f ca="1">OFFSET('Equipos, Mater, Serv'!AB$5,ROW($A120)-ROW($A$3),0)</f>
        <v>0</v>
      </c>
      <c r="Q120">
        <f ca="1">OFFSET('Equipos, Mater, Serv'!AC$5,ROW($A120)-ROW($A$3),0)</f>
        <v>0</v>
      </c>
      <c r="R120">
        <f ca="1">OFFSET('Equipos, Mater, Serv'!AD$5,ROW($A120)-ROW($A$3),0)</f>
        <v>0</v>
      </c>
      <c r="S120">
        <f ca="1">OFFSET('Equipos, Mater, Serv'!AE$5,ROW($A120)-ROW($A$3),0)</f>
        <v>0</v>
      </c>
      <c r="T120">
        <f ca="1">OFFSET('Equipos, Mater, Serv'!AF$5,ROW($A120)-ROW($A$3),0)</f>
        <v>0</v>
      </c>
      <c r="V120" s="227">
        <f ca="1">IF(OR($B120=0,D120=0,F120=0,J120&lt;&gt;'Datos fijos'!$H$3),0,1)</f>
        <v>0</v>
      </c>
      <c r="W120">
        <f t="shared" ca="1" si="124"/>
        <v>0</v>
      </c>
      <c r="X120" t="str">
        <f t="shared" ca="1" si="125"/>
        <v/>
      </c>
      <c r="Y120" t="str">
        <f t="shared" ca="1" si="126"/>
        <v/>
      </c>
      <c r="AA120" t="str">
        <f t="shared" ca="1" si="69"/>
        <v/>
      </c>
      <c r="AB120" t="str">
        <f t="shared" ca="1" si="70"/>
        <v/>
      </c>
      <c r="AC120" t="str">
        <f t="shared" ca="1" si="71"/>
        <v/>
      </c>
      <c r="AD120" t="str">
        <f t="shared" ca="1" si="72"/>
        <v/>
      </c>
      <c r="AE120" t="str">
        <f t="shared" ca="1" si="73"/>
        <v/>
      </c>
      <c r="AF120" t="str">
        <f t="shared" ca="1" si="74"/>
        <v/>
      </c>
      <c r="AG120" t="str">
        <f t="shared" ca="1" si="127"/>
        <v/>
      </c>
      <c r="AH120" t="str">
        <f t="shared" ca="1" si="128"/>
        <v/>
      </c>
      <c r="AI120" t="str">
        <f t="shared" ca="1" si="129"/>
        <v/>
      </c>
      <c r="AL120" t="str">
        <f ca="1">IF(Y120="","",IF(OR(AG120='Datos fijos'!$AB$3,AG120='Datos fijos'!$AB$4),0,SUM(AH120:AK120)))</f>
        <v/>
      </c>
      <c r="BE120" s="4">
        <f ca="1">IF(OR(COUNTIF('Datos fijos'!$AJ:$AJ,$B120)=0,$B120=0,D120=0,F120=0,$H$4&lt;&gt;'Datos fijos'!$H$3),0,VLOOKUP($B120,'Datos fijos'!$AJ:$AO,COLUMN('Datos fijos'!$AK$2)-COLUMN('Datos fijos'!$AJ$2)+1,0))</f>
        <v>0</v>
      </c>
      <c r="BF120">
        <f t="shared" ca="1" si="130"/>
        <v>0</v>
      </c>
      <c r="BG120" t="str">
        <f t="shared" ca="1" si="75"/>
        <v/>
      </c>
      <c r="BH120" t="str">
        <f t="shared" ca="1" si="76"/>
        <v/>
      </c>
      <c r="BJ120" t="str">
        <f t="shared" ca="1" si="77"/>
        <v/>
      </c>
      <c r="BK120" t="str">
        <f t="shared" ca="1" si="78"/>
        <v/>
      </c>
      <c r="BL120" t="str">
        <f t="shared" ca="1" si="79"/>
        <v/>
      </c>
      <c r="BM120" t="str">
        <f t="shared" ca="1" si="80"/>
        <v/>
      </c>
      <c r="BN120" s="4" t="str">
        <f t="shared" ca="1" si="81"/>
        <v/>
      </c>
      <c r="BO120" t="str">
        <f t="shared" ca="1" si="82"/>
        <v/>
      </c>
      <c r="BP120" t="str">
        <f t="shared" ca="1" si="83"/>
        <v/>
      </c>
      <c r="BQ120" t="str">
        <f t="shared" ca="1" si="84"/>
        <v/>
      </c>
      <c r="BR120" t="str">
        <f t="shared" ca="1" si="85"/>
        <v/>
      </c>
      <c r="BS120" t="str">
        <f t="shared" ca="1" si="86"/>
        <v/>
      </c>
      <c r="BT120" t="str">
        <f ca="1">IF($BH120="","",IF(OR(BO120='Datos fijos'!$AB$3,BO120='Datos fijos'!$AB$4),0,SUM(BP120:BS120)))</f>
        <v/>
      </c>
      <c r="BU120" t="str">
        <f t="shared" ca="1" si="131"/>
        <v/>
      </c>
      <c r="BX120">
        <f ca="1">IF(OR(COUNTIF('Datos fijos'!$AJ:$AJ,$B120)=0,$B120=0,D120=0,F120=0,G120=0,$H$4&lt;&gt;'Datos fijos'!$H$3),0,VLOOKUP($B120,'Datos fijos'!$AJ:$AO,COLUMN('Datos fijos'!$AL$1)-COLUMN('Datos fijos'!$AJ$2)+1,0))</f>
        <v>0</v>
      </c>
      <c r="BY120">
        <f t="shared" ca="1" si="132"/>
        <v>0</v>
      </c>
      <c r="BZ120" t="str">
        <f t="shared" ca="1" si="87"/>
        <v/>
      </c>
      <c r="CA120" t="str">
        <f t="shared" ca="1" si="88"/>
        <v/>
      </c>
      <c r="CC120" t="str">
        <f t="shared" ca="1" si="89"/>
        <v/>
      </c>
      <c r="CD120" t="str">
        <f t="shared" ca="1" si="90"/>
        <v/>
      </c>
      <c r="CE120" t="str">
        <f t="shared" ca="1" si="91"/>
        <v/>
      </c>
      <c r="CF120" t="str">
        <f t="shared" ca="1" si="92"/>
        <v/>
      </c>
      <c r="CG120" t="str">
        <f t="shared" ca="1" si="93"/>
        <v/>
      </c>
      <c r="CH120" t="str">
        <f t="shared" ca="1" si="94"/>
        <v/>
      </c>
      <c r="CI120" t="str">
        <f t="shared" ca="1" si="95"/>
        <v/>
      </c>
      <c r="CJ120" t="str">
        <f t="shared" ca="1" si="96"/>
        <v/>
      </c>
      <c r="CK120" t="str">
        <f t="shared" ca="1" si="97"/>
        <v/>
      </c>
      <c r="CL120" t="str">
        <f t="shared" ca="1" si="98"/>
        <v/>
      </c>
      <c r="CM120" t="str">
        <f ca="1">IF($CA120="","",IF(OR(CH120='Datos fijos'!$AB$3,CH120='Datos fijos'!$AB$4),0,SUM(CI120:CL120)))</f>
        <v/>
      </c>
      <c r="CN120" t="str">
        <f t="shared" ca="1" si="133"/>
        <v/>
      </c>
      <c r="CQ120" s="4">
        <f ca="1">IF(OR(COUNTIF('Datos fijos'!$AJ:$AJ,$B120)=0,$B120=0,L120=0,D120=0,F120=0),0,IF(K120='Datos fijos'!$AB$5,VLOOKUP($B120,'Datos fijos'!$AJ:$AO,COLUMN('Datos fijos'!$AN$1)-COLUMN('Datos fijos'!$AJ$2)+1,0),0))</f>
        <v>0</v>
      </c>
      <c r="CR120">
        <f t="shared" ca="1" si="134"/>
        <v>0</v>
      </c>
      <c r="CS120" t="str">
        <f t="shared" ca="1" si="99"/>
        <v/>
      </c>
      <c r="CT120" t="str">
        <f t="shared" ca="1" si="100"/>
        <v/>
      </c>
      <c r="CV120" t="str">
        <f t="shared" ca="1" si="101"/>
        <v/>
      </c>
      <c r="CW120" t="str">
        <f t="shared" ca="1" si="102"/>
        <v/>
      </c>
      <c r="CX120" t="str">
        <f t="shared" ca="1" si="103"/>
        <v/>
      </c>
      <c r="CY120" t="str">
        <f t="shared" ca="1" si="104"/>
        <v/>
      </c>
      <c r="CZ120" t="str">
        <f t="shared" ca="1" si="105"/>
        <v/>
      </c>
      <c r="DA120" t="str">
        <f t="shared" ca="1" si="106"/>
        <v/>
      </c>
      <c r="DB120" s="4" t="str">
        <f t="shared" ca="1" si="107"/>
        <v/>
      </c>
      <c r="DC120" t="str">
        <f t="shared" ca="1" si="108"/>
        <v/>
      </c>
      <c r="DD120" t="str">
        <f t="shared" ca="1" si="109"/>
        <v/>
      </c>
      <c r="DE120" t="str">
        <f t="shared" ca="1" si="110"/>
        <v/>
      </c>
      <c r="DF120" t="str">
        <f t="shared" ca="1" si="111"/>
        <v/>
      </c>
      <c r="DI120">
        <f ca="1">IF(OR(COUNTIF('Datos fijos'!$AJ:$AJ,Cálculos!$B120)=0,Cálculos!$B120=0,D120=0,F120=0),0,VLOOKUP($B120,'Datos fijos'!$AJ:$AO,COLUMN('Datos fijos'!$AO$1)-COLUMN('Datos fijos'!$AJ$2)+1,0))</f>
        <v>0</v>
      </c>
      <c r="DJ120">
        <f t="shared" ca="1" si="135"/>
        <v>0</v>
      </c>
      <c r="DK120" t="str">
        <f t="shared" ca="1" si="112"/>
        <v/>
      </c>
      <c r="DL120" t="str">
        <f t="shared" ca="1" si="136"/>
        <v/>
      </c>
      <c r="DN120" t="str">
        <f t="shared" ca="1" si="113"/>
        <v/>
      </c>
      <c r="DO120" t="str">
        <f t="shared" ca="1" si="114"/>
        <v/>
      </c>
      <c r="DP120" t="str">
        <f t="shared" ca="1" si="115"/>
        <v/>
      </c>
      <c r="DQ120" t="str">
        <f t="shared" ca="1" si="116"/>
        <v/>
      </c>
      <c r="DR120" t="str">
        <f t="shared" ca="1" si="117"/>
        <v/>
      </c>
      <c r="DS120" s="4" t="str">
        <f ca="1">IF($DL120="","",IF(OR(OFFSET(K$3,$DL120,0)='Datos fijos'!$AB$5,OFFSET(K$3,$DL120,0)='Datos fijos'!$AB$6),"Importado",OFFSET(K$3,$DL120,0)))</f>
        <v/>
      </c>
      <c r="DT120" t="str">
        <f t="shared" ca="1" si="118"/>
        <v/>
      </c>
      <c r="DU120" t="str">
        <f t="shared" ca="1" si="119"/>
        <v/>
      </c>
      <c r="DV120" t="str">
        <f t="shared" ca="1" si="120"/>
        <v/>
      </c>
      <c r="DW120" t="str">
        <f t="shared" ca="1" si="121"/>
        <v/>
      </c>
      <c r="DX120" t="str">
        <f ca="1">IF(DL120="","",IF(OR(DS120='Datos fijos'!$AB$3,DS120='Datos fijos'!$AB$4),0,SUM(DT120:DW120)))</f>
        <v/>
      </c>
      <c r="DY120" t="str">
        <f t="shared" ca="1" si="122"/>
        <v/>
      </c>
      <c r="EC120" s="52" t="str">
        <f ca="1">IF(OR(COUNTIF('Datos fijos'!$AJ:$AJ,Cálculos!$B120)=0,F120=0,D120=0,B120=0),"",VLOOKUP($B120,'Datos fijos'!$AJ:$AP,COLUMN('Datos fijos'!$AP$1)-COLUMN('Datos fijos'!$AJ$2)+1,0))</f>
        <v/>
      </c>
      <c r="ED120" t="str">
        <f t="shared" ca="1" si="123"/>
        <v/>
      </c>
    </row>
    <row r="121" spans="2:134">
      <c r="B121">
        <f ca="1">OFFSET('Equipos, Mater, Serv'!C$5,ROW($A121)-ROW($A$3),0)</f>
        <v>0</v>
      </c>
      <c r="C121">
        <f ca="1">OFFSET('Equipos, Mater, Serv'!D$5,ROW($A121)-ROW($A$3),0)</f>
        <v>0</v>
      </c>
      <c r="D121">
        <f ca="1">OFFSET('Equipos, Mater, Serv'!F$5,ROW($A121)-ROW($A$3),0)</f>
        <v>0</v>
      </c>
      <c r="E121">
        <f ca="1">OFFSET('Equipos, Mater, Serv'!G$5,ROW($A121)-ROW($A$3),0)</f>
        <v>0</v>
      </c>
      <c r="F121">
        <f ca="1">OFFSET('Equipos, Mater, Serv'!H$5,ROW($A121)-ROW($A$3),0)</f>
        <v>0</v>
      </c>
      <c r="G121">
        <f ca="1">OFFSET('Equipos, Mater, Serv'!L$5,ROW($A121)-ROW($A$3),0)</f>
        <v>0</v>
      </c>
      <c r="I121">
        <f ca="1">OFFSET('Equipos, Mater, Serv'!O$5,ROW($A121)-ROW($A$3),0)</f>
        <v>0</v>
      </c>
      <c r="J121">
        <f ca="1">OFFSET('Equipos, Mater, Serv'!P$5,ROW($A121)-ROW($A$3),0)</f>
        <v>0</v>
      </c>
      <c r="K121">
        <f ca="1">OFFSET('Equipos, Mater, Serv'!T$5,ROW($A121)-ROW($A$3),0)</f>
        <v>0</v>
      </c>
      <c r="L121">
        <f ca="1">OFFSET('Equipos, Mater, Serv'!U$5,ROW($A121)-ROW($A$3),0)</f>
        <v>0</v>
      </c>
      <c r="N121">
        <f ca="1">OFFSET('Equipos, Mater, Serv'!Z$5,ROW($A121)-ROW($A$3),0)</f>
        <v>0</v>
      </c>
      <c r="O121">
        <f ca="1">OFFSET('Equipos, Mater, Serv'!AA$5,ROW($A121)-ROW($A$3),0)</f>
        <v>0</v>
      </c>
      <c r="P121">
        <f ca="1">OFFSET('Equipos, Mater, Serv'!AB$5,ROW($A121)-ROW($A$3),0)</f>
        <v>0</v>
      </c>
      <c r="Q121">
        <f ca="1">OFFSET('Equipos, Mater, Serv'!AC$5,ROW($A121)-ROW($A$3),0)</f>
        <v>0</v>
      </c>
      <c r="R121">
        <f ca="1">OFFSET('Equipos, Mater, Serv'!AD$5,ROW($A121)-ROW($A$3),0)</f>
        <v>0</v>
      </c>
      <c r="S121">
        <f ca="1">OFFSET('Equipos, Mater, Serv'!AE$5,ROW($A121)-ROW($A$3),0)</f>
        <v>0</v>
      </c>
      <c r="T121">
        <f ca="1">OFFSET('Equipos, Mater, Serv'!AF$5,ROW($A121)-ROW($A$3),0)</f>
        <v>0</v>
      </c>
      <c r="V121" s="227">
        <f ca="1">IF(OR($B121=0,D121=0,F121=0,J121&lt;&gt;'Datos fijos'!$H$3),0,1)</f>
        <v>0</v>
      </c>
      <c r="W121">
        <f t="shared" ca="1" si="124"/>
        <v>0</v>
      </c>
      <c r="X121" t="str">
        <f t="shared" ca="1" si="125"/>
        <v/>
      </c>
      <c r="Y121" t="str">
        <f t="shared" ca="1" si="126"/>
        <v/>
      </c>
      <c r="AA121" t="str">
        <f t="shared" ca="1" si="69"/>
        <v/>
      </c>
      <c r="AB121" t="str">
        <f t="shared" ca="1" si="70"/>
        <v/>
      </c>
      <c r="AC121" t="str">
        <f t="shared" ca="1" si="71"/>
        <v/>
      </c>
      <c r="AD121" t="str">
        <f t="shared" ca="1" si="72"/>
        <v/>
      </c>
      <c r="AE121" t="str">
        <f t="shared" ca="1" si="73"/>
        <v/>
      </c>
      <c r="AF121" t="str">
        <f t="shared" ca="1" si="74"/>
        <v/>
      </c>
      <c r="AG121" t="str">
        <f t="shared" ca="1" si="127"/>
        <v/>
      </c>
      <c r="AH121" t="str">
        <f t="shared" ca="1" si="128"/>
        <v/>
      </c>
      <c r="AI121" t="str">
        <f t="shared" ca="1" si="129"/>
        <v/>
      </c>
      <c r="AL121" t="str">
        <f ca="1">IF(Y121="","",IF(OR(AG121='Datos fijos'!$AB$3,AG121='Datos fijos'!$AB$4),0,SUM(AH121:AK121)))</f>
        <v/>
      </c>
      <c r="BE121" s="4">
        <f ca="1">IF(OR(COUNTIF('Datos fijos'!$AJ:$AJ,$B121)=0,$B121=0,D121=0,F121=0,$H$4&lt;&gt;'Datos fijos'!$H$3),0,VLOOKUP($B121,'Datos fijos'!$AJ:$AO,COLUMN('Datos fijos'!$AK$2)-COLUMN('Datos fijos'!$AJ$2)+1,0))</f>
        <v>0</v>
      </c>
      <c r="BF121">
        <f t="shared" ca="1" si="130"/>
        <v>0</v>
      </c>
      <c r="BG121" t="str">
        <f t="shared" ca="1" si="75"/>
        <v/>
      </c>
      <c r="BH121" t="str">
        <f t="shared" ca="1" si="76"/>
        <v/>
      </c>
      <c r="BJ121" t="str">
        <f t="shared" ca="1" si="77"/>
        <v/>
      </c>
      <c r="BK121" t="str">
        <f t="shared" ca="1" si="78"/>
        <v/>
      </c>
      <c r="BL121" t="str">
        <f t="shared" ca="1" si="79"/>
        <v/>
      </c>
      <c r="BM121" t="str">
        <f t="shared" ca="1" si="80"/>
        <v/>
      </c>
      <c r="BN121" s="4" t="str">
        <f t="shared" ca="1" si="81"/>
        <v/>
      </c>
      <c r="BO121" t="str">
        <f t="shared" ca="1" si="82"/>
        <v/>
      </c>
      <c r="BP121" t="str">
        <f t="shared" ca="1" si="83"/>
        <v/>
      </c>
      <c r="BQ121" t="str">
        <f t="shared" ca="1" si="84"/>
        <v/>
      </c>
      <c r="BR121" t="str">
        <f t="shared" ca="1" si="85"/>
        <v/>
      </c>
      <c r="BS121" t="str">
        <f t="shared" ca="1" si="86"/>
        <v/>
      </c>
      <c r="BT121" t="str">
        <f ca="1">IF($BH121="","",IF(OR(BO121='Datos fijos'!$AB$3,BO121='Datos fijos'!$AB$4),0,SUM(BP121:BS121)))</f>
        <v/>
      </c>
      <c r="BU121" t="str">
        <f t="shared" ca="1" si="131"/>
        <v/>
      </c>
      <c r="BX121">
        <f ca="1">IF(OR(COUNTIF('Datos fijos'!$AJ:$AJ,$B121)=0,$B121=0,D121=0,F121=0,G121=0,$H$4&lt;&gt;'Datos fijos'!$H$3),0,VLOOKUP($B121,'Datos fijos'!$AJ:$AO,COLUMN('Datos fijos'!$AL$1)-COLUMN('Datos fijos'!$AJ$2)+1,0))</f>
        <v>0</v>
      </c>
      <c r="BY121">
        <f t="shared" ca="1" si="132"/>
        <v>0</v>
      </c>
      <c r="BZ121" t="str">
        <f t="shared" ca="1" si="87"/>
        <v/>
      </c>
      <c r="CA121" t="str">
        <f t="shared" ca="1" si="88"/>
        <v/>
      </c>
      <c r="CC121" t="str">
        <f t="shared" ca="1" si="89"/>
        <v/>
      </c>
      <c r="CD121" t="str">
        <f t="shared" ca="1" si="90"/>
        <v/>
      </c>
      <c r="CE121" t="str">
        <f t="shared" ca="1" si="91"/>
        <v/>
      </c>
      <c r="CF121" t="str">
        <f t="shared" ca="1" si="92"/>
        <v/>
      </c>
      <c r="CG121" t="str">
        <f t="shared" ca="1" si="93"/>
        <v/>
      </c>
      <c r="CH121" t="str">
        <f t="shared" ca="1" si="94"/>
        <v/>
      </c>
      <c r="CI121" t="str">
        <f t="shared" ca="1" si="95"/>
        <v/>
      </c>
      <c r="CJ121" t="str">
        <f t="shared" ca="1" si="96"/>
        <v/>
      </c>
      <c r="CK121" t="str">
        <f t="shared" ca="1" si="97"/>
        <v/>
      </c>
      <c r="CL121" t="str">
        <f t="shared" ca="1" si="98"/>
        <v/>
      </c>
      <c r="CM121" t="str">
        <f ca="1">IF($CA121="","",IF(OR(CH121='Datos fijos'!$AB$3,CH121='Datos fijos'!$AB$4),0,SUM(CI121:CL121)))</f>
        <v/>
      </c>
      <c r="CN121" t="str">
        <f t="shared" ca="1" si="133"/>
        <v/>
      </c>
      <c r="CQ121" s="4">
        <f ca="1">IF(OR(COUNTIF('Datos fijos'!$AJ:$AJ,$B121)=0,$B121=0,L121=0,D121=0,F121=0),0,IF(K121='Datos fijos'!$AB$5,VLOOKUP($B121,'Datos fijos'!$AJ:$AO,COLUMN('Datos fijos'!$AN$1)-COLUMN('Datos fijos'!$AJ$2)+1,0),0))</f>
        <v>0</v>
      </c>
      <c r="CR121">
        <f t="shared" ca="1" si="134"/>
        <v>0</v>
      </c>
      <c r="CS121" t="str">
        <f t="shared" ca="1" si="99"/>
        <v/>
      </c>
      <c r="CT121" t="str">
        <f t="shared" ca="1" si="100"/>
        <v/>
      </c>
      <c r="CV121" t="str">
        <f t="shared" ca="1" si="101"/>
        <v/>
      </c>
      <c r="CW121" t="str">
        <f t="shared" ca="1" si="102"/>
        <v/>
      </c>
      <c r="CX121" t="str">
        <f t="shared" ca="1" si="103"/>
        <v/>
      </c>
      <c r="CY121" t="str">
        <f t="shared" ca="1" si="104"/>
        <v/>
      </c>
      <c r="CZ121" t="str">
        <f t="shared" ca="1" si="105"/>
        <v/>
      </c>
      <c r="DA121" t="str">
        <f t="shared" ca="1" si="106"/>
        <v/>
      </c>
      <c r="DB121" s="4" t="str">
        <f t="shared" ca="1" si="107"/>
        <v/>
      </c>
      <c r="DC121" t="str">
        <f t="shared" ca="1" si="108"/>
        <v/>
      </c>
      <c r="DD121" t="str">
        <f t="shared" ca="1" si="109"/>
        <v/>
      </c>
      <c r="DE121" t="str">
        <f t="shared" ca="1" si="110"/>
        <v/>
      </c>
      <c r="DF121" t="str">
        <f t="shared" ca="1" si="111"/>
        <v/>
      </c>
      <c r="DI121">
        <f ca="1">IF(OR(COUNTIF('Datos fijos'!$AJ:$AJ,Cálculos!$B121)=0,Cálculos!$B121=0,D121=0,F121=0),0,VLOOKUP($B121,'Datos fijos'!$AJ:$AO,COLUMN('Datos fijos'!$AO$1)-COLUMN('Datos fijos'!$AJ$2)+1,0))</f>
        <v>0</v>
      </c>
      <c r="DJ121">
        <f t="shared" ca="1" si="135"/>
        <v>0</v>
      </c>
      <c r="DK121" t="str">
        <f t="shared" ca="1" si="112"/>
        <v/>
      </c>
      <c r="DL121" t="str">
        <f t="shared" ca="1" si="136"/>
        <v/>
      </c>
      <c r="DN121" t="str">
        <f t="shared" ca="1" si="113"/>
        <v/>
      </c>
      <c r="DO121" t="str">
        <f t="shared" ca="1" si="114"/>
        <v/>
      </c>
      <c r="DP121" t="str">
        <f t="shared" ca="1" si="115"/>
        <v/>
      </c>
      <c r="DQ121" t="str">
        <f t="shared" ca="1" si="116"/>
        <v/>
      </c>
      <c r="DR121" t="str">
        <f t="shared" ca="1" si="117"/>
        <v/>
      </c>
      <c r="DS121" s="4" t="str">
        <f ca="1">IF($DL121="","",IF(OR(OFFSET(K$3,$DL121,0)='Datos fijos'!$AB$5,OFFSET(K$3,$DL121,0)='Datos fijos'!$AB$6),"Importado",OFFSET(K$3,$DL121,0)))</f>
        <v/>
      </c>
      <c r="DT121" t="str">
        <f t="shared" ca="1" si="118"/>
        <v/>
      </c>
      <c r="DU121" t="str">
        <f t="shared" ca="1" si="119"/>
        <v/>
      </c>
      <c r="DV121" t="str">
        <f t="shared" ca="1" si="120"/>
        <v/>
      </c>
      <c r="DW121" t="str">
        <f t="shared" ca="1" si="121"/>
        <v/>
      </c>
      <c r="DX121" t="str">
        <f ca="1">IF(DL121="","",IF(OR(DS121='Datos fijos'!$AB$3,DS121='Datos fijos'!$AB$4),0,SUM(DT121:DW121)))</f>
        <v/>
      </c>
      <c r="DY121" t="str">
        <f t="shared" ca="1" si="122"/>
        <v/>
      </c>
      <c r="EC121" s="52" t="str">
        <f ca="1">IF(OR(COUNTIF('Datos fijos'!$AJ:$AJ,Cálculos!$B121)=0,F121=0,D121=0,B121=0),"",VLOOKUP($B121,'Datos fijos'!$AJ:$AP,COLUMN('Datos fijos'!$AP$1)-COLUMN('Datos fijos'!$AJ$2)+1,0))</f>
        <v/>
      </c>
      <c r="ED121" t="str">
        <f t="shared" ca="1" si="123"/>
        <v/>
      </c>
    </row>
    <row r="122" spans="2:134">
      <c r="B122">
        <f ca="1">OFFSET('Equipos, Mater, Serv'!C$5,ROW($A122)-ROW($A$3),0)</f>
        <v>0</v>
      </c>
      <c r="C122">
        <f ca="1">OFFSET('Equipos, Mater, Serv'!D$5,ROW($A122)-ROW($A$3),0)</f>
        <v>0</v>
      </c>
      <c r="D122">
        <f ca="1">OFFSET('Equipos, Mater, Serv'!F$5,ROW($A122)-ROW($A$3),0)</f>
        <v>0</v>
      </c>
      <c r="E122">
        <f ca="1">OFFSET('Equipos, Mater, Serv'!G$5,ROW($A122)-ROW($A$3),0)</f>
        <v>0</v>
      </c>
      <c r="F122">
        <f ca="1">OFFSET('Equipos, Mater, Serv'!H$5,ROW($A122)-ROW($A$3),0)</f>
        <v>0</v>
      </c>
      <c r="G122">
        <f ca="1">OFFSET('Equipos, Mater, Serv'!L$5,ROW($A122)-ROW($A$3),0)</f>
        <v>0</v>
      </c>
      <c r="I122">
        <f ca="1">OFFSET('Equipos, Mater, Serv'!O$5,ROW($A122)-ROW($A$3),0)</f>
        <v>0</v>
      </c>
      <c r="J122">
        <f ca="1">OFFSET('Equipos, Mater, Serv'!P$5,ROW($A122)-ROW($A$3),0)</f>
        <v>0</v>
      </c>
      <c r="K122">
        <f ca="1">OFFSET('Equipos, Mater, Serv'!T$5,ROW($A122)-ROW($A$3),0)</f>
        <v>0</v>
      </c>
      <c r="L122">
        <f ca="1">OFFSET('Equipos, Mater, Serv'!U$5,ROW($A122)-ROW($A$3),0)</f>
        <v>0</v>
      </c>
      <c r="N122">
        <f ca="1">OFFSET('Equipos, Mater, Serv'!Z$5,ROW($A122)-ROW($A$3),0)</f>
        <v>0</v>
      </c>
      <c r="O122">
        <f ca="1">OFFSET('Equipos, Mater, Serv'!AA$5,ROW($A122)-ROW($A$3),0)</f>
        <v>0</v>
      </c>
      <c r="P122">
        <f ca="1">OFFSET('Equipos, Mater, Serv'!AB$5,ROW($A122)-ROW($A$3),0)</f>
        <v>0</v>
      </c>
      <c r="Q122">
        <f ca="1">OFFSET('Equipos, Mater, Serv'!AC$5,ROW($A122)-ROW($A$3),0)</f>
        <v>0</v>
      </c>
      <c r="R122">
        <f ca="1">OFFSET('Equipos, Mater, Serv'!AD$5,ROW($A122)-ROW($A$3),0)</f>
        <v>0</v>
      </c>
      <c r="S122">
        <f ca="1">OFFSET('Equipos, Mater, Serv'!AE$5,ROW($A122)-ROW($A$3),0)</f>
        <v>0</v>
      </c>
      <c r="T122">
        <f ca="1">OFFSET('Equipos, Mater, Serv'!AF$5,ROW($A122)-ROW($A$3),0)</f>
        <v>0</v>
      </c>
      <c r="V122" s="227">
        <f ca="1">IF(OR($B122=0,D122=0,F122=0,J122&lt;&gt;'Datos fijos'!$H$3),0,1)</f>
        <v>0</v>
      </c>
      <c r="W122">
        <f t="shared" ca="1" si="124"/>
        <v>0</v>
      </c>
      <c r="X122" t="str">
        <f t="shared" ca="1" si="125"/>
        <v/>
      </c>
      <c r="Y122" t="str">
        <f t="shared" ca="1" si="126"/>
        <v/>
      </c>
      <c r="AA122" t="str">
        <f t="shared" ca="1" si="69"/>
        <v/>
      </c>
      <c r="AB122" t="str">
        <f t="shared" ca="1" si="70"/>
        <v/>
      </c>
      <c r="AC122" t="str">
        <f t="shared" ca="1" si="71"/>
        <v/>
      </c>
      <c r="AD122" t="str">
        <f t="shared" ca="1" si="72"/>
        <v/>
      </c>
      <c r="AE122" t="str">
        <f t="shared" ca="1" si="73"/>
        <v/>
      </c>
      <c r="AF122" t="str">
        <f t="shared" ca="1" si="74"/>
        <v/>
      </c>
      <c r="AG122" t="str">
        <f t="shared" ca="1" si="127"/>
        <v/>
      </c>
      <c r="AH122" t="str">
        <f t="shared" ca="1" si="128"/>
        <v/>
      </c>
      <c r="AI122" t="str">
        <f t="shared" ca="1" si="129"/>
        <v/>
      </c>
      <c r="AL122" t="str">
        <f ca="1">IF(Y122="","",IF(OR(AG122='Datos fijos'!$AB$3,AG122='Datos fijos'!$AB$4),0,SUM(AH122:AK122)))</f>
        <v/>
      </c>
      <c r="BE122" s="4">
        <f ca="1">IF(OR(COUNTIF('Datos fijos'!$AJ:$AJ,$B122)=0,$B122=0,D122=0,F122=0,$H$4&lt;&gt;'Datos fijos'!$H$3),0,VLOOKUP($B122,'Datos fijos'!$AJ:$AO,COLUMN('Datos fijos'!$AK$2)-COLUMN('Datos fijos'!$AJ$2)+1,0))</f>
        <v>0</v>
      </c>
      <c r="BF122">
        <f t="shared" ca="1" si="130"/>
        <v>0</v>
      </c>
      <c r="BG122" t="str">
        <f t="shared" ca="1" si="75"/>
        <v/>
      </c>
      <c r="BH122" t="str">
        <f t="shared" ca="1" si="76"/>
        <v/>
      </c>
      <c r="BJ122" t="str">
        <f t="shared" ca="1" si="77"/>
        <v/>
      </c>
      <c r="BK122" t="str">
        <f t="shared" ca="1" si="78"/>
        <v/>
      </c>
      <c r="BL122" t="str">
        <f t="shared" ca="1" si="79"/>
        <v/>
      </c>
      <c r="BM122" t="str">
        <f t="shared" ca="1" si="80"/>
        <v/>
      </c>
      <c r="BN122" s="4" t="str">
        <f t="shared" ca="1" si="81"/>
        <v/>
      </c>
      <c r="BO122" t="str">
        <f t="shared" ca="1" si="82"/>
        <v/>
      </c>
      <c r="BP122" t="str">
        <f t="shared" ca="1" si="83"/>
        <v/>
      </c>
      <c r="BQ122" t="str">
        <f t="shared" ca="1" si="84"/>
        <v/>
      </c>
      <c r="BR122" t="str">
        <f t="shared" ca="1" si="85"/>
        <v/>
      </c>
      <c r="BS122" t="str">
        <f t="shared" ca="1" si="86"/>
        <v/>
      </c>
      <c r="BT122" t="str">
        <f ca="1">IF($BH122="","",IF(OR(BO122='Datos fijos'!$AB$3,BO122='Datos fijos'!$AB$4),0,SUM(BP122:BS122)))</f>
        <v/>
      </c>
      <c r="BU122" t="str">
        <f t="shared" ca="1" si="131"/>
        <v/>
      </c>
      <c r="BX122">
        <f ca="1">IF(OR(COUNTIF('Datos fijos'!$AJ:$AJ,$B122)=0,$B122=0,D122=0,F122=0,G122=0,$H$4&lt;&gt;'Datos fijos'!$H$3),0,VLOOKUP($B122,'Datos fijos'!$AJ:$AO,COLUMN('Datos fijos'!$AL$1)-COLUMN('Datos fijos'!$AJ$2)+1,0))</f>
        <v>0</v>
      </c>
      <c r="BY122">
        <f t="shared" ca="1" si="132"/>
        <v>0</v>
      </c>
      <c r="BZ122" t="str">
        <f t="shared" ca="1" si="87"/>
        <v/>
      </c>
      <c r="CA122" t="str">
        <f t="shared" ca="1" si="88"/>
        <v/>
      </c>
      <c r="CC122" t="str">
        <f t="shared" ca="1" si="89"/>
        <v/>
      </c>
      <c r="CD122" t="str">
        <f t="shared" ca="1" si="90"/>
        <v/>
      </c>
      <c r="CE122" t="str">
        <f t="shared" ca="1" si="91"/>
        <v/>
      </c>
      <c r="CF122" t="str">
        <f t="shared" ca="1" si="92"/>
        <v/>
      </c>
      <c r="CG122" t="str">
        <f t="shared" ca="1" si="93"/>
        <v/>
      </c>
      <c r="CH122" t="str">
        <f t="shared" ca="1" si="94"/>
        <v/>
      </c>
      <c r="CI122" t="str">
        <f t="shared" ca="1" si="95"/>
        <v/>
      </c>
      <c r="CJ122" t="str">
        <f t="shared" ca="1" si="96"/>
        <v/>
      </c>
      <c r="CK122" t="str">
        <f t="shared" ca="1" si="97"/>
        <v/>
      </c>
      <c r="CL122" t="str">
        <f t="shared" ca="1" si="98"/>
        <v/>
      </c>
      <c r="CM122" t="str">
        <f ca="1">IF($CA122="","",IF(OR(CH122='Datos fijos'!$AB$3,CH122='Datos fijos'!$AB$4),0,SUM(CI122:CL122)))</f>
        <v/>
      </c>
      <c r="CN122" t="str">
        <f t="shared" ca="1" si="133"/>
        <v/>
      </c>
      <c r="CQ122" s="4">
        <f ca="1">IF(OR(COUNTIF('Datos fijos'!$AJ:$AJ,$B122)=0,$B122=0,L122=0,D122=0,F122=0),0,IF(K122='Datos fijos'!$AB$5,VLOOKUP($B122,'Datos fijos'!$AJ:$AO,COLUMN('Datos fijos'!$AN$1)-COLUMN('Datos fijos'!$AJ$2)+1,0),0))</f>
        <v>0</v>
      </c>
      <c r="CR122">
        <f t="shared" ca="1" si="134"/>
        <v>0</v>
      </c>
      <c r="CS122" t="str">
        <f t="shared" ca="1" si="99"/>
        <v/>
      </c>
      <c r="CT122" t="str">
        <f t="shared" ca="1" si="100"/>
        <v/>
      </c>
      <c r="CV122" t="str">
        <f t="shared" ca="1" si="101"/>
        <v/>
      </c>
      <c r="CW122" t="str">
        <f t="shared" ca="1" si="102"/>
        <v/>
      </c>
      <c r="CX122" t="str">
        <f t="shared" ca="1" si="103"/>
        <v/>
      </c>
      <c r="CY122" t="str">
        <f t="shared" ca="1" si="104"/>
        <v/>
      </c>
      <c r="CZ122" t="str">
        <f t="shared" ca="1" si="105"/>
        <v/>
      </c>
      <c r="DA122" t="str">
        <f t="shared" ca="1" si="106"/>
        <v/>
      </c>
      <c r="DB122" s="4" t="str">
        <f t="shared" ca="1" si="107"/>
        <v/>
      </c>
      <c r="DC122" t="str">
        <f t="shared" ca="1" si="108"/>
        <v/>
      </c>
      <c r="DD122" t="str">
        <f t="shared" ca="1" si="109"/>
        <v/>
      </c>
      <c r="DE122" t="str">
        <f t="shared" ca="1" si="110"/>
        <v/>
      </c>
      <c r="DF122" t="str">
        <f t="shared" ca="1" si="111"/>
        <v/>
      </c>
      <c r="DI122">
        <f ca="1">IF(OR(COUNTIF('Datos fijos'!$AJ:$AJ,Cálculos!$B122)=0,Cálculos!$B122=0,D122=0,F122=0),0,VLOOKUP($B122,'Datos fijos'!$AJ:$AO,COLUMN('Datos fijos'!$AO$1)-COLUMN('Datos fijos'!$AJ$2)+1,0))</f>
        <v>0</v>
      </c>
      <c r="DJ122">
        <f t="shared" ca="1" si="135"/>
        <v>0</v>
      </c>
      <c r="DK122" t="str">
        <f t="shared" ca="1" si="112"/>
        <v/>
      </c>
      <c r="DL122" t="str">
        <f t="shared" ca="1" si="136"/>
        <v/>
      </c>
      <c r="DN122" t="str">
        <f t="shared" ca="1" si="113"/>
        <v/>
      </c>
      <c r="DO122" t="str">
        <f t="shared" ca="1" si="114"/>
        <v/>
      </c>
      <c r="DP122" t="str">
        <f t="shared" ca="1" si="115"/>
        <v/>
      </c>
      <c r="DQ122" t="str">
        <f t="shared" ca="1" si="116"/>
        <v/>
      </c>
      <c r="DR122" t="str">
        <f t="shared" ca="1" si="117"/>
        <v/>
      </c>
      <c r="DS122" s="4" t="str">
        <f ca="1">IF($DL122="","",IF(OR(OFFSET(K$3,$DL122,0)='Datos fijos'!$AB$5,OFFSET(K$3,$DL122,0)='Datos fijos'!$AB$6),"Importado",OFFSET(K$3,$DL122,0)))</f>
        <v/>
      </c>
      <c r="DT122" t="str">
        <f t="shared" ca="1" si="118"/>
        <v/>
      </c>
      <c r="DU122" t="str">
        <f t="shared" ca="1" si="119"/>
        <v/>
      </c>
      <c r="DV122" t="str">
        <f t="shared" ca="1" si="120"/>
        <v/>
      </c>
      <c r="DW122" t="str">
        <f t="shared" ca="1" si="121"/>
        <v/>
      </c>
      <c r="DX122" t="str">
        <f ca="1">IF(DL122="","",IF(OR(DS122='Datos fijos'!$AB$3,DS122='Datos fijos'!$AB$4),0,SUM(DT122:DW122)))</f>
        <v/>
      </c>
      <c r="DY122" t="str">
        <f t="shared" ca="1" si="122"/>
        <v/>
      </c>
      <c r="EC122" s="52" t="str">
        <f ca="1">IF(OR(COUNTIF('Datos fijos'!$AJ:$AJ,Cálculos!$B122)=0,F122=0,D122=0,B122=0),"",VLOOKUP($B122,'Datos fijos'!$AJ:$AP,COLUMN('Datos fijos'!$AP$1)-COLUMN('Datos fijos'!$AJ$2)+1,0))</f>
        <v/>
      </c>
      <c r="ED122" t="str">
        <f t="shared" ca="1" si="123"/>
        <v/>
      </c>
    </row>
    <row r="123" spans="2:134">
      <c r="B123">
        <f ca="1">OFFSET('Equipos, Mater, Serv'!C$5,ROW($A123)-ROW($A$3),0)</f>
        <v>0</v>
      </c>
      <c r="C123">
        <f ca="1">OFFSET('Equipos, Mater, Serv'!D$5,ROW($A123)-ROW($A$3),0)</f>
        <v>0</v>
      </c>
      <c r="D123">
        <f ca="1">OFFSET('Equipos, Mater, Serv'!F$5,ROW($A123)-ROW($A$3),0)</f>
        <v>0</v>
      </c>
      <c r="E123">
        <f ca="1">OFFSET('Equipos, Mater, Serv'!G$5,ROW($A123)-ROW($A$3),0)</f>
        <v>0</v>
      </c>
      <c r="F123">
        <f ca="1">OFFSET('Equipos, Mater, Serv'!H$5,ROW($A123)-ROW($A$3),0)</f>
        <v>0</v>
      </c>
      <c r="G123">
        <f ca="1">OFFSET('Equipos, Mater, Serv'!L$5,ROW($A123)-ROW($A$3),0)</f>
        <v>0</v>
      </c>
      <c r="I123">
        <f ca="1">OFFSET('Equipos, Mater, Serv'!O$5,ROW($A123)-ROW($A$3),0)</f>
        <v>0</v>
      </c>
      <c r="J123">
        <f ca="1">OFFSET('Equipos, Mater, Serv'!P$5,ROW($A123)-ROW($A$3),0)</f>
        <v>0</v>
      </c>
      <c r="K123">
        <f ca="1">OFFSET('Equipos, Mater, Serv'!T$5,ROW($A123)-ROW($A$3),0)</f>
        <v>0</v>
      </c>
      <c r="L123">
        <f ca="1">OFFSET('Equipos, Mater, Serv'!U$5,ROW($A123)-ROW($A$3),0)</f>
        <v>0</v>
      </c>
      <c r="N123">
        <f ca="1">OFFSET('Equipos, Mater, Serv'!Z$5,ROW($A123)-ROW($A$3),0)</f>
        <v>0</v>
      </c>
      <c r="O123">
        <f ca="1">OFFSET('Equipos, Mater, Serv'!AA$5,ROW($A123)-ROW($A$3),0)</f>
        <v>0</v>
      </c>
      <c r="P123">
        <f ca="1">OFFSET('Equipos, Mater, Serv'!AB$5,ROW($A123)-ROW($A$3),0)</f>
        <v>0</v>
      </c>
      <c r="Q123">
        <f ca="1">OFFSET('Equipos, Mater, Serv'!AC$5,ROW($A123)-ROW($A$3),0)</f>
        <v>0</v>
      </c>
      <c r="R123">
        <f ca="1">OFFSET('Equipos, Mater, Serv'!AD$5,ROW($A123)-ROW($A$3),0)</f>
        <v>0</v>
      </c>
      <c r="S123">
        <f ca="1">OFFSET('Equipos, Mater, Serv'!AE$5,ROW($A123)-ROW($A$3),0)</f>
        <v>0</v>
      </c>
      <c r="T123">
        <f ca="1">OFFSET('Equipos, Mater, Serv'!AF$5,ROW($A123)-ROW($A$3),0)</f>
        <v>0</v>
      </c>
      <c r="V123" s="227">
        <f ca="1">IF(OR($B123=0,D123=0,F123=0,J123&lt;&gt;'Datos fijos'!$H$3),0,1)</f>
        <v>0</v>
      </c>
      <c r="W123">
        <f t="shared" ca="1" si="124"/>
        <v>0</v>
      </c>
      <c r="X123" t="str">
        <f t="shared" ca="1" si="125"/>
        <v/>
      </c>
      <c r="Y123" t="str">
        <f t="shared" ca="1" si="126"/>
        <v/>
      </c>
      <c r="AA123" t="str">
        <f t="shared" ca="1" si="69"/>
        <v/>
      </c>
      <c r="AB123" t="str">
        <f t="shared" ca="1" si="70"/>
        <v/>
      </c>
      <c r="AC123" t="str">
        <f t="shared" ca="1" si="71"/>
        <v/>
      </c>
      <c r="AD123" t="str">
        <f t="shared" ca="1" si="72"/>
        <v/>
      </c>
      <c r="AE123" t="str">
        <f t="shared" ca="1" si="73"/>
        <v/>
      </c>
      <c r="AF123" t="str">
        <f t="shared" ca="1" si="74"/>
        <v/>
      </c>
      <c r="AG123" t="str">
        <f t="shared" ca="1" si="127"/>
        <v/>
      </c>
      <c r="AH123" t="str">
        <f t="shared" ca="1" si="128"/>
        <v/>
      </c>
      <c r="AI123" t="str">
        <f t="shared" ca="1" si="129"/>
        <v/>
      </c>
      <c r="AL123" t="str">
        <f ca="1">IF(Y123="","",IF(OR(AG123='Datos fijos'!$AB$3,AG123='Datos fijos'!$AB$4),0,SUM(AH123:AK123)))</f>
        <v/>
      </c>
      <c r="BE123" s="4">
        <f ca="1">IF(OR(COUNTIF('Datos fijos'!$AJ:$AJ,$B123)=0,$B123=0,D123=0,F123=0,$H$4&lt;&gt;'Datos fijos'!$H$3),0,VLOOKUP($B123,'Datos fijos'!$AJ:$AO,COLUMN('Datos fijos'!$AK$2)-COLUMN('Datos fijos'!$AJ$2)+1,0))</f>
        <v>0</v>
      </c>
      <c r="BF123">
        <f t="shared" ca="1" si="130"/>
        <v>0</v>
      </c>
      <c r="BG123" t="str">
        <f t="shared" ca="1" si="75"/>
        <v/>
      </c>
      <c r="BH123" t="str">
        <f t="shared" ca="1" si="76"/>
        <v/>
      </c>
      <c r="BJ123" t="str">
        <f t="shared" ca="1" si="77"/>
        <v/>
      </c>
      <c r="BK123" t="str">
        <f t="shared" ca="1" si="78"/>
        <v/>
      </c>
      <c r="BL123" t="str">
        <f t="shared" ca="1" si="79"/>
        <v/>
      </c>
      <c r="BM123" t="str">
        <f t="shared" ca="1" si="80"/>
        <v/>
      </c>
      <c r="BN123" s="4" t="str">
        <f t="shared" ca="1" si="81"/>
        <v/>
      </c>
      <c r="BO123" t="str">
        <f t="shared" ca="1" si="82"/>
        <v/>
      </c>
      <c r="BP123" t="str">
        <f t="shared" ca="1" si="83"/>
        <v/>
      </c>
      <c r="BQ123" t="str">
        <f t="shared" ca="1" si="84"/>
        <v/>
      </c>
      <c r="BR123" t="str">
        <f t="shared" ca="1" si="85"/>
        <v/>
      </c>
      <c r="BS123" t="str">
        <f t="shared" ca="1" si="86"/>
        <v/>
      </c>
      <c r="BT123" t="str">
        <f ca="1">IF($BH123="","",IF(OR(BO123='Datos fijos'!$AB$3,BO123='Datos fijos'!$AB$4),0,SUM(BP123:BS123)))</f>
        <v/>
      </c>
      <c r="BU123" t="str">
        <f t="shared" ca="1" si="131"/>
        <v/>
      </c>
      <c r="BX123">
        <f ca="1">IF(OR(COUNTIF('Datos fijos'!$AJ:$AJ,$B123)=0,$B123=0,D123=0,F123=0,G123=0,$H$4&lt;&gt;'Datos fijos'!$H$3),0,VLOOKUP($B123,'Datos fijos'!$AJ:$AO,COLUMN('Datos fijos'!$AL$1)-COLUMN('Datos fijos'!$AJ$2)+1,0))</f>
        <v>0</v>
      </c>
      <c r="BY123">
        <f t="shared" ca="1" si="132"/>
        <v>0</v>
      </c>
      <c r="BZ123" t="str">
        <f t="shared" ca="1" si="87"/>
        <v/>
      </c>
      <c r="CA123" t="str">
        <f t="shared" ca="1" si="88"/>
        <v/>
      </c>
      <c r="CC123" t="str">
        <f t="shared" ca="1" si="89"/>
        <v/>
      </c>
      <c r="CD123" t="str">
        <f t="shared" ca="1" si="90"/>
        <v/>
      </c>
      <c r="CE123" t="str">
        <f t="shared" ca="1" si="91"/>
        <v/>
      </c>
      <c r="CF123" t="str">
        <f t="shared" ca="1" si="92"/>
        <v/>
      </c>
      <c r="CG123" t="str">
        <f t="shared" ca="1" si="93"/>
        <v/>
      </c>
      <c r="CH123" t="str">
        <f t="shared" ca="1" si="94"/>
        <v/>
      </c>
      <c r="CI123" t="str">
        <f t="shared" ca="1" si="95"/>
        <v/>
      </c>
      <c r="CJ123" t="str">
        <f t="shared" ca="1" si="96"/>
        <v/>
      </c>
      <c r="CK123" t="str">
        <f t="shared" ca="1" si="97"/>
        <v/>
      </c>
      <c r="CL123" t="str">
        <f t="shared" ca="1" si="98"/>
        <v/>
      </c>
      <c r="CM123" t="str">
        <f ca="1">IF($CA123="","",IF(OR(CH123='Datos fijos'!$AB$3,CH123='Datos fijos'!$AB$4),0,SUM(CI123:CL123)))</f>
        <v/>
      </c>
      <c r="CN123" t="str">
        <f t="shared" ca="1" si="133"/>
        <v/>
      </c>
      <c r="CQ123" s="4">
        <f ca="1">IF(OR(COUNTIF('Datos fijos'!$AJ:$AJ,$B123)=0,$B123=0,L123=0,D123=0,F123=0),0,IF(K123='Datos fijos'!$AB$5,VLOOKUP($B123,'Datos fijos'!$AJ:$AO,COLUMN('Datos fijos'!$AN$1)-COLUMN('Datos fijos'!$AJ$2)+1,0),0))</f>
        <v>0</v>
      </c>
      <c r="CR123">
        <f t="shared" ca="1" si="134"/>
        <v>0</v>
      </c>
      <c r="CS123" t="str">
        <f t="shared" ca="1" si="99"/>
        <v/>
      </c>
      <c r="CT123" t="str">
        <f t="shared" ca="1" si="100"/>
        <v/>
      </c>
      <c r="CV123" t="str">
        <f t="shared" ca="1" si="101"/>
        <v/>
      </c>
      <c r="CW123" t="str">
        <f t="shared" ca="1" si="102"/>
        <v/>
      </c>
      <c r="CX123" t="str">
        <f t="shared" ca="1" si="103"/>
        <v/>
      </c>
      <c r="CY123" t="str">
        <f t="shared" ca="1" si="104"/>
        <v/>
      </c>
      <c r="CZ123" t="str">
        <f t="shared" ca="1" si="105"/>
        <v/>
      </c>
      <c r="DA123" t="str">
        <f t="shared" ca="1" si="106"/>
        <v/>
      </c>
      <c r="DB123" s="4" t="str">
        <f t="shared" ca="1" si="107"/>
        <v/>
      </c>
      <c r="DC123" t="str">
        <f t="shared" ca="1" si="108"/>
        <v/>
      </c>
      <c r="DD123" t="str">
        <f t="shared" ca="1" si="109"/>
        <v/>
      </c>
      <c r="DE123" t="str">
        <f t="shared" ca="1" si="110"/>
        <v/>
      </c>
      <c r="DF123" t="str">
        <f t="shared" ca="1" si="111"/>
        <v/>
      </c>
      <c r="DI123">
        <f ca="1">IF(OR(COUNTIF('Datos fijos'!$AJ:$AJ,Cálculos!$B123)=0,Cálculos!$B123=0,D123=0,F123=0),0,VLOOKUP($B123,'Datos fijos'!$AJ:$AO,COLUMN('Datos fijos'!$AO$1)-COLUMN('Datos fijos'!$AJ$2)+1,0))</f>
        <v>0</v>
      </c>
      <c r="DJ123">
        <f t="shared" ca="1" si="135"/>
        <v>0</v>
      </c>
      <c r="DK123" t="str">
        <f t="shared" ca="1" si="112"/>
        <v/>
      </c>
      <c r="DL123" t="str">
        <f t="shared" ca="1" si="136"/>
        <v/>
      </c>
      <c r="DN123" t="str">
        <f t="shared" ca="1" si="113"/>
        <v/>
      </c>
      <c r="DO123" t="str">
        <f t="shared" ca="1" si="114"/>
        <v/>
      </c>
      <c r="DP123" t="str">
        <f t="shared" ca="1" si="115"/>
        <v/>
      </c>
      <c r="DQ123" t="str">
        <f t="shared" ca="1" si="116"/>
        <v/>
      </c>
      <c r="DR123" t="str">
        <f t="shared" ca="1" si="117"/>
        <v/>
      </c>
      <c r="DS123" s="4" t="str">
        <f ca="1">IF($DL123="","",IF(OR(OFFSET(K$3,$DL123,0)='Datos fijos'!$AB$5,OFFSET(K$3,$DL123,0)='Datos fijos'!$AB$6),"Importado",OFFSET(K$3,$DL123,0)))</f>
        <v/>
      </c>
      <c r="DT123" t="str">
        <f t="shared" ca="1" si="118"/>
        <v/>
      </c>
      <c r="DU123" t="str">
        <f t="shared" ca="1" si="119"/>
        <v/>
      </c>
      <c r="DV123" t="str">
        <f t="shared" ca="1" si="120"/>
        <v/>
      </c>
      <c r="DW123" t="str">
        <f t="shared" ca="1" si="121"/>
        <v/>
      </c>
      <c r="DX123" t="str">
        <f ca="1">IF(DL123="","",IF(OR(DS123='Datos fijos'!$AB$3,DS123='Datos fijos'!$AB$4),0,SUM(DT123:DW123)))</f>
        <v/>
      </c>
      <c r="DY123" t="str">
        <f t="shared" ca="1" si="122"/>
        <v/>
      </c>
      <c r="EC123" s="52" t="str">
        <f ca="1">IF(OR(COUNTIF('Datos fijos'!$AJ:$AJ,Cálculos!$B123)=0,F123=0,D123=0,B123=0),"",VLOOKUP($B123,'Datos fijos'!$AJ:$AP,COLUMN('Datos fijos'!$AP$1)-COLUMN('Datos fijos'!$AJ$2)+1,0))</f>
        <v/>
      </c>
      <c r="ED123" t="str">
        <f t="shared" ca="1" si="123"/>
        <v/>
      </c>
    </row>
    <row r="124" spans="2:134">
      <c r="B124">
        <f ca="1">OFFSET('Equipos, Mater, Serv'!C$5,ROW($A124)-ROW($A$3),0)</f>
        <v>0</v>
      </c>
      <c r="C124">
        <f ca="1">OFFSET('Equipos, Mater, Serv'!D$5,ROW($A124)-ROW($A$3),0)</f>
        <v>0</v>
      </c>
      <c r="D124">
        <f ca="1">OFFSET('Equipos, Mater, Serv'!F$5,ROW($A124)-ROW($A$3),0)</f>
        <v>0</v>
      </c>
      <c r="E124">
        <f ca="1">OFFSET('Equipos, Mater, Serv'!G$5,ROW($A124)-ROW($A$3),0)</f>
        <v>0</v>
      </c>
      <c r="F124">
        <f ca="1">OFFSET('Equipos, Mater, Serv'!H$5,ROW($A124)-ROW($A$3),0)</f>
        <v>0</v>
      </c>
      <c r="G124">
        <f ca="1">OFFSET('Equipos, Mater, Serv'!L$5,ROW($A124)-ROW($A$3),0)</f>
        <v>0</v>
      </c>
      <c r="I124">
        <f ca="1">OFFSET('Equipos, Mater, Serv'!O$5,ROW($A124)-ROW($A$3),0)</f>
        <v>0</v>
      </c>
      <c r="J124">
        <f ca="1">OFFSET('Equipos, Mater, Serv'!P$5,ROW($A124)-ROW($A$3),0)</f>
        <v>0</v>
      </c>
      <c r="K124">
        <f ca="1">OFFSET('Equipos, Mater, Serv'!T$5,ROW($A124)-ROW($A$3),0)</f>
        <v>0</v>
      </c>
      <c r="L124">
        <f ca="1">OFFSET('Equipos, Mater, Serv'!U$5,ROW($A124)-ROW($A$3),0)</f>
        <v>0</v>
      </c>
      <c r="N124">
        <f ca="1">OFFSET('Equipos, Mater, Serv'!Z$5,ROW($A124)-ROW($A$3),0)</f>
        <v>0</v>
      </c>
      <c r="O124">
        <f ca="1">OFFSET('Equipos, Mater, Serv'!AA$5,ROW($A124)-ROW($A$3),0)</f>
        <v>0</v>
      </c>
      <c r="P124">
        <f ca="1">OFFSET('Equipos, Mater, Serv'!AB$5,ROW($A124)-ROW($A$3),0)</f>
        <v>0</v>
      </c>
      <c r="Q124">
        <f ca="1">OFFSET('Equipos, Mater, Serv'!AC$5,ROW($A124)-ROW($A$3),0)</f>
        <v>0</v>
      </c>
      <c r="R124">
        <f ca="1">OFFSET('Equipos, Mater, Serv'!AD$5,ROW($A124)-ROW($A$3),0)</f>
        <v>0</v>
      </c>
      <c r="S124">
        <f ca="1">OFFSET('Equipos, Mater, Serv'!AE$5,ROW($A124)-ROW($A$3),0)</f>
        <v>0</v>
      </c>
      <c r="T124">
        <f ca="1">OFFSET('Equipos, Mater, Serv'!AF$5,ROW($A124)-ROW($A$3),0)</f>
        <v>0</v>
      </c>
      <c r="V124" s="227">
        <f ca="1">IF(OR($B124=0,D124=0,F124=0,J124&lt;&gt;'Datos fijos'!$H$3),0,1)</f>
        <v>0</v>
      </c>
      <c r="W124">
        <f t="shared" ca="1" si="124"/>
        <v>0</v>
      </c>
      <c r="X124" t="str">
        <f t="shared" ca="1" si="125"/>
        <v/>
      </c>
      <c r="Y124" t="str">
        <f t="shared" ca="1" si="126"/>
        <v/>
      </c>
      <c r="AA124" t="str">
        <f t="shared" ca="1" si="69"/>
        <v/>
      </c>
      <c r="AB124" t="str">
        <f t="shared" ca="1" si="70"/>
        <v/>
      </c>
      <c r="AC124" t="str">
        <f t="shared" ca="1" si="71"/>
        <v/>
      </c>
      <c r="AD124" t="str">
        <f t="shared" ca="1" si="72"/>
        <v/>
      </c>
      <c r="AE124" t="str">
        <f t="shared" ca="1" si="73"/>
        <v/>
      </c>
      <c r="AF124" t="str">
        <f t="shared" ca="1" si="74"/>
        <v/>
      </c>
      <c r="AG124" t="str">
        <f t="shared" ca="1" si="127"/>
        <v/>
      </c>
      <c r="AH124" t="str">
        <f t="shared" ca="1" si="128"/>
        <v/>
      </c>
      <c r="AI124" t="str">
        <f t="shared" ca="1" si="129"/>
        <v/>
      </c>
      <c r="AL124" t="str">
        <f ca="1">IF(Y124="","",IF(OR(AG124='Datos fijos'!$AB$3,AG124='Datos fijos'!$AB$4),0,SUM(AH124:AK124)))</f>
        <v/>
      </c>
      <c r="BE124" s="4">
        <f ca="1">IF(OR(COUNTIF('Datos fijos'!$AJ:$AJ,$B124)=0,$B124=0,D124=0,F124=0,$H$4&lt;&gt;'Datos fijos'!$H$3),0,VLOOKUP($B124,'Datos fijos'!$AJ:$AO,COLUMN('Datos fijos'!$AK$2)-COLUMN('Datos fijos'!$AJ$2)+1,0))</f>
        <v>0</v>
      </c>
      <c r="BF124">
        <f t="shared" ca="1" si="130"/>
        <v>0</v>
      </c>
      <c r="BG124" t="str">
        <f t="shared" ca="1" si="75"/>
        <v/>
      </c>
      <c r="BH124" t="str">
        <f t="shared" ca="1" si="76"/>
        <v/>
      </c>
      <c r="BJ124" t="str">
        <f t="shared" ca="1" si="77"/>
        <v/>
      </c>
      <c r="BK124" t="str">
        <f t="shared" ca="1" si="78"/>
        <v/>
      </c>
      <c r="BL124" t="str">
        <f t="shared" ca="1" si="79"/>
        <v/>
      </c>
      <c r="BM124" t="str">
        <f t="shared" ca="1" si="80"/>
        <v/>
      </c>
      <c r="BN124" s="4" t="str">
        <f t="shared" ca="1" si="81"/>
        <v/>
      </c>
      <c r="BO124" t="str">
        <f t="shared" ca="1" si="82"/>
        <v/>
      </c>
      <c r="BP124" t="str">
        <f t="shared" ca="1" si="83"/>
        <v/>
      </c>
      <c r="BQ124" t="str">
        <f t="shared" ca="1" si="84"/>
        <v/>
      </c>
      <c r="BR124" t="str">
        <f t="shared" ca="1" si="85"/>
        <v/>
      </c>
      <c r="BS124" t="str">
        <f t="shared" ca="1" si="86"/>
        <v/>
      </c>
      <c r="BT124" t="str">
        <f ca="1">IF($BH124="","",IF(OR(BO124='Datos fijos'!$AB$3,BO124='Datos fijos'!$AB$4),0,SUM(BP124:BS124)))</f>
        <v/>
      </c>
      <c r="BU124" t="str">
        <f t="shared" ca="1" si="131"/>
        <v/>
      </c>
      <c r="BX124">
        <f ca="1">IF(OR(COUNTIF('Datos fijos'!$AJ:$AJ,$B124)=0,$B124=0,D124=0,F124=0,G124=0,$H$4&lt;&gt;'Datos fijos'!$H$3),0,VLOOKUP($B124,'Datos fijos'!$AJ:$AO,COLUMN('Datos fijos'!$AL$1)-COLUMN('Datos fijos'!$AJ$2)+1,0))</f>
        <v>0</v>
      </c>
      <c r="BY124">
        <f t="shared" ca="1" si="132"/>
        <v>0</v>
      </c>
      <c r="BZ124" t="str">
        <f t="shared" ca="1" si="87"/>
        <v/>
      </c>
      <c r="CA124" t="str">
        <f t="shared" ca="1" si="88"/>
        <v/>
      </c>
      <c r="CC124" t="str">
        <f t="shared" ca="1" si="89"/>
        <v/>
      </c>
      <c r="CD124" t="str">
        <f t="shared" ca="1" si="90"/>
        <v/>
      </c>
      <c r="CE124" t="str">
        <f t="shared" ca="1" si="91"/>
        <v/>
      </c>
      <c r="CF124" t="str">
        <f t="shared" ca="1" si="92"/>
        <v/>
      </c>
      <c r="CG124" t="str">
        <f t="shared" ca="1" si="93"/>
        <v/>
      </c>
      <c r="CH124" t="str">
        <f t="shared" ca="1" si="94"/>
        <v/>
      </c>
      <c r="CI124" t="str">
        <f t="shared" ca="1" si="95"/>
        <v/>
      </c>
      <c r="CJ124" t="str">
        <f t="shared" ca="1" si="96"/>
        <v/>
      </c>
      <c r="CK124" t="str">
        <f t="shared" ca="1" si="97"/>
        <v/>
      </c>
      <c r="CL124" t="str">
        <f t="shared" ca="1" si="98"/>
        <v/>
      </c>
      <c r="CM124" t="str">
        <f ca="1">IF($CA124="","",IF(OR(CH124='Datos fijos'!$AB$3,CH124='Datos fijos'!$AB$4),0,SUM(CI124:CL124)))</f>
        <v/>
      </c>
      <c r="CN124" t="str">
        <f t="shared" ca="1" si="133"/>
        <v/>
      </c>
      <c r="CQ124" s="4">
        <f ca="1">IF(OR(COUNTIF('Datos fijos'!$AJ:$AJ,$B124)=0,$B124=0,L124=0,D124=0,F124=0),0,IF(K124='Datos fijos'!$AB$5,VLOOKUP($B124,'Datos fijos'!$AJ:$AO,COLUMN('Datos fijos'!$AN$1)-COLUMN('Datos fijos'!$AJ$2)+1,0),0))</f>
        <v>0</v>
      </c>
      <c r="CR124">
        <f t="shared" ca="1" si="134"/>
        <v>0</v>
      </c>
      <c r="CS124" t="str">
        <f t="shared" ca="1" si="99"/>
        <v/>
      </c>
      <c r="CT124" t="str">
        <f t="shared" ca="1" si="100"/>
        <v/>
      </c>
      <c r="CV124" t="str">
        <f t="shared" ca="1" si="101"/>
        <v/>
      </c>
      <c r="CW124" t="str">
        <f t="shared" ca="1" si="102"/>
        <v/>
      </c>
      <c r="CX124" t="str">
        <f t="shared" ca="1" si="103"/>
        <v/>
      </c>
      <c r="CY124" t="str">
        <f t="shared" ca="1" si="104"/>
        <v/>
      </c>
      <c r="CZ124" t="str">
        <f t="shared" ca="1" si="105"/>
        <v/>
      </c>
      <c r="DA124" t="str">
        <f t="shared" ca="1" si="106"/>
        <v/>
      </c>
      <c r="DB124" s="4" t="str">
        <f t="shared" ca="1" si="107"/>
        <v/>
      </c>
      <c r="DC124" t="str">
        <f t="shared" ca="1" si="108"/>
        <v/>
      </c>
      <c r="DD124" t="str">
        <f t="shared" ca="1" si="109"/>
        <v/>
      </c>
      <c r="DE124" t="str">
        <f t="shared" ca="1" si="110"/>
        <v/>
      </c>
      <c r="DF124" t="str">
        <f t="shared" ca="1" si="111"/>
        <v/>
      </c>
      <c r="DI124">
        <f ca="1">IF(OR(COUNTIF('Datos fijos'!$AJ:$AJ,Cálculos!$B124)=0,Cálculos!$B124=0,D124=0,F124=0),0,VLOOKUP($B124,'Datos fijos'!$AJ:$AO,COLUMN('Datos fijos'!$AO$1)-COLUMN('Datos fijos'!$AJ$2)+1,0))</f>
        <v>0</v>
      </c>
      <c r="DJ124">
        <f t="shared" ca="1" si="135"/>
        <v>0</v>
      </c>
      <c r="DK124" t="str">
        <f t="shared" ca="1" si="112"/>
        <v/>
      </c>
      <c r="DL124" t="str">
        <f t="shared" ca="1" si="136"/>
        <v/>
      </c>
      <c r="DN124" t="str">
        <f t="shared" ca="1" si="113"/>
        <v/>
      </c>
      <c r="DO124" t="str">
        <f t="shared" ca="1" si="114"/>
        <v/>
      </c>
      <c r="DP124" t="str">
        <f t="shared" ca="1" si="115"/>
        <v/>
      </c>
      <c r="DQ124" t="str">
        <f t="shared" ca="1" si="116"/>
        <v/>
      </c>
      <c r="DR124" t="str">
        <f t="shared" ca="1" si="117"/>
        <v/>
      </c>
      <c r="DS124" s="4" t="str">
        <f ca="1">IF($DL124="","",IF(OR(OFFSET(K$3,$DL124,0)='Datos fijos'!$AB$5,OFFSET(K$3,$DL124,0)='Datos fijos'!$AB$6),"Importado",OFFSET(K$3,$DL124,0)))</f>
        <v/>
      </c>
      <c r="DT124" t="str">
        <f t="shared" ca="1" si="118"/>
        <v/>
      </c>
      <c r="DU124" t="str">
        <f t="shared" ca="1" si="119"/>
        <v/>
      </c>
      <c r="DV124" t="str">
        <f t="shared" ca="1" si="120"/>
        <v/>
      </c>
      <c r="DW124" t="str">
        <f t="shared" ca="1" si="121"/>
        <v/>
      </c>
      <c r="DX124" t="str">
        <f ca="1">IF(DL124="","",IF(OR(DS124='Datos fijos'!$AB$3,DS124='Datos fijos'!$AB$4),0,SUM(DT124:DW124)))</f>
        <v/>
      </c>
      <c r="DY124" t="str">
        <f t="shared" ca="1" si="122"/>
        <v/>
      </c>
      <c r="EC124" s="52" t="str">
        <f ca="1">IF(OR(COUNTIF('Datos fijos'!$AJ:$AJ,Cálculos!$B124)=0,F124=0,D124=0,B124=0),"",VLOOKUP($B124,'Datos fijos'!$AJ:$AP,COLUMN('Datos fijos'!$AP$1)-COLUMN('Datos fijos'!$AJ$2)+1,0))</f>
        <v/>
      </c>
      <c r="ED124" t="str">
        <f t="shared" ca="1" si="123"/>
        <v/>
      </c>
    </row>
    <row r="125" spans="2:134">
      <c r="B125">
        <f ca="1">OFFSET('Equipos, Mater, Serv'!C$5,ROW($A125)-ROW($A$3),0)</f>
        <v>0</v>
      </c>
      <c r="C125">
        <f ca="1">OFFSET('Equipos, Mater, Serv'!D$5,ROW($A125)-ROW($A$3),0)</f>
        <v>0</v>
      </c>
      <c r="D125">
        <f ca="1">OFFSET('Equipos, Mater, Serv'!F$5,ROW($A125)-ROW($A$3),0)</f>
        <v>0</v>
      </c>
      <c r="E125">
        <f ca="1">OFFSET('Equipos, Mater, Serv'!G$5,ROW($A125)-ROW($A$3),0)</f>
        <v>0</v>
      </c>
      <c r="F125">
        <f ca="1">OFFSET('Equipos, Mater, Serv'!H$5,ROW($A125)-ROW($A$3),0)</f>
        <v>0</v>
      </c>
      <c r="G125">
        <f ca="1">OFFSET('Equipos, Mater, Serv'!L$5,ROW($A125)-ROW($A$3),0)</f>
        <v>0</v>
      </c>
      <c r="I125">
        <f ca="1">OFFSET('Equipos, Mater, Serv'!O$5,ROW($A125)-ROW($A$3),0)</f>
        <v>0</v>
      </c>
      <c r="J125">
        <f ca="1">OFFSET('Equipos, Mater, Serv'!P$5,ROW($A125)-ROW($A$3),0)</f>
        <v>0</v>
      </c>
      <c r="K125">
        <f ca="1">OFFSET('Equipos, Mater, Serv'!T$5,ROW($A125)-ROW($A$3),0)</f>
        <v>0</v>
      </c>
      <c r="L125">
        <f ca="1">OFFSET('Equipos, Mater, Serv'!U$5,ROW($A125)-ROW($A$3),0)</f>
        <v>0</v>
      </c>
      <c r="N125">
        <f ca="1">OFFSET('Equipos, Mater, Serv'!Z$5,ROW($A125)-ROW($A$3),0)</f>
        <v>0</v>
      </c>
      <c r="O125">
        <f ca="1">OFFSET('Equipos, Mater, Serv'!AA$5,ROW($A125)-ROW($A$3),0)</f>
        <v>0</v>
      </c>
      <c r="P125">
        <f ca="1">OFFSET('Equipos, Mater, Serv'!AB$5,ROW($A125)-ROW($A$3),0)</f>
        <v>0</v>
      </c>
      <c r="Q125">
        <f ca="1">OFFSET('Equipos, Mater, Serv'!AC$5,ROW($A125)-ROW($A$3),0)</f>
        <v>0</v>
      </c>
      <c r="R125">
        <f ca="1">OFFSET('Equipos, Mater, Serv'!AD$5,ROW($A125)-ROW($A$3),0)</f>
        <v>0</v>
      </c>
      <c r="S125">
        <f ca="1">OFFSET('Equipos, Mater, Serv'!AE$5,ROW($A125)-ROW($A$3),0)</f>
        <v>0</v>
      </c>
      <c r="T125">
        <f ca="1">OFFSET('Equipos, Mater, Serv'!AF$5,ROW($A125)-ROW($A$3),0)</f>
        <v>0</v>
      </c>
      <c r="V125" s="227">
        <f ca="1">IF(OR($B125=0,D125=0,F125=0,J125&lt;&gt;'Datos fijos'!$H$3),0,1)</f>
        <v>0</v>
      </c>
      <c r="W125">
        <f t="shared" ca="1" si="124"/>
        <v>0</v>
      </c>
      <c r="X125" t="str">
        <f t="shared" ca="1" si="125"/>
        <v/>
      </c>
      <c r="Y125" t="str">
        <f t="shared" ca="1" si="126"/>
        <v/>
      </c>
      <c r="AA125" t="str">
        <f t="shared" ca="1" si="69"/>
        <v/>
      </c>
      <c r="AB125" t="str">
        <f t="shared" ca="1" si="70"/>
        <v/>
      </c>
      <c r="AC125" t="str">
        <f t="shared" ca="1" si="71"/>
        <v/>
      </c>
      <c r="AD125" t="str">
        <f t="shared" ca="1" si="72"/>
        <v/>
      </c>
      <c r="AE125" t="str">
        <f t="shared" ca="1" si="73"/>
        <v/>
      </c>
      <c r="AF125" t="str">
        <f t="shared" ca="1" si="74"/>
        <v/>
      </c>
      <c r="AG125" t="str">
        <f t="shared" ca="1" si="127"/>
        <v/>
      </c>
      <c r="AH125" t="str">
        <f t="shared" ca="1" si="128"/>
        <v/>
      </c>
      <c r="AI125" t="str">
        <f t="shared" ca="1" si="129"/>
        <v/>
      </c>
      <c r="AL125" t="str">
        <f ca="1">IF(Y125="","",IF(OR(AG125='Datos fijos'!$AB$3,AG125='Datos fijos'!$AB$4),0,SUM(AH125:AK125)))</f>
        <v/>
      </c>
      <c r="BE125" s="4">
        <f ca="1">IF(OR(COUNTIF('Datos fijos'!$AJ:$AJ,$B125)=0,$B125=0,D125=0,F125=0,$H$4&lt;&gt;'Datos fijos'!$H$3),0,VLOOKUP($B125,'Datos fijos'!$AJ:$AO,COLUMN('Datos fijos'!$AK$2)-COLUMN('Datos fijos'!$AJ$2)+1,0))</f>
        <v>0</v>
      </c>
      <c r="BF125">
        <f t="shared" ca="1" si="130"/>
        <v>0</v>
      </c>
      <c r="BG125" t="str">
        <f t="shared" ca="1" si="75"/>
        <v/>
      </c>
      <c r="BH125" t="str">
        <f t="shared" ca="1" si="76"/>
        <v/>
      </c>
      <c r="BJ125" t="str">
        <f t="shared" ca="1" si="77"/>
        <v/>
      </c>
      <c r="BK125" t="str">
        <f t="shared" ca="1" si="78"/>
        <v/>
      </c>
      <c r="BL125" t="str">
        <f t="shared" ca="1" si="79"/>
        <v/>
      </c>
      <c r="BM125" t="str">
        <f t="shared" ca="1" si="80"/>
        <v/>
      </c>
      <c r="BN125" s="4" t="str">
        <f t="shared" ca="1" si="81"/>
        <v/>
      </c>
      <c r="BO125" t="str">
        <f t="shared" ca="1" si="82"/>
        <v/>
      </c>
      <c r="BP125" t="str">
        <f t="shared" ca="1" si="83"/>
        <v/>
      </c>
      <c r="BQ125" t="str">
        <f t="shared" ca="1" si="84"/>
        <v/>
      </c>
      <c r="BR125" t="str">
        <f t="shared" ca="1" si="85"/>
        <v/>
      </c>
      <c r="BS125" t="str">
        <f t="shared" ca="1" si="86"/>
        <v/>
      </c>
      <c r="BT125" t="str">
        <f ca="1">IF($BH125="","",IF(OR(BO125='Datos fijos'!$AB$3,BO125='Datos fijos'!$AB$4),0,SUM(BP125:BS125)))</f>
        <v/>
      </c>
      <c r="BU125" t="str">
        <f t="shared" ca="1" si="131"/>
        <v/>
      </c>
      <c r="BX125">
        <f ca="1">IF(OR(COUNTIF('Datos fijos'!$AJ:$AJ,$B125)=0,$B125=0,D125=0,F125=0,G125=0,$H$4&lt;&gt;'Datos fijos'!$H$3),0,VLOOKUP($B125,'Datos fijos'!$AJ:$AO,COLUMN('Datos fijos'!$AL$1)-COLUMN('Datos fijos'!$AJ$2)+1,0))</f>
        <v>0</v>
      </c>
      <c r="BY125">
        <f t="shared" ca="1" si="132"/>
        <v>0</v>
      </c>
      <c r="BZ125" t="str">
        <f t="shared" ca="1" si="87"/>
        <v/>
      </c>
      <c r="CA125" t="str">
        <f t="shared" ca="1" si="88"/>
        <v/>
      </c>
      <c r="CC125" t="str">
        <f t="shared" ca="1" si="89"/>
        <v/>
      </c>
      <c r="CD125" t="str">
        <f t="shared" ca="1" si="90"/>
        <v/>
      </c>
      <c r="CE125" t="str">
        <f t="shared" ca="1" si="91"/>
        <v/>
      </c>
      <c r="CF125" t="str">
        <f t="shared" ca="1" si="92"/>
        <v/>
      </c>
      <c r="CG125" t="str">
        <f t="shared" ca="1" si="93"/>
        <v/>
      </c>
      <c r="CH125" t="str">
        <f t="shared" ca="1" si="94"/>
        <v/>
      </c>
      <c r="CI125" t="str">
        <f t="shared" ca="1" si="95"/>
        <v/>
      </c>
      <c r="CJ125" t="str">
        <f t="shared" ca="1" si="96"/>
        <v/>
      </c>
      <c r="CK125" t="str">
        <f t="shared" ca="1" si="97"/>
        <v/>
      </c>
      <c r="CL125" t="str">
        <f t="shared" ca="1" si="98"/>
        <v/>
      </c>
      <c r="CM125" t="str">
        <f ca="1">IF($CA125="","",IF(OR(CH125='Datos fijos'!$AB$3,CH125='Datos fijos'!$AB$4),0,SUM(CI125:CL125)))</f>
        <v/>
      </c>
      <c r="CN125" t="str">
        <f t="shared" ca="1" si="133"/>
        <v/>
      </c>
      <c r="CQ125" s="4">
        <f ca="1">IF(OR(COUNTIF('Datos fijos'!$AJ:$AJ,$B125)=0,$B125=0,L125=0,D125=0,F125=0),0,IF(K125='Datos fijos'!$AB$5,VLOOKUP($B125,'Datos fijos'!$AJ:$AO,COLUMN('Datos fijos'!$AN$1)-COLUMN('Datos fijos'!$AJ$2)+1,0),0))</f>
        <v>0</v>
      </c>
      <c r="CR125">
        <f t="shared" ca="1" si="134"/>
        <v>0</v>
      </c>
      <c r="CS125" t="str">
        <f t="shared" ca="1" si="99"/>
        <v/>
      </c>
      <c r="CT125" t="str">
        <f t="shared" ca="1" si="100"/>
        <v/>
      </c>
      <c r="CV125" t="str">
        <f t="shared" ca="1" si="101"/>
        <v/>
      </c>
      <c r="CW125" t="str">
        <f t="shared" ca="1" si="102"/>
        <v/>
      </c>
      <c r="CX125" t="str">
        <f t="shared" ca="1" si="103"/>
        <v/>
      </c>
      <c r="CY125" t="str">
        <f t="shared" ca="1" si="104"/>
        <v/>
      </c>
      <c r="CZ125" t="str">
        <f t="shared" ca="1" si="105"/>
        <v/>
      </c>
      <c r="DA125" t="str">
        <f t="shared" ca="1" si="106"/>
        <v/>
      </c>
      <c r="DB125" s="4" t="str">
        <f t="shared" ca="1" si="107"/>
        <v/>
      </c>
      <c r="DC125" t="str">
        <f t="shared" ca="1" si="108"/>
        <v/>
      </c>
      <c r="DD125" t="str">
        <f t="shared" ca="1" si="109"/>
        <v/>
      </c>
      <c r="DE125" t="str">
        <f t="shared" ca="1" si="110"/>
        <v/>
      </c>
      <c r="DF125" t="str">
        <f t="shared" ca="1" si="111"/>
        <v/>
      </c>
      <c r="DI125">
        <f ca="1">IF(OR(COUNTIF('Datos fijos'!$AJ:$AJ,Cálculos!$B125)=0,Cálculos!$B125=0,D125=0,F125=0),0,VLOOKUP($B125,'Datos fijos'!$AJ:$AO,COLUMN('Datos fijos'!$AO$1)-COLUMN('Datos fijos'!$AJ$2)+1,0))</f>
        <v>0</v>
      </c>
      <c r="DJ125">
        <f t="shared" ca="1" si="135"/>
        <v>0</v>
      </c>
      <c r="DK125" t="str">
        <f t="shared" ca="1" si="112"/>
        <v/>
      </c>
      <c r="DL125" t="str">
        <f t="shared" ca="1" si="136"/>
        <v/>
      </c>
      <c r="DN125" t="str">
        <f t="shared" ca="1" si="113"/>
        <v/>
      </c>
      <c r="DO125" t="str">
        <f t="shared" ca="1" si="114"/>
        <v/>
      </c>
      <c r="DP125" t="str">
        <f t="shared" ca="1" si="115"/>
        <v/>
      </c>
      <c r="DQ125" t="str">
        <f t="shared" ca="1" si="116"/>
        <v/>
      </c>
      <c r="DR125" t="str">
        <f t="shared" ca="1" si="117"/>
        <v/>
      </c>
      <c r="DS125" s="4" t="str">
        <f ca="1">IF($DL125="","",IF(OR(OFFSET(K$3,$DL125,0)='Datos fijos'!$AB$5,OFFSET(K$3,$DL125,0)='Datos fijos'!$AB$6),"Importado",OFFSET(K$3,$DL125,0)))</f>
        <v/>
      </c>
      <c r="DT125" t="str">
        <f t="shared" ca="1" si="118"/>
        <v/>
      </c>
      <c r="DU125" t="str">
        <f t="shared" ca="1" si="119"/>
        <v/>
      </c>
      <c r="DV125" t="str">
        <f t="shared" ca="1" si="120"/>
        <v/>
      </c>
      <c r="DW125" t="str">
        <f t="shared" ca="1" si="121"/>
        <v/>
      </c>
      <c r="DX125" t="str">
        <f ca="1">IF(DL125="","",IF(OR(DS125='Datos fijos'!$AB$3,DS125='Datos fijos'!$AB$4),0,SUM(DT125:DW125)))</f>
        <v/>
      </c>
      <c r="DY125" t="str">
        <f t="shared" ca="1" si="122"/>
        <v/>
      </c>
      <c r="EC125" s="52" t="str">
        <f ca="1">IF(OR(COUNTIF('Datos fijos'!$AJ:$AJ,Cálculos!$B125)=0,F125=0,D125=0,B125=0),"",VLOOKUP($B125,'Datos fijos'!$AJ:$AP,COLUMN('Datos fijos'!$AP$1)-COLUMN('Datos fijos'!$AJ$2)+1,0))</f>
        <v/>
      </c>
      <c r="ED125" t="str">
        <f t="shared" ca="1" si="123"/>
        <v/>
      </c>
    </row>
    <row r="126" spans="2:134">
      <c r="B126">
        <f ca="1">OFFSET('Equipos, Mater, Serv'!C$5,ROW($A126)-ROW($A$3),0)</f>
        <v>0</v>
      </c>
      <c r="C126">
        <f ca="1">OFFSET('Equipos, Mater, Serv'!D$5,ROW($A126)-ROW($A$3),0)</f>
        <v>0</v>
      </c>
      <c r="D126">
        <f ca="1">OFFSET('Equipos, Mater, Serv'!F$5,ROW($A126)-ROW($A$3),0)</f>
        <v>0</v>
      </c>
      <c r="E126">
        <f ca="1">OFFSET('Equipos, Mater, Serv'!G$5,ROW($A126)-ROW($A$3),0)</f>
        <v>0</v>
      </c>
      <c r="F126">
        <f ca="1">OFFSET('Equipos, Mater, Serv'!H$5,ROW($A126)-ROW($A$3),0)</f>
        <v>0</v>
      </c>
      <c r="G126">
        <f ca="1">OFFSET('Equipos, Mater, Serv'!L$5,ROW($A126)-ROW($A$3),0)</f>
        <v>0</v>
      </c>
      <c r="I126">
        <f ca="1">OFFSET('Equipos, Mater, Serv'!O$5,ROW($A126)-ROW($A$3),0)</f>
        <v>0</v>
      </c>
      <c r="J126">
        <f ca="1">OFFSET('Equipos, Mater, Serv'!P$5,ROW($A126)-ROW($A$3),0)</f>
        <v>0</v>
      </c>
      <c r="K126">
        <f ca="1">OFFSET('Equipos, Mater, Serv'!T$5,ROW($A126)-ROW($A$3),0)</f>
        <v>0</v>
      </c>
      <c r="L126">
        <f ca="1">OFFSET('Equipos, Mater, Serv'!U$5,ROW($A126)-ROW($A$3),0)</f>
        <v>0</v>
      </c>
      <c r="N126">
        <f ca="1">OFFSET('Equipos, Mater, Serv'!Z$5,ROW($A126)-ROW($A$3),0)</f>
        <v>0</v>
      </c>
      <c r="O126">
        <f ca="1">OFFSET('Equipos, Mater, Serv'!AA$5,ROW($A126)-ROW($A$3),0)</f>
        <v>0</v>
      </c>
      <c r="P126">
        <f ca="1">OFFSET('Equipos, Mater, Serv'!AB$5,ROW($A126)-ROW($A$3),0)</f>
        <v>0</v>
      </c>
      <c r="Q126">
        <f ca="1">OFFSET('Equipos, Mater, Serv'!AC$5,ROW($A126)-ROW($A$3),0)</f>
        <v>0</v>
      </c>
      <c r="R126">
        <f ca="1">OFFSET('Equipos, Mater, Serv'!AD$5,ROW($A126)-ROW($A$3),0)</f>
        <v>0</v>
      </c>
      <c r="S126">
        <f ca="1">OFFSET('Equipos, Mater, Serv'!AE$5,ROW($A126)-ROW($A$3),0)</f>
        <v>0</v>
      </c>
      <c r="T126">
        <f ca="1">OFFSET('Equipos, Mater, Serv'!AF$5,ROW($A126)-ROW($A$3),0)</f>
        <v>0</v>
      </c>
      <c r="V126" s="227">
        <f ca="1">IF(OR($B126=0,D126=0,F126=0,J126&lt;&gt;'Datos fijos'!$H$3),0,1)</f>
        <v>0</v>
      </c>
      <c r="W126">
        <f t="shared" ca="1" si="124"/>
        <v>0</v>
      </c>
      <c r="X126" t="str">
        <f t="shared" ca="1" si="125"/>
        <v/>
      </c>
      <c r="Y126" t="str">
        <f t="shared" ca="1" si="126"/>
        <v/>
      </c>
      <c r="AA126" t="str">
        <f t="shared" ca="1" si="69"/>
        <v/>
      </c>
      <c r="AB126" t="str">
        <f t="shared" ca="1" si="70"/>
        <v/>
      </c>
      <c r="AC126" t="str">
        <f t="shared" ca="1" si="71"/>
        <v/>
      </c>
      <c r="AD126" t="str">
        <f t="shared" ca="1" si="72"/>
        <v/>
      </c>
      <c r="AE126" t="str">
        <f t="shared" ca="1" si="73"/>
        <v/>
      </c>
      <c r="AF126" t="str">
        <f t="shared" ca="1" si="74"/>
        <v/>
      </c>
      <c r="AG126" t="str">
        <f t="shared" ca="1" si="127"/>
        <v/>
      </c>
      <c r="AH126" t="str">
        <f t="shared" ca="1" si="128"/>
        <v/>
      </c>
      <c r="AI126" t="str">
        <f t="shared" ca="1" si="129"/>
        <v/>
      </c>
      <c r="AL126" t="str">
        <f ca="1">IF(Y126="","",IF(OR(AG126='Datos fijos'!$AB$3,AG126='Datos fijos'!$AB$4),0,SUM(AH126:AK126)))</f>
        <v/>
      </c>
      <c r="BE126" s="4">
        <f ca="1">IF(OR(COUNTIF('Datos fijos'!$AJ:$AJ,$B126)=0,$B126=0,D126=0,F126=0,$H$4&lt;&gt;'Datos fijos'!$H$3),0,VLOOKUP($B126,'Datos fijos'!$AJ:$AO,COLUMN('Datos fijos'!$AK$2)-COLUMN('Datos fijos'!$AJ$2)+1,0))</f>
        <v>0</v>
      </c>
      <c r="BF126">
        <f t="shared" ca="1" si="130"/>
        <v>0</v>
      </c>
      <c r="BG126" t="str">
        <f t="shared" ca="1" si="75"/>
        <v/>
      </c>
      <c r="BH126" t="str">
        <f t="shared" ca="1" si="76"/>
        <v/>
      </c>
      <c r="BJ126" t="str">
        <f t="shared" ca="1" si="77"/>
        <v/>
      </c>
      <c r="BK126" t="str">
        <f t="shared" ca="1" si="78"/>
        <v/>
      </c>
      <c r="BL126" t="str">
        <f t="shared" ca="1" si="79"/>
        <v/>
      </c>
      <c r="BM126" t="str">
        <f t="shared" ca="1" si="80"/>
        <v/>
      </c>
      <c r="BN126" s="4" t="str">
        <f t="shared" ca="1" si="81"/>
        <v/>
      </c>
      <c r="BO126" t="str">
        <f t="shared" ca="1" si="82"/>
        <v/>
      </c>
      <c r="BP126" t="str">
        <f t="shared" ca="1" si="83"/>
        <v/>
      </c>
      <c r="BQ126" t="str">
        <f t="shared" ca="1" si="84"/>
        <v/>
      </c>
      <c r="BR126" t="str">
        <f t="shared" ca="1" si="85"/>
        <v/>
      </c>
      <c r="BS126" t="str">
        <f t="shared" ca="1" si="86"/>
        <v/>
      </c>
      <c r="BT126" t="str">
        <f ca="1">IF($BH126="","",IF(OR(BO126='Datos fijos'!$AB$3,BO126='Datos fijos'!$AB$4),0,SUM(BP126:BS126)))</f>
        <v/>
      </c>
      <c r="BU126" t="str">
        <f t="shared" ca="1" si="131"/>
        <v/>
      </c>
      <c r="BX126">
        <f ca="1">IF(OR(COUNTIF('Datos fijos'!$AJ:$AJ,$B126)=0,$B126=0,D126=0,F126=0,G126=0,$H$4&lt;&gt;'Datos fijos'!$H$3),0,VLOOKUP($B126,'Datos fijos'!$AJ:$AO,COLUMN('Datos fijos'!$AL$1)-COLUMN('Datos fijos'!$AJ$2)+1,0))</f>
        <v>0</v>
      </c>
      <c r="BY126">
        <f t="shared" ca="1" si="132"/>
        <v>0</v>
      </c>
      <c r="BZ126" t="str">
        <f t="shared" ca="1" si="87"/>
        <v/>
      </c>
      <c r="CA126" t="str">
        <f t="shared" ca="1" si="88"/>
        <v/>
      </c>
      <c r="CC126" t="str">
        <f t="shared" ca="1" si="89"/>
        <v/>
      </c>
      <c r="CD126" t="str">
        <f t="shared" ca="1" si="90"/>
        <v/>
      </c>
      <c r="CE126" t="str">
        <f t="shared" ca="1" si="91"/>
        <v/>
      </c>
      <c r="CF126" t="str">
        <f t="shared" ca="1" si="92"/>
        <v/>
      </c>
      <c r="CG126" t="str">
        <f t="shared" ca="1" si="93"/>
        <v/>
      </c>
      <c r="CH126" t="str">
        <f t="shared" ca="1" si="94"/>
        <v/>
      </c>
      <c r="CI126" t="str">
        <f t="shared" ca="1" si="95"/>
        <v/>
      </c>
      <c r="CJ126" t="str">
        <f t="shared" ca="1" si="96"/>
        <v/>
      </c>
      <c r="CK126" t="str">
        <f t="shared" ca="1" si="97"/>
        <v/>
      </c>
      <c r="CL126" t="str">
        <f t="shared" ca="1" si="98"/>
        <v/>
      </c>
      <c r="CM126" t="str">
        <f ca="1">IF($CA126="","",IF(OR(CH126='Datos fijos'!$AB$3,CH126='Datos fijos'!$AB$4),0,SUM(CI126:CL126)))</f>
        <v/>
      </c>
      <c r="CN126" t="str">
        <f t="shared" ca="1" si="133"/>
        <v/>
      </c>
      <c r="CQ126" s="4">
        <f ca="1">IF(OR(COUNTIF('Datos fijos'!$AJ:$AJ,$B126)=0,$B126=0,L126=0,D126=0,F126=0),0,IF(K126='Datos fijos'!$AB$5,VLOOKUP($B126,'Datos fijos'!$AJ:$AO,COLUMN('Datos fijos'!$AN$1)-COLUMN('Datos fijos'!$AJ$2)+1,0),0))</f>
        <v>0</v>
      </c>
      <c r="CR126">
        <f t="shared" ca="1" si="134"/>
        <v>0</v>
      </c>
      <c r="CS126" t="str">
        <f t="shared" ca="1" si="99"/>
        <v/>
      </c>
      <c r="CT126" t="str">
        <f t="shared" ca="1" si="100"/>
        <v/>
      </c>
      <c r="CV126" t="str">
        <f t="shared" ca="1" si="101"/>
        <v/>
      </c>
      <c r="CW126" t="str">
        <f t="shared" ca="1" si="102"/>
        <v/>
      </c>
      <c r="CX126" t="str">
        <f t="shared" ca="1" si="103"/>
        <v/>
      </c>
      <c r="CY126" t="str">
        <f t="shared" ca="1" si="104"/>
        <v/>
      </c>
      <c r="CZ126" t="str">
        <f t="shared" ca="1" si="105"/>
        <v/>
      </c>
      <c r="DA126" t="str">
        <f t="shared" ca="1" si="106"/>
        <v/>
      </c>
      <c r="DB126" s="4" t="str">
        <f t="shared" ca="1" si="107"/>
        <v/>
      </c>
      <c r="DC126" t="str">
        <f t="shared" ca="1" si="108"/>
        <v/>
      </c>
      <c r="DD126" t="str">
        <f t="shared" ca="1" si="109"/>
        <v/>
      </c>
      <c r="DE126" t="str">
        <f t="shared" ca="1" si="110"/>
        <v/>
      </c>
      <c r="DF126" t="str">
        <f t="shared" ca="1" si="111"/>
        <v/>
      </c>
      <c r="DI126">
        <f ca="1">IF(OR(COUNTIF('Datos fijos'!$AJ:$AJ,Cálculos!$B126)=0,Cálculos!$B126=0,D126=0,F126=0),0,VLOOKUP($B126,'Datos fijos'!$AJ:$AO,COLUMN('Datos fijos'!$AO$1)-COLUMN('Datos fijos'!$AJ$2)+1,0))</f>
        <v>0</v>
      </c>
      <c r="DJ126">
        <f t="shared" ca="1" si="135"/>
        <v>0</v>
      </c>
      <c r="DK126" t="str">
        <f t="shared" ca="1" si="112"/>
        <v/>
      </c>
      <c r="DL126" t="str">
        <f t="shared" ca="1" si="136"/>
        <v/>
      </c>
      <c r="DN126" t="str">
        <f t="shared" ca="1" si="113"/>
        <v/>
      </c>
      <c r="DO126" t="str">
        <f t="shared" ca="1" si="114"/>
        <v/>
      </c>
      <c r="DP126" t="str">
        <f t="shared" ca="1" si="115"/>
        <v/>
      </c>
      <c r="DQ126" t="str">
        <f t="shared" ca="1" si="116"/>
        <v/>
      </c>
      <c r="DR126" t="str">
        <f t="shared" ca="1" si="117"/>
        <v/>
      </c>
      <c r="DS126" s="4" t="str">
        <f ca="1">IF($DL126="","",IF(OR(OFFSET(K$3,$DL126,0)='Datos fijos'!$AB$5,OFFSET(K$3,$DL126,0)='Datos fijos'!$AB$6),"Importado",OFFSET(K$3,$DL126,0)))</f>
        <v/>
      </c>
      <c r="DT126" t="str">
        <f t="shared" ca="1" si="118"/>
        <v/>
      </c>
      <c r="DU126" t="str">
        <f t="shared" ca="1" si="119"/>
        <v/>
      </c>
      <c r="DV126" t="str">
        <f t="shared" ca="1" si="120"/>
        <v/>
      </c>
      <c r="DW126" t="str">
        <f t="shared" ca="1" si="121"/>
        <v/>
      </c>
      <c r="DX126" t="str">
        <f ca="1">IF(DL126="","",IF(OR(DS126='Datos fijos'!$AB$3,DS126='Datos fijos'!$AB$4),0,SUM(DT126:DW126)))</f>
        <v/>
      </c>
      <c r="DY126" t="str">
        <f t="shared" ca="1" si="122"/>
        <v/>
      </c>
      <c r="EC126" s="52" t="str">
        <f ca="1">IF(OR(COUNTIF('Datos fijos'!$AJ:$AJ,Cálculos!$B126)=0,F126=0,D126=0,B126=0),"",VLOOKUP($B126,'Datos fijos'!$AJ:$AP,COLUMN('Datos fijos'!$AP$1)-COLUMN('Datos fijos'!$AJ$2)+1,0))</f>
        <v/>
      </c>
      <c r="ED126" t="str">
        <f t="shared" ca="1" si="123"/>
        <v/>
      </c>
    </row>
    <row r="127" spans="2:134">
      <c r="B127">
        <f ca="1">OFFSET('Equipos, Mater, Serv'!C$5,ROW($A127)-ROW($A$3),0)</f>
        <v>0</v>
      </c>
      <c r="C127">
        <f ca="1">OFFSET('Equipos, Mater, Serv'!D$5,ROW($A127)-ROW($A$3),0)</f>
        <v>0</v>
      </c>
      <c r="D127">
        <f ca="1">OFFSET('Equipos, Mater, Serv'!F$5,ROW($A127)-ROW($A$3),0)</f>
        <v>0</v>
      </c>
      <c r="E127">
        <f ca="1">OFFSET('Equipos, Mater, Serv'!G$5,ROW($A127)-ROW($A$3),0)</f>
        <v>0</v>
      </c>
      <c r="F127">
        <f ca="1">OFFSET('Equipos, Mater, Serv'!H$5,ROW($A127)-ROW($A$3),0)</f>
        <v>0</v>
      </c>
      <c r="G127">
        <f ca="1">OFFSET('Equipos, Mater, Serv'!L$5,ROW($A127)-ROW($A$3),0)</f>
        <v>0</v>
      </c>
      <c r="I127">
        <f ca="1">OFFSET('Equipos, Mater, Serv'!O$5,ROW($A127)-ROW($A$3),0)</f>
        <v>0</v>
      </c>
      <c r="J127">
        <f ca="1">OFFSET('Equipos, Mater, Serv'!P$5,ROW($A127)-ROW($A$3),0)</f>
        <v>0</v>
      </c>
      <c r="K127">
        <f ca="1">OFFSET('Equipos, Mater, Serv'!T$5,ROW($A127)-ROW($A$3),0)</f>
        <v>0</v>
      </c>
      <c r="L127">
        <f ca="1">OFFSET('Equipos, Mater, Serv'!U$5,ROW($A127)-ROW($A$3),0)</f>
        <v>0</v>
      </c>
      <c r="N127">
        <f ca="1">OFFSET('Equipos, Mater, Serv'!Z$5,ROW($A127)-ROW($A$3),0)</f>
        <v>0</v>
      </c>
      <c r="O127">
        <f ca="1">OFFSET('Equipos, Mater, Serv'!AA$5,ROW($A127)-ROW($A$3),0)</f>
        <v>0</v>
      </c>
      <c r="P127">
        <f ca="1">OFFSET('Equipos, Mater, Serv'!AB$5,ROW($A127)-ROW($A$3),0)</f>
        <v>0</v>
      </c>
      <c r="Q127">
        <f ca="1">OFFSET('Equipos, Mater, Serv'!AC$5,ROW($A127)-ROW($A$3),0)</f>
        <v>0</v>
      </c>
      <c r="R127">
        <f ca="1">OFFSET('Equipos, Mater, Serv'!AD$5,ROW($A127)-ROW($A$3),0)</f>
        <v>0</v>
      </c>
      <c r="S127">
        <f ca="1">OFFSET('Equipos, Mater, Serv'!AE$5,ROW($A127)-ROW($A$3),0)</f>
        <v>0</v>
      </c>
      <c r="T127">
        <f ca="1">OFFSET('Equipos, Mater, Serv'!AF$5,ROW($A127)-ROW($A$3),0)</f>
        <v>0</v>
      </c>
      <c r="V127" s="227">
        <f ca="1">IF(OR($B127=0,D127=0,F127=0,J127&lt;&gt;'Datos fijos'!$H$3),0,1)</f>
        <v>0</v>
      </c>
      <c r="W127">
        <f t="shared" ca="1" si="124"/>
        <v>0</v>
      </c>
      <c r="X127" t="str">
        <f t="shared" ca="1" si="125"/>
        <v/>
      </c>
      <c r="Y127" t="str">
        <f t="shared" ca="1" si="126"/>
        <v/>
      </c>
      <c r="AA127" t="str">
        <f t="shared" ca="1" si="69"/>
        <v/>
      </c>
      <c r="AB127" t="str">
        <f t="shared" ca="1" si="70"/>
        <v/>
      </c>
      <c r="AC127" t="str">
        <f t="shared" ca="1" si="71"/>
        <v/>
      </c>
      <c r="AD127" t="str">
        <f t="shared" ca="1" si="72"/>
        <v/>
      </c>
      <c r="AE127" t="str">
        <f t="shared" ca="1" si="73"/>
        <v/>
      </c>
      <c r="AF127" t="str">
        <f t="shared" ca="1" si="74"/>
        <v/>
      </c>
      <c r="AG127" t="str">
        <f t="shared" ca="1" si="127"/>
        <v/>
      </c>
      <c r="AH127" t="str">
        <f t="shared" ca="1" si="128"/>
        <v/>
      </c>
      <c r="AI127" t="str">
        <f t="shared" ca="1" si="129"/>
        <v/>
      </c>
      <c r="AL127" t="str">
        <f ca="1">IF(Y127="","",IF(OR(AG127='Datos fijos'!$AB$3,AG127='Datos fijos'!$AB$4),0,SUM(AH127:AK127)))</f>
        <v/>
      </c>
      <c r="BE127" s="4">
        <f ca="1">IF(OR(COUNTIF('Datos fijos'!$AJ:$AJ,$B127)=0,$B127=0,D127=0,F127=0,$H$4&lt;&gt;'Datos fijos'!$H$3),0,VLOOKUP($B127,'Datos fijos'!$AJ:$AO,COLUMN('Datos fijos'!$AK$2)-COLUMN('Datos fijos'!$AJ$2)+1,0))</f>
        <v>0</v>
      </c>
      <c r="BF127">
        <f t="shared" ca="1" si="130"/>
        <v>0</v>
      </c>
      <c r="BG127" t="str">
        <f t="shared" ca="1" si="75"/>
        <v/>
      </c>
      <c r="BH127" t="str">
        <f t="shared" ca="1" si="76"/>
        <v/>
      </c>
      <c r="BJ127" t="str">
        <f t="shared" ca="1" si="77"/>
        <v/>
      </c>
      <c r="BK127" t="str">
        <f t="shared" ca="1" si="78"/>
        <v/>
      </c>
      <c r="BL127" t="str">
        <f t="shared" ca="1" si="79"/>
        <v/>
      </c>
      <c r="BM127" t="str">
        <f t="shared" ca="1" si="80"/>
        <v/>
      </c>
      <c r="BN127" s="4" t="str">
        <f t="shared" ca="1" si="81"/>
        <v/>
      </c>
      <c r="BO127" t="str">
        <f t="shared" ca="1" si="82"/>
        <v/>
      </c>
      <c r="BP127" t="str">
        <f t="shared" ca="1" si="83"/>
        <v/>
      </c>
      <c r="BQ127" t="str">
        <f t="shared" ca="1" si="84"/>
        <v/>
      </c>
      <c r="BR127" t="str">
        <f t="shared" ca="1" si="85"/>
        <v/>
      </c>
      <c r="BS127" t="str">
        <f t="shared" ca="1" si="86"/>
        <v/>
      </c>
      <c r="BT127" t="str">
        <f ca="1">IF($BH127="","",IF(OR(BO127='Datos fijos'!$AB$3,BO127='Datos fijos'!$AB$4),0,SUM(BP127:BS127)))</f>
        <v/>
      </c>
      <c r="BU127" t="str">
        <f t="shared" ca="1" si="131"/>
        <v/>
      </c>
      <c r="BX127">
        <f ca="1">IF(OR(COUNTIF('Datos fijos'!$AJ:$AJ,$B127)=0,$B127=0,D127=0,F127=0,G127=0,$H$4&lt;&gt;'Datos fijos'!$H$3),0,VLOOKUP($B127,'Datos fijos'!$AJ:$AO,COLUMN('Datos fijos'!$AL$1)-COLUMN('Datos fijos'!$AJ$2)+1,0))</f>
        <v>0</v>
      </c>
      <c r="BY127">
        <f t="shared" ca="1" si="132"/>
        <v>0</v>
      </c>
      <c r="BZ127" t="str">
        <f t="shared" ca="1" si="87"/>
        <v/>
      </c>
      <c r="CA127" t="str">
        <f t="shared" ca="1" si="88"/>
        <v/>
      </c>
      <c r="CC127" t="str">
        <f t="shared" ca="1" si="89"/>
        <v/>
      </c>
      <c r="CD127" t="str">
        <f t="shared" ca="1" si="90"/>
        <v/>
      </c>
      <c r="CE127" t="str">
        <f t="shared" ca="1" si="91"/>
        <v/>
      </c>
      <c r="CF127" t="str">
        <f t="shared" ca="1" si="92"/>
        <v/>
      </c>
      <c r="CG127" t="str">
        <f t="shared" ca="1" si="93"/>
        <v/>
      </c>
      <c r="CH127" t="str">
        <f t="shared" ca="1" si="94"/>
        <v/>
      </c>
      <c r="CI127" t="str">
        <f t="shared" ca="1" si="95"/>
        <v/>
      </c>
      <c r="CJ127" t="str">
        <f t="shared" ca="1" si="96"/>
        <v/>
      </c>
      <c r="CK127" t="str">
        <f t="shared" ca="1" si="97"/>
        <v/>
      </c>
      <c r="CL127" t="str">
        <f t="shared" ca="1" si="98"/>
        <v/>
      </c>
      <c r="CM127" t="str">
        <f ca="1">IF($CA127="","",IF(OR(CH127='Datos fijos'!$AB$3,CH127='Datos fijos'!$AB$4),0,SUM(CI127:CL127)))</f>
        <v/>
      </c>
      <c r="CN127" t="str">
        <f t="shared" ca="1" si="133"/>
        <v/>
      </c>
      <c r="CQ127" s="4">
        <f ca="1">IF(OR(COUNTIF('Datos fijos'!$AJ:$AJ,$B127)=0,$B127=0,L127=0,D127=0,F127=0),0,IF(K127='Datos fijos'!$AB$5,VLOOKUP($B127,'Datos fijos'!$AJ:$AO,COLUMN('Datos fijos'!$AN$1)-COLUMN('Datos fijos'!$AJ$2)+1,0),0))</f>
        <v>0</v>
      </c>
      <c r="CR127">
        <f t="shared" ca="1" si="134"/>
        <v>0</v>
      </c>
      <c r="CS127" t="str">
        <f t="shared" ca="1" si="99"/>
        <v/>
      </c>
      <c r="CT127" t="str">
        <f t="shared" ca="1" si="100"/>
        <v/>
      </c>
      <c r="CV127" t="str">
        <f t="shared" ca="1" si="101"/>
        <v/>
      </c>
      <c r="CW127" t="str">
        <f t="shared" ca="1" si="102"/>
        <v/>
      </c>
      <c r="CX127" t="str">
        <f t="shared" ca="1" si="103"/>
        <v/>
      </c>
      <c r="CY127" t="str">
        <f t="shared" ca="1" si="104"/>
        <v/>
      </c>
      <c r="CZ127" t="str">
        <f t="shared" ca="1" si="105"/>
        <v/>
      </c>
      <c r="DA127" t="str">
        <f t="shared" ca="1" si="106"/>
        <v/>
      </c>
      <c r="DB127" s="4" t="str">
        <f t="shared" ca="1" si="107"/>
        <v/>
      </c>
      <c r="DC127" t="str">
        <f t="shared" ca="1" si="108"/>
        <v/>
      </c>
      <c r="DD127" t="str">
        <f t="shared" ca="1" si="109"/>
        <v/>
      </c>
      <c r="DE127" t="str">
        <f t="shared" ca="1" si="110"/>
        <v/>
      </c>
      <c r="DF127" t="str">
        <f t="shared" ca="1" si="111"/>
        <v/>
      </c>
      <c r="DI127">
        <f ca="1">IF(OR(COUNTIF('Datos fijos'!$AJ:$AJ,Cálculos!$B127)=0,Cálculos!$B127=0,D127=0,F127=0),0,VLOOKUP($B127,'Datos fijos'!$AJ:$AO,COLUMN('Datos fijos'!$AO$1)-COLUMN('Datos fijos'!$AJ$2)+1,0))</f>
        <v>0</v>
      </c>
      <c r="DJ127">
        <f t="shared" ca="1" si="135"/>
        <v>0</v>
      </c>
      <c r="DK127" t="str">
        <f t="shared" ca="1" si="112"/>
        <v/>
      </c>
      <c r="DL127" t="str">
        <f t="shared" ca="1" si="136"/>
        <v/>
      </c>
      <c r="DN127" t="str">
        <f t="shared" ca="1" si="113"/>
        <v/>
      </c>
      <c r="DO127" t="str">
        <f t="shared" ca="1" si="114"/>
        <v/>
      </c>
      <c r="DP127" t="str">
        <f t="shared" ca="1" si="115"/>
        <v/>
      </c>
      <c r="DQ127" t="str">
        <f t="shared" ca="1" si="116"/>
        <v/>
      </c>
      <c r="DR127" t="str">
        <f t="shared" ca="1" si="117"/>
        <v/>
      </c>
      <c r="DS127" s="4" t="str">
        <f ca="1">IF($DL127="","",IF(OR(OFFSET(K$3,$DL127,0)='Datos fijos'!$AB$5,OFFSET(K$3,$DL127,0)='Datos fijos'!$AB$6),"Importado",OFFSET(K$3,$DL127,0)))</f>
        <v/>
      </c>
      <c r="DT127" t="str">
        <f t="shared" ca="1" si="118"/>
        <v/>
      </c>
      <c r="DU127" t="str">
        <f t="shared" ca="1" si="119"/>
        <v/>
      </c>
      <c r="DV127" t="str">
        <f t="shared" ca="1" si="120"/>
        <v/>
      </c>
      <c r="DW127" t="str">
        <f t="shared" ca="1" si="121"/>
        <v/>
      </c>
      <c r="DX127" t="str">
        <f ca="1">IF(DL127="","",IF(OR(DS127='Datos fijos'!$AB$3,DS127='Datos fijos'!$AB$4),0,SUM(DT127:DW127)))</f>
        <v/>
      </c>
      <c r="DY127" t="str">
        <f t="shared" ca="1" si="122"/>
        <v/>
      </c>
      <c r="EC127" s="52" t="str">
        <f ca="1">IF(OR(COUNTIF('Datos fijos'!$AJ:$AJ,Cálculos!$B127)=0,F127=0,D127=0,B127=0),"",VLOOKUP($B127,'Datos fijos'!$AJ:$AP,COLUMN('Datos fijos'!$AP$1)-COLUMN('Datos fijos'!$AJ$2)+1,0))</f>
        <v/>
      </c>
      <c r="ED127" t="str">
        <f t="shared" ca="1" si="123"/>
        <v/>
      </c>
    </row>
    <row r="128" spans="2:134">
      <c r="B128">
        <f ca="1">OFFSET('Equipos, Mater, Serv'!C$5,ROW($A128)-ROW($A$3),0)</f>
        <v>0</v>
      </c>
      <c r="C128">
        <f ca="1">OFFSET('Equipos, Mater, Serv'!D$5,ROW($A128)-ROW($A$3),0)</f>
        <v>0</v>
      </c>
      <c r="D128">
        <f ca="1">OFFSET('Equipos, Mater, Serv'!F$5,ROW($A128)-ROW($A$3),0)</f>
        <v>0</v>
      </c>
      <c r="E128">
        <f ca="1">OFFSET('Equipos, Mater, Serv'!G$5,ROW($A128)-ROW($A$3),0)</f>
        <v>0</v>
      </c>
      <c r="F128">
        <f ca="1">OFFSET('Equipos, Mater, Serv'!H$5,ROW($A128)-ROW($A$3),0)</f>
        <v>0</v>
      </c>
      <c r="G128">
        <f ca="1">OFFSET('Equipos, Mater, Serv'!L$5,ROW($A128)-ROW($A$3),0)</f>
        <v>0</v>
      </c>
      <c r="I128">
        <f ca="1">OFFSET('Equipos, Mater, Serv'!O$5,ROW($A128)-ROW($A$3),0)</f>
        <v>0</v>
      </c>
      <c r="J128">
        <f ca="1">OFFSET('Equipos, Mater, Serv'!P$5,ROW($A128)-ROW($A$3),0)</f>
        <v>0</v>
      </c>
      <c r="K128">
        <f ca="1">OFFSET('Equipos, Mater, Serv'!T$5,ROW($A128)-ROW($A$3),0)</f>
        <v>0</v>
      </c>
      <c r="L128">
        <f ca="1">OFFSET('Equipos, Mater, Serv'!U$5,ROW($A128)-ROW($A$3),0)</f>
        <v>0</v>
      </c>
      <c r="N128">
        <f ca="1">OFFSET('Equipos, Mater, Serv'!Z$5,ROW($A128)-ROW($A$3),0)</f>
        <v>0</v>
      </c>
      <c r="O128">
        <f ca="1">OFFSET('Equipos, Mater, Serv'!AA$5,ROW($A128)-ROW($A$3),0)</f>
        <v>0</v>
      </c>
      <c r="P128">
        <f ca="1">OFFSET('Equipos, Mater, Serv'!AB$5,ROW($A128)-ROW($A$3),0)</f>
        <v>0</v>
      </c>
      <c r="Q128">
        <f ca="1">OFFSET('Equipos, Mater, Serv'!AC$5,ROW($A128)-ROW($A$3),0)</f>
        <v>0</v>
      </c>
      <c r="R128">
        <f ca="1">OFFSET('Equipos, Mater, Serv'!AD$5,ROW($A128)-ROW($A$3),0)</f>
        <v>0</v>
      </c>
      <c r="S128">
        <f ca="1">OFFSET('Equipos, Mater, Serv'!AE$5,ROW($A128)-ROW($A$3),0)</f>
        <v>0</v>
      </c>
      <c r="T128">
        <f ca="1">OFFSET('Equipos, Mater, Serv'!AF$5,ROW($A128)-ROW($A$3),0)</f>
        <v>0</v>
      </c>
      <c r="V128" s="227">
        <f ca="1">IF(OR($B128=0,D128=0,F128=0,J128&lt;&gt;'Datos fijos'!$H$3),0,1)</f>
        <v>0</v>
      </c>
      <c r="W128">
        <f t="shared" ca="1" si="124"/>
        <v>0</v>
      </c>
      <c r="X128" t="str">
        <f t="shared" ca="1" si="125"/>
        <v/>
      </c>
      <c r="Y128" t="str">
        <f t="shared" ca="1" si="126"/>
        <v/>
      </c>
      <c r="AA128" t="str">
        <f t="shared" ca="1" si="69"/>
        <v/>
      </c>
      <c r="AB128" t="str">
        <f t="shared" ca="1" si="70"/>
        <v/>
      </c>
      <c r="AC128" t="str">
        <f t="shared" ca="1" si="71"/>
        <v/>
      </c>
      <c r="AD128" t="str">
        <f t="shared" ca="1" si="72"/>
        <v/>
      </c>
      <c r="AE128" t="str">
        <f t="shared" ca="1" si="73"/>
        <v/>
      </c>
      <c r="AF128" t="str">
        <f t="shared" ca="1" si="74"/>
        <v/>
      </c>
      <c r="AG128" t="str">
        <f t="shared" ca="1" si="127"/>
        <v/>
      </c>
      <c r="AH128" t="str">
        <f t="shared" ca="1" si="128"/>
        <v/>
      </c>
      <c r="AI128" t="str">
        <f t="shared" ca="1" si="129"/>
        <v/>
      </c>
      <c r="AL128" t="str">
        <f ca="1">IF(Y128="","",IF(OR(AG128='Datos fijos'!$AB$3,AG128='Datos fijos'!$AB$4),0,SUM(AH128:AK128)))</f>
        <v/>
      </c>
      <c r="BE128" s="4">
        <f ca="1">IF(OR(COUNTIF('Datos fijos'!$AJ:$AJ,$B128)=0,$B128=0,D128=0,F128=0,$H$4&lt;&gt;'Datos fijos'!$H$3),0,VLOOKUP($B128,'Datos fijos'!$AJ:$AO,COLUMN('Datos fijos'!$AK$2)-COLUMN('Datos fijos'!$AJ$2)+1,0))</f>
        <v>0</v>
      </c>
      <c r="BF128">
        <f t="shared" ca="1" si="130"/>
        <v>0</v>
      </c>
      <c r="BG128" t="str">
        <f t="shared" ca="1" si="75"/>
        <v/>
      </c>
      <c r="BH128" t="str">
        <f t="shared" ca="1" si="76"/>
        <v/>
      </c>
      <c r="BJ128" t="str">
        <f t="shared" ca="1" si="77"/>
        <v/>
      </c>
      <c r="BK128" t="str">
        <f t="shared" ca="1" si="78"/>
        <v/>
      </c>
      <c r="BL128" t="str">
        <f t="shared" ca="1" si="79"/>
        <v/>
      </c>
      <c r="BM128" t="str">
        <f t="shared" ca="1" si="80"/>
        <v/>
      </c>
      <c r="BN128" s="4" t="str">
        <f t="shared" ca="1" si="81"/>
        <v/>
      </c>
      <c r="BO128" t="str">
        <f t="shared" ca="1" si="82"/>
        <v/>
      </c>
      <c r="BP128" t="str">
        <f t="shared" ca="1" si="83"/>
        <v/>
      </c>
      <c r="BQ128" t="str">
        <f t="shared" ca="1" si="84"/>
        <v/>
      </c>
      <c r="BR128" t="str">
        <f t="shared" ca="1" si="85"/>
        <v/>
      </c>
      <c r="BS128" t="str">
        <f t="shared" ca="1" si="86"/>
        <v/>
      </c>
      <c r="BT128" t="str">
        <f ca="1">IF($BH128="","",IF(OR(BO128='Datos fijos'!$AB$3,BO128='Datos fijos'!$AB$4),0,SUM(BP128:BS128)))</f>
        <v/>
      </c>
      <c r="BU128" t="str">
        <f t="shared" ca="1" si="131"/>
        <v/>
      </c>
      <c r="BX128">
        <f ca="1">IF(OR(COUNTIF('Datos fijos'!$AJ:$AJ,$B128)=0,$B128=0,D128=0,F128=0,G128=0,$H$4&lt;&gt;'Datos fijos'!$H$3),0,VLOOKUP($B128,'Datos fijos'!$AJ:$AO,COLUMN('Datos fijos'!$AL$1)-COLUMN('Datos fijos'!$AJ$2)+1,0))</f>
        <v>0</v>
      </c>
      <c r="BY128">
        <f t="shared" ca="1" si="132"/>
        <v>0</v>
      </c>
      <c r="BZ128" t="str">
        <f t="shared" ca="1" si="87"/>
        <v/>
      </c>
      <c r="CA128" t="str">
        <f t="shared" ca="1" si="88"/>
        <v/>
      </c>
      <c r="CC128" t="str">
        <f t="shared" ca="1" si="89"/>
        <v/>
      </c>
      <c r="CD128" t="str">
        <f t="shared" ca="1" si="90"/>
        <v/>
      </c>
      <c r="CE128" t="str">
        <f t="shared" ca="1" si="91"/>
        <v/>
      </c>
      <c r="CF128" t="str">
        <f t="shared" ca="1" si="92"/>
        <v/>
      </c>
      <c r="CG128" t="str">
        <f t="shared" ca="1" si="93"/>
        <v/>
      </c>
      <c r="CH128" t="str">
        <f t="shared" ca="1" si="94"/>
        <v/>
      </c>
      <c r="CI128" t="str">
        <f t="shared" ca="1" si="95"/>
        <v/>
      </c>
      <c r="CJ128" t="str">
        <f t="shared" ca="1" si="96"/>
        <v/>
      </c>
      <c r="CK128" t="str">
        <f t="shared" ca="1" si="97"/>
        <v/>
      </c>
      <c r="CL128" t="str">
        <f t="shared" ca="1" si="98"/>
        <v/>
      </c>
      <c r="CM128" t="str">
        <f ca="1">IF($CA128="","",IF(OR(CH128='Datos fijos'!$AB$3,CH128='Datos fijos'!$AB$4),0,SUM(CI128:CL128)))</f>
        <v/>
      </c>
      <c r="CN128" t="str">
        <f t="shared" ca="1" si="133"/>
        <v/>
      </c>
      <c r="CQ128" s="4">
        <f ca="1">IF(OR(COUNTIF('Datos fijos'!$AJ:$AJ,$B128)=0,$B128=0,L128=0,D128=0,F128=0),0,IF(K128='Datos fijos'!$AB$5,VLOOKUP($B128,'Datos fijos'!$AJ:$AO,COLUMN('Datos fijos'!$AN$1)-COLUMN('Datos fijos'!$AJ$2)+1,0),0))</f>
        <v>0</v>
      </c>
      <c r="CR128">
        <f t="shared" ca="1" si="134"/>
        <v>0</v>
      </c>
      <c r="CS128" t="str">
        <f t="shared" ca="1" si="99"/>
        <v/>
      </c>
      <c r="CT128" t="str">
        <f t="shared" ca="1" si="100"/>
        <v/>
      </c>
      <c r="CV128" t="str">
        <f t="shared" ca="1" si="101"/>
        <v/>
      </c>
      <c r="CW128" t="str">
        <f t="shared" ca="1" si="102"/>
        <v/>
      </c>
      <c r="CX128" t="str">
        <f t="shared" ca="1" si="103"/>
        <v/>
      </c>
      <c r="CY128" t="str">
        <f t="shared" ca="1" si="104"/>
        <v/>
      </c>
      <c r="CZ128" t="str">
        <f t="shared" ca="1" si="105"/>
        <v/>
      </c>
      <c r="DA128" t="str">
        <f t="shared" ca="1" si="106"/>
        <v/>
      </c>
      <c r="DB128" s="4" t="str">
        <f t="shared" ca="1" si="107"/>
        <v/>
      </c>
      <c r="DC128" t="str">
        <f t="shared" ca="1" si="108"/>
        <v/>
      </c>
      <c r="DD128" t="str">
        <f t="shared" ca="1" si="109"/>
        <v/>
      </c>
      <c r="DE128" t="str">
        <f t="shared" ca="1" si="110"/>
        <v/>
      </c>
      <c r="DF128" t="str">
        <f t="shared" ca="1" si="111"/>
        <v/>
      </c>
      <c r="DI128">
        <f ca="1">IF(OR(COUNTIF('Datos fijos'!$AJ:$AJ,Cálculos!$B128)=0,Cálculos!$B128=0,D128=0,F128=0),0,VLOOKUP($B128,'Datos fijos'!$AJ:$AO,COLUMN('Datos fijos'!$AO$1)-COLUMN('Datos fijos'!$AJ$2)+1,0))</f>
        <v>0</v>
      </c>
      <c r="DJ128">
        <f t="shared" ca="1" si="135"/>
        <v>0</v>
      </c>
      <c r="DK128" t="str">
        <f t="shared" ca="1" si="112"/>
        <v/>
      </c>
      <c r="DL128" t="str">
        <f t="shared" ca="1" si="136"/>
        <v/>
      </c>
      <c r="DN128" t="str">
        <f t="shared" ca="1" si="113"/>
        <v/>
      </c>
      <c r="DO128" t="str">
        <f t="shared" ca="1" si="114"/>
        <v/>
      </c>
      <c r="DP128" t="str">
        <f t="shared" ca="1" si="115"/>
        <v/>
      </c>
      <c r="DQ128" t="str">
        <f t="shared" ca="1" si="116"/>
        <v/>
      </c>
      <c r="DR128" t="str">
        <f t="shared" ca="1" si="117"/>
        <v/>
      </c>
      <c r="DS128" s="4" t="str">
        <f ca="1">IF($DL128="","",IF(OR(OFFSET(K$3,$DL128,0)='Datos fijos'!$AB$5,OFFSET(K$3,$DL128,0)='Datos fijos'!$AB$6),"Importado",OFFSET(K$3,$DL128,0)))</f>
        <v/>
      </c>
      <c r="DT128" t="str">
        <f t="shared" ca="1" si="118"/>
        <v/>
      </c>
      <c r="DU128" t="str">
        <f t="shared" ca="1" si="119"/>
        <v/>
      </c>
      <c r="DV128" t="str">
        <f t="shared" ca="1" si="120"/>
        <v/>
      </c>
      <c r="DW128" t="str">
        <f t="shared" ca="1" si="121"/>
        <v/>
      </c>
      <c r="DX128" t="str">
        <f ca="1">IF(DL128="","",IF(OR(DS128='Datos fijos'!$AB$3,DS128='Datos fijos'!$AB$4),0,SUM(DT128:DW128)))</f>
        <v/>
      </c>
      <c r="DY128" t="str">
        <f t="shared" ca="1" si="122"/>
        <v/>
      </c>
      <c r="EC128" s="52" t="str">
        <f ca="1">IF(OR(COUNTIF('Datos fijos'!$AJ:$AJ,Cálculos!$B128)=0,F128=0,D128=0,B128=0),"",VLOOKUP($B128,'Datos fijos'!$AJ:$AP,COLUMN('Datos fijos'!$AP$1)-COLUMN('Datos fijos'!$AJ$2)+1,0))</f>
        <v/>
      </c>
      <c r="ED128" t="str">
        <f t="shared" ca="1" si="123"/>
        <v/>
      </c>
    </row>
    <row r="129" spans="2:134">
      <c r="B129">
        <f ca="1">OFFSET('Equipos, Mater, Serv'!C$5,ROW($A129)-ROW($A$3),0)</f>
        <v>0</v>
      </c>
      <c r="C129">
        <f ca="1">OFFSET('Equipos, Mater, Serv'!D$5,ROW($A129)-ROW($A$3),0)</f>
        <v>0</v>
      </c>
      <c r="D129">
        <f ca="1">OFFSET('Equipos, Mater, Serv'!F$5,ROW($A129)-ROW($A$3),0)</f>
        <v>0</v>
      </c>
      <c r="E129">
        <f ca="1">OFFSET('Equipos, Mater, Serv'!G$5,ROW($A129)-ROW($A$3),0)</f>
        <v>0</v>
      </c>
      <c r="F129">
        <f ca="1">OFFSET('Equipos, Mater, Serv'!H$5,ROW($A129)-ROW($A$3),0)</f>
        <v>0</v>
      </c>
      <c r="G129">
        <f ca="1">OFFSET('Equipos, Mater, Serv'!L$5,ROW($A129)-ROW($A$3),0)</f>
        <v>0</v>
      </c>
      <c r="I129">
        <f ca="1">OFFSET('Equipos, Mater, Serv'!O$5,ROW($A129)-ROW($A$3),0)</f>
        <v>0</v>
      </c>
      <c r="J129">
        <f ca="1">OFFSET('Equipos, Mater, Serv'!P$5,ROW($A129)-ROW($A$3),0)</f>
        <v>0</v>
      </c>
      <c r="K129">
        <f ca="1">OFFSET('Equipos, Mater, Serv'!T$5,ROW($A129)-ROW($A$3),0)</f>
        <v>0</v>
      </c>
      <c r="L129">
        <f ca="1">OFFSET('Equipos, Mater, Serv'!U$5,ROW($A129)-ROW($A$3),0)</f>
        <v>0</v>
      </c>
      <c r="N129">
        <f ca="1">OFFSET('Equipos, Mater, Serv'!Z$5,ROW($A129)-ROW($A$3),0)</f>
        <v>0</v>
      </c>
      <c r="O129">
        <f ca="1">OFFSET('Equipos, Mater, Serv'!AA$5,ROW($A129)-ROW($A$3),0)</f>
        <v>0</v>
      </c>
      <c r="P129">
        <f ca="1">OFFSET('Equipos, Mater, Serv'!AB$5,ROW($A129)-ROW($A$3),0)</f>
        <v>0</v>
      </c>
      <c r="Q129">
        <f ca="1">OFFSET('Equipos, Mater, Serv'!AC$5,ROW($A129)-ROW($A$3),0)</f>
        <v>0</v>
      </c>
      <c r="R129">
        <f ca="1">OFFSET('Equipos, Mater, Serv'!AD$5,ROW($A129)-ROW($A$3),0)</f>
        <v>0</v>
      </c>
      <c r="S129">
        <f ca="1">OFFSET('Equipos, Mater, Serv'!AE$5,ROW($A129)-ROW($A$3),0)</f>
        <v>0</v>
      </c>
      <c r="T129">
        <f ca="1">OFFSET('Equipos, Mater, Serv'!AF$5,ROW($A129)-ROW($A$3),0)</f>
        <v>0</v>
      </c>
      <c r="V129" s="227">
        <f ca="1">IF(OR($B129=0,D129=0,F129=0,J129&lt;&gt;'Datos fijos'!$H$3),0,1)</f>
        <v>0</v>
      </c>
      <c r="W129">
        <f t="shared" ca="1" si="124"/>
        <v>0</v>
      </c>
      <c r="X129" t="str">
        <f t="shared" ca="1" si="125"/>
        <v/>
      </c>
      <c r="Y129" t="str">
        <f t="shared" ca="1" si="126"/>
        <v/>
      </c>
      <c r="AA129" t="str">
        <f t="shared" ca="1" si="69"/>
        <v/>
      </c>
      <c r="AB129" t="str">
        <f t="shared" ca="1" si="70"/>
        <v/>
      </c>
      <c r="AC129" t="str">
        <f t="shared" ca="1" si="71"/>
        <v/>
      </c>
      <c r="AD129" t="str">
        <f t="shared" ca="1" si="72"/>
        <v/>
      </c>
      <c r="AE129" t="str">
        <f t="shared" ca="1" si="73"/>
        <v/>
      </c>
      <c r="AF129" t="str">
        <f t="shared" ca="1" si="74"/>
        <v/>
      </c>
      <c r="AG129" t="str">
        <f t="shared" ca="1" si="127"/>
        <v/>
      </c>
      <c r="AH129" t="str">
        <f t="shared" ca="1" si="128"/>
        <v/>
      </c>
      <c r="AI129" t="str">
        <f t="shared" ca="1" si="129"/>
        <v/>
      </c>
      <c r="AL129" t="str">
        <f ca="1">IF(Y129="","",IF(OR(AG129='Datos fijos'!$AB$3,AG129='Datos fijos'!$AB$4),0,SUM(AH129:AK129)))</f>
        <v/>
      </c>
      <c r="BE129" s="4">
        <f ca="1">IF(OR(COUNTIF('Datos fijos'!$AJ:$AJ,$B129)=0,$B129=0,D129=0,F129=0,$H$4&lt;&gt;'Datos fijos'!$H$3),0,VLOOKUP($B129,'Datos fijos'!$AJ:$AO,COLUMN('Datos fijos'!$AK$2)-COLUMN('Datos fijos'!$AJ$2)+1,0))</f>
        <v>0</v>
      </c>
      <c r="BF129">
        <f t="shared" ca="1" si="130"/>
        <v>0</v>
      </c>
      <c r="BG129" t="str">
        <f t="shared" ca="1" si="75"/>
        <v/>
      </c>
      <c r="BH129" t="str">
        <f t="shared" ca="1" si="76"/>
        <v/>
      </c>
      <c r="BJ129" t="str">
        <f t="shared" ca="1" si="77"/>
        <v/>
      </c>
      <c r="BK129" t="str">
        <f t="shared" ca="1" si="78"/>
        <v/>
      </c>
      <c r="BL129" t="str">
        <f t="shared" ca="1" si="79"/>
        <v/>
      </c>
      <c r="BM129" t="str">
        <f t="shared" ca="1" si="80"/>
        <v/>
      </c>
      <c r="BN129" s="4" t="str">
        <f t="shared" ca="1" si="81"/>
        <v/>
      </c>
      <c r="BO129" t="str">
        <f t="shared" ca="1" si="82"/>
        <v/>
      </c>
      <c r="BP129" t="str">
        <f t="shared" ca="1" si="83"/>
        <v/>
      </c>
      <c r="BQ129" t="str">
        <f t="shared" ca="1" si="84"/>
        <v/>
      </c>
      <c r="BR129" t="str">
        <f t="shared" ca="1" si="85"/>
        <v/>
      </c>
      <c r="BS129" t="str">
        <f t="shared" ca="1" si="86"/>
        <v/>
      </c>
      <c r="BT129" t="str">
        <f ca="1">IF($BH129="","",IF(OR(BO129='Datos fijos'!$AB$3,BO129='Datos fijos'!$AB$4),0,SUM(BP129:BS129)))</f>
        <v/>
      </c>
      <c r="BU129" t="str">
        <f t="shared" ca="1" si="131"/>
        <v/>
      </c>
      <c r="BX129">
        <f ca="1">IF(OR(COUNTIF('Datos fijos'!$AJ:$AJ,$B129)=0,$B129=0,D129=0,F129=0,G129=0,$H$4&lt;&gt;'Datos fijos'!$H$3),0,VLOOKUP($B129,'Datos fijos'!$AJ:$AO,COLUMN('Datos fijos'!$AL$1)-COLUMN('Datos fijos'!$AJ$2)+1,0))</f>
        <v>0</v>
      </c>
      <c r="BY129">
        <f t="shared" ca="1" si="132"/>
        <v>0</v>
      </c>
      <c r="BZ129" t="str">
        <f t="shared" ca="1" si="87"/>
        <v/>
      </c>
      <c r="CA129" t="str">
        <f t="shared" ca="1" si="88"/>
        <v/>
      </c>
      <c r="CC129" t="str">
        <f t="shared" ca="1" si="89"/>
        <v/>
      </c>
      <c r="CD129" t="str">
        <f t="shared" ca="1" si="90"/>
        <v/>
      </c>
      <c r="CE129" t="str">
        <f t="shared" ca="1" si="91"/>
        <v/>
      </c>
      <c r="CF129" t="str">
        <f t="shared" ca="1" si="92"/>
        <v/>
      </c>
      <c r="CG129" t="str">
        <f t="shared" ca="1" si="93"/>
        <v/>
      </c>
      <c r="CH129" t="str">
        <f t="shared" ca="1" si="94"/>
        <v/>
      </c>
      <c r="CI129" t="str">
        <f t="shared" ca="1" si="95"/>
        <v/>
      </c>
      <c r="CJ129" t="str">
        <f t="shared" ca="1" si="96"/>
        <v/>
      </c>
      <c r="CK129" t="str">
        <f t="shared" ca="1" si="97"/>
        <v/>
      </c>
      <c r="CL129" t="str">
        <f t="shared" ca="1" si="98"/>
        <v/>
      </c>
      <c r="CM129" t="str">
        <f ca="1">IF($CA129="","",IF(OR(CH129='Datos fijos'!$AB$3,CH129='Datos fijos'!$AB$4),0,SUM(CI129:CL129)))</f>
        <v/>
      </c>
      <c r="CN129" t="str">
        <f t="shared" ca="1" si="133"/>
        <v/>
      </c>
      <c r="CQ129" s="4">
        <f ca="1">IF(OR(COUNTIF('Datos fijos'!$AJ:$AJ,$B129)=0,$B129=0,L129=0,D129=0,F129=0),0,IF(K129='Datos fijos'!$AB$5,VLOOKUP($B129,'Datos fijos'!$AJ:$AO,COLUMN('Datos fijos'!$AN$1)-COLUMN('Datos fijos'!$AJ$2)+1,0),0))</f>
        <v>0</v>
      </c>
      <c r="CR129">
        <f t="shared" ca="1" si="134"/>
        <v>0</v>
      </c>
      <c r="CS129" t="str">
        <f t="shared" ca="1" si="99"/>
        <v/>
      </c>
      <c r="CT129" t="str">
        <f t="shared" ca="1" si="100"/>
        <v/>
      </c>
      <c r="CV129" t="str">
        <f t="shared" ca="1" si="101"/>
        <v/>
      </c>
      <c r="CW129" t="str">
        <f t="shared" ca="1" si="102"/>
        <v/>
      </c>
      <c r="CX129" t="str">
        <f t="shared" ca="1" si="103"/>
        <v/>
      </c>
      <c r="CY129" t="str">
        <f t="shared" ca="1" si="104"/>
        <v/>
      </c>
      <c r="CZ129" t="str">
        <f t="shared" ca="1" si="105"/>
        <v/>
      </c>
      <c r="DA129" t="str">
        <f t="shared" ca="1" si="106"/>
        <v/>
      </c>
      <c r="DB129" s="4" t="str">
        <f t="shared" ca="1" si="107"/>
        <v/>
      </c>
      <c r="DC129" t="str">
        <f t="shared" ca="1" si="108"/>
        <v/>
      </c>
      <c r="DD129" t="str">
        <f t="shared" ca="1" si="109"/>
        <v/>
      </c>
      <c r="DE129" t="str">
        <f t="shared" ca="1" si="110"/>
        <v/>
      </c>
      <c r="DF129" t="str">
        <f t="shared" ca="1" si="111"/>
        <v/>
      </c>
      <c r="DI129">
        <f ca="1">IF(OR(COUNTIF('Datos fijos'!$AJ:$AJ,Cálculos!$B129)=0,Cálculos!$B129=0,D129=0,F129=0),0,VLOOKUP($B129,'Datos fijos'!$AJ:$AO,COLUMN('Datos fijos'!$AO$1)-COLUMN('Datos fijos'!$AJ$2)+1,0))</f>
        <v>0</v>
      </c>
      <c r="DJ129">
        <f t="shared" ca="1" si="135"/>
        <v>0</v>
      </c>
      <c r="DK129" t="str">
        <f t="shared" ca="1" si="112"/>
        <v/>
      </c>
      <c r="DL129" t="str">
        <f t="shared" ca="1" si="136"/>
        <v/>
      </c>
      <c r="DN129" t="str">
        <f t="shared" ca="1" si="113"/>
        <v/>
      </c>
      <c r="DO129" t="str">
        <f t="shared" ca="1" si="114"/>
        <v/>
      </c>
      <c r="DP129" t="str">
        <f t="shared" ca="1" si="115"/>
        <v/>
      </c>
      <c r="DQ129" t="str">
        <f t="shared" ca="1" si="116"/>
        <v/>
      </c>
      <c r="DR129" t="str">
        <f t="shared" ca="1" si="117"/>
        <v/>
      </c>
      <c r="DS129" s="4" t="str">
        <f ca="1">IF($DL129="","",IF(OR(OFFSET(K$3,$DL129,0)='Datos fijos'!$AB$5,OFFSET(K$3,$DL129,0)='Datos fijos'!$AB$6),"Importado",OFFSET(K$3,$DL129,0)))</f>
        <v/>
      </c>
      <c r="DT129" t="str">
        <f t="shared" ca="1" si="118"/>
        <v/>
      </c>
      <c r="DU129" t="str">
        <f t="shared" ca="1" si="119"/>
        <v/>
      </c>
      <c r="DV129" t="str">
        <f t="shared" ca="1" si="120"/>
        <v/>
      </c>
      <c r="DW129" t="str">
        <f t="shared" ca="1" si="121"/>
        <v/>
      </c>
      <c r="DX129" t="str">
        <f ca="1">IF(DL129="","",IF(OR(DS129='Datos fijos'!$AB$3,DS129='Datos fijos'!$AB$4),0,SUM(DT129:DW129)))</f>
        <v/>
      </c>
      <c r="DY129" t="str">
        <f t="shared" ca="1" si="122"/>
        <v/>
      </c>
      <c r="EC129" s="52" t="str">
        <f ca="1">IF(OR(COUNTIF('Datos fijos'!$AJ:$AJ,Cálculos!$B129)=0,F129=0,D129=0,B129=0),"",VLOOKUP($B129,'Datos fijos'!$AJ:$AP,COLUMN('Datos fijos'!$AP$1)-COLUMN('Datos fijos'!$AJ$2)+1,0))</f>
        <v/>
      </c>
      <c r="ED129" t="str">
        <f t="shared" ca="1" si="123"/>
        <v/>
      </c>
    </row>
    <row r="130" spans="2:134">
      <c r="B130">
        <f ca="1">OFFSET('Equipos, Mater, Serv'!C$5,ROW($A130)-ROW($A$3),0)</f>
        <v>0</v>
      </c>
      <c r="C130">
        <f ca="1">OFFSET('Equipos, Mater, Serv'!D$5,ROW($A130)-ROW($A$3),0)</f>
        <v>0</v>
      </c>
      <c r="D130">
        <f ca="1">OFFSET('Equipos, Mater, Serv'!F$5,ROW($A130)-ROW($A$3),0)</f>
        <v>0</v>
      </c>
      <c r="E130">
        <f ca="1">OFFSET('Equipos, Mater, Serv'!G$5,ROW($A130)-ROW($A$3),0)</f>
        <v>0</v>
      </c>
      <c r="F130">
        <f ca="1">OFFSET('Equipos, Mater, Serv'!H$5,ROW($A130)-ROW($A$3),0)</f>
        <v>0</v>
      </c>
      <c r="G130">
        <f ca="1">OFFSET('Equipos, Mater, Serv'!L$5,ROW($A130)-ROW($A$3),0)</f>
        <v>0</v>
      </c>
      <c r="I130">
        <f ca="1">OFFSET('Equipos, Mater, Serv'!O$5,ROW($A130)-ROW($A$3),0)</f>
        <v>0</v>
      </c>
      <c r="J130">
        <f ca="1">OFFSET('Equipos, Mater, Serv'!P$5,ROW($A130)-ROW($A$3),0)</f>
        <v>0</v>
      </c>
      <c r="K130">
        <f ca="1">OFFSET('Equipos, Mater, Serv'!T$5,ROW($A130)-ROW($A$3),0)</f>
        <v>0</v>
      </c>
      <c r="L130">
        <f ca="1">OFFSET('Equipos, Mater, Serv'!U$5,ROW($A130)-ROW($A$3),0)</f>
        <v>0</v>
      </c>
      <c r="N130">
        <f ca="1">OFFSET('Equipos, Mater, Serv'!Z$5,ROW($A130)-ROW($A$3),0)</f>
        <v>0</v>
      </c>
      <c r="O130">
        <f ca="1">OFFSET('Equipos, Mater, Serv'!AA$5,ROW($A130)-ROW($A$3),0)</f>
        <v>0</v>
      </c>
      <c r="P130">
        <f ca="1">OFFSET('Equipos, Mater, Serv'!AB$5,ROW($A130)-ROW($A$3),0)</f>
        <v>0</v>
      </c>
      <c r="Q130">
        <f ca="1">OFFSET('Equipos, Mater, Serv'!AC$5,ROW($A130)-ROW($A$3),0)</f>
        <v>0</v>
      </c>
      <c r="R130">
        <f ca="1">OFFSET('Equipos, Mater, Serv'!AD$5,ROW($A130)-ROW($A$3),0)</f>
        <v>0</v>
      </c>
      <c r="S130">
        <f ca="1">OFFSET('Equipos, Mater, Serv'!AE$5,ROW($A130)-ROW($A$3),0)</f>
        <v>0</v>
      </c>
      <c r="T130">
        <f ca="1">OFFSET('Equipos, Mater, Serv'!AF$5,ROW($A130)-ROW($A$3),0)</f>
        <v>0</v>
      </c>
      <c r="V130" s="227">
        <f ca="1">IF(OR($B130=0,D130=0,F130=0,J130&lt;&gt;'Datos fijos'!$H$3),0,1)</f>
        <v>0</v>
      </c>
      <c r="W130">
        <f t="shared" ca="1" si="124"/>
        <v>0</v>
      </c>
      <c r="X130" t="str">
        <f t="shared" ca="1" si="125"/>
        <v/>
      </c>
      <c r="Y130" t="str">
        <f t="shared" ca="1" si="126"/>
        <v/>
      </c>
      <c r="AA130" t="str">
        <f t="shared" ca="1" si="69"/>
        <v/>
      </c>
      <c r="AB130" t="str">
        <f t="shared" ca="1" si="70"/>
        <v/>
      </c>
      <c r="AC130" t="str">
        <f t="shared" ca="1" si="71"/>
        <v/>
      </c>
      <c r="AD130" t="str">
        <f t="shared" ca="1" si="72"/>
        <v/>
      </c>
      <c r="AE130" t="str">
        <f t="shared" ca="1" si="73"/>
        <v/>
      </c>
      <c r="AF130" t="str">
        <f t="shared" ca="1" si="74"/>
        <v/>
      </c>
      <c r="AG130" t="str">
        <f t="shared" ca="1" si="127"/>
        <v/>
      </c>
      <c r="AH130" t="str">
        <f t="shared" ca="1" si="128"/>
        <v/>
      </c>
      <c r="AI130" t="str">
        <f t="shared" ca="1" si="129"/>
        <v/>
      </c>
      <c r="AL130" t="str">
        <f ca="1">IF(Y130="","",IF(OR(AG130='Datos fijos'!$AB$3,AG130='Datos fijos'!$AB$4),0,SUM(AH130:AK130)))</f>
        <v/>
      </c>
      <c r="BE130" s="4">
        <f ca="1">IF(OR(COUNTIF('Datos fijos'!$AJ:$AJ,$B130)=0,$B130=0,D130=0,F130=0,$H$4&lt;&gt;'Datos fijos'!$H$3),0,VLOOKUP($B130,'Datos fijos'!$AJ:$AO,COLUMN('Datos fijos'!$AK$2)-COLUMN('Datos fijos'!$AJ$2)+1,0))</f>
        <v>0</v>
      </c>
      <c r="BF130">
        <f t="shared" ca="1" si="130"/>
        <v>0</v>
      </c>
      <c r="BG130" t="str">
        <f t="shared" ca="1" si="75"/>
        <v/>
      </c>
      <c r="BH130" t="str">
        <f t="shared" ca="1" si="76"/>
        <v/>
      </c>
      <c r="BJ130" t="str">
        <f t="shared" ca="1" si="77"/>
        <v/>
      </c>
      <c r="BK130" t="str">
        <f t="shared" ca="1" si="78"/>
        <v/>
      </c>
      <c r="BL130" t="str">
        <f t="shared" ca="1" si="79"/>
        <v/>
      </c>
      <c r="BM130" t="str">
        <f t="shared" ca="1" si="80"/>
        <v/>
      </c>
      <c r="BN130" s="4" t="str">
        <f t="shared" ca="1" si="81"/>
        <v/>
      </c>
      <c r="BO130" t="str">
        <f t="shared" ca="1" si="82"/>
        <v/>
      </c>
      <c r="BP130" t="str">
        <f t="shared" ca="1" si="83"/>
        <v/>
      </c>
      <c r="BQ130" t="str">
        <f t="shared" ca="1" si="84"/>
        <v/>
      </c>
      <c r="BR130" t="str">
        <f t="shared" ca="1" si="85"/>
        <v/>
      </c>
      <c r="BS130" t="str">
        <f t="shared" ca="1" si="86"/>
        <v/>
      </c>
      <c r="BT130" t="str">
        <f ca="1">IF($BH130="","",IF(OR(BO130='Datos fijos'!$AB$3,BO130='Datos fijos'!$AB$4),0,SUM(BP130:BS130)))</f>
        <v/>
      </c>
      <c r="BU130" t="str">
        <f t="shared" ca="1" si="131"/>
        <v/>
      </c>
      <c r="BX130">
        <f ca="1">IF(OR(COUNTIF('Datos fijos'!$AJ:$AJ,$B130)=0,$B130=0,D130=0,F130=0,G130=0,$H$4&lt;&gt;'Datos fijos'!$H$3),0,VLOOKUP($B130,'Datos fijos'!$AJ:$AO,COLUMN('Datos fijos'!$AL$1)-COLUMN('Datos fijos'!$AJ$2)+1,0))</f>
        <v>0</v>
      </c>
      <c r="BY130">
        <f t="shared" ca="1" si="132"/>
        <v>0</v>
      </c>
      <c r="BZ130" t="str">
        <f t="shared" ca="1" si="87"/>
        <v/>
      </c>
      <c r="CA130" t="str">
        <f t="shared" ca="1" si="88"/>
        <v/>
      </c>
      <c r="CC130" t="str">
        <f t="shared" ca="1" si="89"/>
        <v/>
      </c>
      <c r="CD130" t="str">
        <f t="shared" ca="1" si="90"/>
        <v/>
      </c>
      <c r="CE130" t="str">
        <f t="shared" ca="1" si="91"/>
        <v/>
      </c>
      <c r="CF130" t="str">
        <f t="shared" ca="1" si="92"/>
        <v/>
      </c>
      <c r="CG130" t="str">
        <f t="shared" ca="1" si="93"/>
        <v/>
      </c>
      <c r="CH130" t="str">
        <f t="shared" ca="1" si="94"/>
        <v/>
      </c>
      <c r="CI130" t="str">
        <f t="shared" ca="1" si="95"/>
        <v/>
      </c>
      <c r="CJ130" t="str">
        <f t="shared" ca="1" si="96"/>
        <v/>
      </c>
      <c r="CK130" t="str">
        <f t="shared" ca="1" si="97"/>
        <v/>
      </c>
      <c r="CL130" t="str">
        <f t="shared" ca="1" si="98"/>
        <v/>
      </c>
      <c r="CM130" t="str">
        <f ca="1">IF($CA130="","",IF(OR(CH130='Datos fijos'!$AB$3,CH130='Datos fijos'!$AB$4),0,SUM(CI130:CL130)))</f>
        <v/>
      </c>
      <c r="CN130" t="str">
        <f t="shared" ca="1" si="133"/>
        <v/>
      </c>
      <c r="CQ130" s="4">
        <f ca="1">IF(OR(COUNTIF('Datos fijos'!$AJ:$AJ,$B130)=0,$B130=0,L130=0,D130=0,F130=0),0,IF(K130='Datos fijos'!$AB$5,VLOOKUP($B130,'Datos fijos'!$AJ:$AO,COLUMN('Datos fijos'!$AN$1)-COLUMN('Datos fijos'!$AJ$2)+1,0),0))</f>
        <v>0</v>
      </c>
      <c r="CR130">
        <f t="shared" ca="1" si="134"/>
        <v>0</v>
      </c>
      <c r="CS130" t="str">
        <f t="shared" ca="1" si="99"/>
        <v/>
      </c>
      <c r="CT130" t="str">
        <f t="shared" ca="1" si="100"/>
        <v/>
      </c>
      <c r="CV130" t="str">
        <f t="shared" ca="1" si="101"/>
        <v/>
      </c>
      <c r="CW130" t="str">
        <f t="shared" ca="1" si="102"/>
        <v/>
      </c>
      <c r="CX130" t="str">
        <f t="shared" ca="1" si="103"/>
        <v/>
      </c>
      <c r="CY130" t="str">
        <f t="shared" ca="1" si="104"/>
        <v/>
      </c>
      <c r="CZ130" t="str">
        <f t="shared" ca="1" si="105"/>
        <v/>
      </c>
      <c r="DA130" t="str">
        <f t="shared" ca="1" si="106"/>
        <v/>
      </c>
      <c r="DB130" s="4" t="str">
        <f t="shared" ca="1" si="107"/>
        <v/>
      </c>
      <c r="DC130" t="str">
        <f t="shared" ca="1" si="108"/>
        <v/>
      </c>
      <c r="DD130" t="str">
        <f t="shared" ca="1" si="109"/>
        <v/>
      </c>
      <c r="DE130" t="str">
        <f t="shared" ca="1" si="110"/>
        <v/>
      </c>
      <c r="DF130" t="str">
        <f t="shared" ca="1" si="111"/>
        <v/>
      </c>
      <c r="DI130">
        <f ca="1">IF(OR(COUNTIF('Datos fijos'!$AJ:$AJ,Cálculos!$B130)=0,Cálculos!$B130=0,D130=0,F130=0),0,VLOOKUP($B130,'Datos fijos'!$AJ:$AO,COLUMN('Datos fijos'!$AO$1)-COLUMN('Datos fijos'!$AJ$2)+1,0))</f>
        <v>0</v>
      </c>
      <c r="DJ130">
        <f t="shared" ca="1" si="135"/>
        <v>0</v>
      </c>
      <c r="DK130" t="str">
        <f t="shared" ca="1" si="112"/>
        <v/>
      </c>
      <c r="DL130" t="str">
        <f t="shared" ca="1" si="136"/>
        <v/>
      </c>
      <c r="DN130" t="str">
        <f t="shared" ca="1" si="113"/>
        <v/>
      </c>
      <c r="DO130" t="str">
        <f t="shared" ca="1" si="114"/>
        <v/>
      </c>
      <c r="DP130" t="str">
        <f t="shared" ca="1" si="115"/>
        <v/>
      </c>
      <c r="DQ130" t="str">
        <f t="shared" ca="1" si="116"/>
        <v/>
      </c>
      <c r="DR130" t="str">
        <f t="shared" ca="1" si="117"/>
        <v/>
      </c>
      <c r="DS130" s="4" t="str">
        <f ca="1">IF($DL130="","",IF(OR(OFFSET(K$3,$DL130,0)='Datos fijos'!$AB$5,OFFSET(K$3,$DL130,0)='Datos fijos'!$AB$6),"Importado",OFFSET(K$3,$DL130,0)))</f>
        <v/>
      </c>
      <c r="DT130" t="str">
        <f t="shared" ca="1" si="118"/>
        <v/>
      </c>
      <c r="DU130" t="str">
        <f t="shared" ca="1" si="119"/>
        <v/>
      </c>
      <c r="DV130" t="str">
        <f t="shared" ca="1" si="120"/>
        <v/>
      </c>
      <c r="DW130" t="str">
        <f t="shared" ca="1" si="121"/>
        <v/>
      </c>
      <c r="DX130" t="str">
        <f ca="1">IF(DL130="","",IF(OR(DS130='Datos fijos'!$AB$3,DS130='Datos fijos'!$AB$4),0,SUM(DT130:DW130)))</f>
        <v/>
      </c>
      <c r="DY130" t="str">
        <f t="shared" ca="1" si="122"/>
        <v/>
      </c>
      <c r="EC130" s="52" t="str">
        <f ca="1">IF(OR(COUNTIF('Datos fijos'!$AJ:$AJ,Cálculos!$B130)=0,F130=0,D130=0,B130=0),"",VLOOKUP($B130,'Datos fijos'!$AJ:$AP,COLUMN('Datos fijos'!$AP$1)-COLUMN('Datos fijos'!$AJ$2)+1,0))</f>
        <v/>
      </c>
      <c r="ED130" t="str">
        <f t="shared" ca="1" si="123"/>
        <v/>
      </c>
    </row>
    <row r="131" spans="2:134">
      <c r="B131">
        <f ca="1">OFFSET('Equipos, Mater, Serv'!C$5,ROW($A131)-ROW($A$3),0)</f>
        <v>0</v>
      </c>
      <c r="C131">
        <f ca="1">OFFSET('Equipos, Mater, Serv'!D$5,ROW($A131)-ROW($A$3),0)</f>
        <v>0</v>
      </c>
      <c r="D131">
        <f ca="1">OFFSET('Equipos, Mater, Serv'!F$5,ROW($A131)-ROW($A$3),0)</f>
        <v>0</v>
      </c>
      <c r="E131">
        <f ca="1">OFFSET('Equipos, Mater, Serv'!G$5,ROW($A131)-ROW($A$3),0)</f>
        <v>0</v>
      </c>
      <c r="F131">
        <f ca="1">OFFSET('Equipos, Mater, Serv'!H$5,ROW($A131)-ROW($A$3),0)</f>
        <v>0</v>
      </c>
      <c r="G131">
        <f ca="1">OFFSET('Equipos, Mater, Serv'!L$5,ROW($A131)-ROW($A$3),0)</f>
        <v>0</v>
      </c>
      <c r="I131">
        <f ca="1">OFFSET('Equipos, Mater, Serv'!O$5,ROW($A131)-ROW($A$3),0)</f>
        <v>0</v>
      </c>
      <c r="J131">
        <f ca="1">OFFSET('Equipos, Mater, Serv'!P$5,ROW($A131)-ROW($A$3),0)</f>
        <v>0</v>
      </c>
      <c r="K131">
        <f ca="1">OFFSET('Equipos, Mater, Serv'!T$5,ROW($A131)-ROW($A$3),0)</f>
        <v>0</v>
      </c>
      <c r="L131">
        <f ca="1">OFFSET('Equipos, Mater, Serv'!U$5,ROW($A131)-ROW($A$3),0)</f>
        <v>0</v>
      </c>
      <c r="N131">
        <f ca="1">OFFSET('Equipos, Mater, Serv'!Z$5,ROW($A131)-ROW($A$3),0)</f>
        <v>0</v>
      </c>
      <c r="O131">
        <f ca="1">OFFSET('Equipos, Mater, Serv'!AA$5,ROW($A131)-ROW($A$3),0)</f>
        <v>0</v>
      </c>
      <c r="P131">
        <f ca="1">OFFSET('Equipos, Mater, Serv'!AB$5,ROW($A131)-ROW($A$3),0)</f>
        <v>0</v>
      </c>
      <c r="Q131">
        <f ca="1">OFFSET('Equipos, Mater, Serv'!AC$5,ROW($A131)-ROW($A$3),0)</f>
        <v>0</v>
      </c>
      <c r="R131">
        <f ca="1">OFFSET('Equipos, Mater, Serv'!AD$5,ROW($A131)-ROW($A$3),0)</f>
        <v>0</v>
      </c>
      <c r="S131">
        <f ca="1">OFFSET('Equipos, Mater, Serv'!AE$5,ROW($A131)-ROW($A$3),0)</f>
        <v>0</v>
      </c>
      <c r="T131">
        <f ca="1">OFFSET('Equipos, Mater, Serv'!AF$5,ROW($A131)-ROW($A$3),0)</f>
        <v>0</v>
      </c>
      <c r="V131" s="227">
        <f ca="1">IF(OR($B131=0,D131=0,F131=0,J131&lt;&gt;'Datos fijos'!$H$3),0,1)</f>
        <v>0</v>
      </c>
      <c r="W131">
        <f t="shared" ca="1" si="124"/>
        <v>0</v>
      </c>
      <c r="X131" t="str">
        <f t="shared" ca="1" si="125"/>
        <v/>
      </c>
      <c r="Y131" t="str">
        <f t="shared" ca="1" si="126"/>
        <v/>
      </c>
      <c r="AA131" t="str">
        <f t="shared" ca="1" si="69"/>
        <v/>
      </c>
      <c r="AB131" t="str">
        <f t="shared" ca="1" si="70"/>
        <v/>
      </c>
      <c r="AC131" t="str">
        <f t="shared" ca="1" si="71"/>
        <v/>
      </c>
      <c r="AD131" t="str">
        <f t="shared" ca="1" si="72"/>
        <v/>
      </c>
      <c r="AE131" t="str">
        <f t="shared" ca="1" si="73"/>
        <v/>
      </c>
      <c r="AF131" t="str">
        <f t="shared" ca="1" si="74"/>
        <v/>
      </c>
      <c r="AG131" t="str">
        <f t="shared" ca="1" si="127"/>
        <v/>
      </c>
      <c r="AH131" t="str">
        <f t="shared" ca="1" si="128"/>
        <v/>
      </c>
      <c r="AI131" t="str">
        <f t="shared" ca="1" si="129"/>
        <v/>
      </c>
      <c r="AL131" t="str">
        <f ca="1">IF(Y131="","",IF(OR(AG131='Datos fijos'!$AB$3,AG131='Datos fijos'!$AB$4),0,SUM(AH131:AK131)))</f>
        <v/>
      </c>
      <c r="BE131" s="4">
        <f ca="1">IF(OR(COUNTIF('Datos fijos'!$AJ:$AJ,$B131)=0,$B131=0,D131=0,F131=0,$H$4&lt;&gt;'Datos fijos'!$H$3),0,VLOOKUP($B131,'Datos fijos'!$AJ:$AO,COLUMN('Datos fijos'!$AK$2)-COLUMN('Datos fijos'!$AJ$2)+1,0))</f>
        <v>0</v>
      </c>
      <c r="BF131">
        <f t="shared" ca="1" si="130"/>
        <v>0</v>
      </c>
      <c r="BG131" t="str">
        <f t="shared" ca="1" si="75"/>
        <v/>
      </c>
      <c r="BH131" t="str">
        <f t="shared" ca="1" si="76"/>
        <v/>
      </c>
      <c r="BJ131" t="str">
        <f t="shared" ca="1" si="77"/>
        <v/>
      </c>
      <c r="BK131" t="str">
        <f t="shared" ca="1" si="78"/>
        <v/>
      </c>
      <c r="BL131" t="str">
        <f t="shared" ca="1" si="79"/>
        <v/>
      </c>
      <c r="BM131" t="str">
        <f t="shared" ca="1" si="80"/>
        <v/>
      </c>
      <c r="BN131" s="4" t="str">
        <f t="shared" ca="1" si="81"/>
        <v/>
      </c>
      <c r="BO131" t="str">
        <f t="shared" ca="1" si="82"/>
        <v/>
      </c>
      <c r="BP131" t="str">
        <f t="shared" ca="1" si="83"/>
        <v/>
      </c>
      <c r="BQ131" t="str">
        <f t="shared" ca="1" si="84"/>
        <v/>
      </c>
      <c r="BR131" t="str">
        <f t="shared" ca="1" si="85"/>
        <v/>
      </c>
      <c r="BS131" t="str">
        <f t="shared" ca="1" si="86"/>
        <v/>
      </c>
      <c r="BT131" t="str">
        <f ca="1">IF($BH131="","",IF(OR(BO131='Datos fijos'!$AB$3,BO131='Datos fijos'!$AB$4),0,SUM(BP131:BS131)))</f>
        <v/>
      </c>
      <c r="BU131" t="str">
        <f t="shared" ca="1" si="131"/>
        <v/>
      </c>
      <c r="BX131">
        <f ca="1">IF(OR(COUNTIF('Datos fijos'!$AJ:$AJ,$B131)=0,$B131=0,D131=0,F131=0,G131=0,$H$4&lt;&gt;'Datos fijos'!$H$3),0,VLOOKUP($B131,'Datos fijos'!$AJ:$AO,COLUMN('Datos fijos'!$AL$1)-COLUMN('Datos fijos'!$AJ$2)+1,0))</f>
        <v>0</v>
      </c>
      <c r="BY131">
        <f t="shared" ca="1" si="132"/>
        <v>0</v>
      </c>
      <c r="BZ131" t="str">
        <f t="shared" ca="1" si="87"/>
        <v/>
      </c>
      <c r="CA131" t="str">
        <f t="shared" ca="1" si="88"/>
        <v/>
      </c>
      <c r="CC131" t="str">
        <f t="shared" ca="1" si="89"/>
        <v/>
      </c>
      <c r="CD131" t="str">
        <f t="shared" ca="1" si="90"/>
        <v/>
      </c>
      <c r="CE131" t="str">
        <f t="shared" ca="1" si="91"/>
        <v/>
      </c>
      <c r="CF131" t="str">
        <f t="shared" ca="1" si="92"/>
        <v/>
      </c>
      <c r="CG131" t="str">
        <f t="shared" ca="1" si="93"/>
        <v/>
      </c>
      <c r="CH131" t="str">
        <f t="shared" ca="1" si="94"/>
        <v/>
      </c>
      <c r="CI131" t="str">
        <f t="shared" ca="1" si="95"/>
        <v/>
      </c>
      <c r="CJ131" t="str">
        <f t="shared" ca="1" si="96"/>
        <v/>
      </c>
      <c r="CK131" t="str">
        <f t="shared" ca="1" si="97"/>
        <v/>
      </c>
      <c r="CL131" t="str">
        <f t="shared" ca="1" si="98"/>
        <v/>
      </c>
      <c r="CM131" t="str">
        <f ca="1">IF($CA131="","",IF(OR(CH131='Datos fijos'!$AB$3,CH131='Datos fijos'!$AB$4),0,SUM(CI131:CL131)))</f>
        <v/>
      </c>
      <c r="CN131" t="str">
        <f t="shared" ca="1" si="133"/>
        <v/>
      </c>
      <c r="CQ131" s="4">
        <f ca="1">IF(OR(COUNTIF('Datos fijos'!$AJ:$AJ,$B131)=0,$B131=0,L131=0,D131=0,F131=0),0,IF(K131='Datos fijos'!$AB$5,VLOOKUP($B131,'Datos fijos'!$AJ:$AO,COLUMN('Datos fijos'!$AN$1)-COLUMN('Datos fijos'!$AJ$2)+1,0),0))</f>
        <v>0</v>
      </c>
      <c r="CR131">
        <f t="shared" ca="1" si="134"/>
        <v>0</v>
      </c>
      <c r="CS131" t="str">
        <f t="shared" ca="1" si="99"/>
        <v/>
      </c>
      <c r="CT131" t="str">
        <f t="shared" ca="1" si="100"/>
        <v/>
      </c>
      <c r="CV131" t="str">
        <f t="shared" ca="1" si="101"/>
        <v/>
      </c>
      <c r="CW131" t="str">
        <f t="shared" ca="1" si="102"/>
        <v/>
      </c>
      <c r="CX131" t="str">
        <f t="shared" ca="1" si="103"/>
        <v/>
      </c>
      <c r="CY131" t="str">
        <f t="shared" ca="1" si="104"/>
        <v/>
      </c>
      <c r="CZ131" t="str">
        <f t="shared" ca="1" si="105"/>
        <v/>
      </c>
      <c r="DA131" t="str">
        <f t="shared" ca="1" si="106"/>
        <v/>
      </c>
      <c r="DB131" s="4" t="str">
        <f t="shared" ca="1" si="107"/>
        <v/>
      </c>
      <c r="DC131" t="str">
        <f t="shared" ca="1" si="108"/>
        <v/>
      </c>
      <c r="DD131" t="str">
        <f t="shared" ca="1" si="109"/>
        <v/>
      </c>
      <c r="DE131" t="str">
        <f t="shared" ca="1" si="110"/>
        <v/>
      </c>
      <c r="DF131" t="str">
        <f t="shared" ca="1" si="111"/>
        <v/>
      </c>
      <c r="DI131">
        <f ca="1">IF(OR(COUNTIF('Datos fijos'!$AJ:$AJ,Cálculos!$B131)=0,Cálculos!$B131=0,D131=0,F131=0),0,VLOOKUP($B131,'Datos fijos'!$AJ:$AO,COLUMN('Datos fijos'!$AO$1)-COLUMN('Datos fijos'!$AJ$2)+1,0))</f>
        <v>0</v>
      </c>
      <c r="DJ131">
        <f t="shared" ca="1" si="135"/>
        <v>0</v>
      </c>
      <c r="DK131" t="str">
        <f t="shared" ca="1" si="112"/>
        <v/>
      </c>
      <c r="DL131" t="str">
        <f t="shared" ca="1" si="136"/>
        <v/>
      </c>
      <c r="DN131" t="str">
        <f t="shared" ca="1" si="113"/>
        <v/>
      </c>
      <c r="DO131" t="str">
        <f t="shared" ca="1" si="114"/>
        <v/>
      </c>
      <c r="DP131" t="str">
        <f t="shared" ca="1" si="115"/>
        <v/>
      </c>
      <c r="DQ131" t="str">
        <f t="shared" ca="1" si="116"/>
        <v/>
      </c>
      <c r="DR131" t="str">
        <f t="shared" ca="1" si="117"/>
        <v/>
      </c>
      <c r="DS131" s="4" t="str">
        <f ca="1">IF($DL131="","",IF(OR(OFFSET(K$3,$DL131,0)='Datos fijos'!$AB$5,OFFSET(K$3,$DL131,0)='Datos fijos'!$AB$6),"Importado",OFFSET(K$3,$DL131,0)))</f>
        <v/>
      </c>
      <c r="DT131" t="str">
        <f t="shared" ca="1" si="118"/>
        <v/>
      </c>
      <c r="DU131" t="str">
        <f t="shared" ca="1" si="119"/>
        <v/>
      </c>
      <c r="DV131" t="str">
        <f t="shared" ca="1" si="120"/>
        <v/>
      </c>
      <c r="DW131" t="str">
        <f t="shared" ca="1" si="121"/>
        <v/>
      </c>
      <c r="DX131" t="str">
        <f ca="1">IF(DL131="","",IF(OR(DS131='Datos fijos'!$AB$3,DS131='Datos fijos'!$AB$4),0,SUM(DT131:DW131)))</f>
        <v/>
      </c>
      <c r="DY131" t="str">
        <f t="shared" ca="1" si="122"/>
        <v/>
      </c>
      <c r="EC131" s="52" t="str">
        <f ca="1">IF(OR(COUNTIF('Datos fijos'!$AJ:$AJ,Cálculos!$B131)=0,F131=0,D131=0,B131=0),"",VLOOKUP($B131,'Datos fijos'!$AJ:$AP,COLUMN('Datos fijos'!$AP$1)-COLUMN('Datos fijos'!$AJ$2)+1,0))</f>
        <v/>
      </c>
      <c r="ED131" t="str">
        <f t="shared" ca="1" si="123"/>
        <v/>
      </c>
    </row>
    <row r="132" spans="2:134">
      <c r="B132">
        <f ca="1">OFFSET('Equipos, Mater, Serv'!C$5,ROW($A132)-ROW($A$3),0)</f>
        <v>0</v>
      </c>
      <c r="C132">
        <f ca="1">OFFSET('Equipos, Mater, Serv'!D$5,ROW($A132)-ROW($A$3),0)</f>
        <v>0</v>
      </c>
      <c r="D132">
        <f ca="1">OFFSET('Equipos, Mater, Serv'!F$5,ROW($A132)-ROW($A$3),0)</f>
        <v>0</v>
      </c>
      <c r="E132">
        <f ca="1">OFFSET('Equipos, Mater, Serv'!G$5,ROW($A132)-ROW($A$3),0)</f>
        <v>0</v>
      </c>
      <c r="F132">
        <f ca="1">OFFSET('Equipos, Mater, Serv'!H$5,ROW($A132)-ROW($A$3),0)</f>
        <v>0</v>
      </c>
      <c r="G132">
        <f ca="1">OFFSET('Equipos, Mater, Serv'!L$5,ROW($A132)-ROW($A$3),0)</f>
        <v>0</v>
      </c>
      <c r="I132">
        <f ca="1">OFFSET('Equipos, Mater, Serv'!O$5,ROW($A132)-ROW($A$3),0)</f>
        <v>0</v>
      </c>
      <c r="J132">
        <f ca="1">OFFSET('Equipos, Mater, Serv'!P$5,ROW($A132)-ROW($A$3),0)</f>
        <v>0</v>
      </c>
      <c r="K132">
        <f ca="1">OFFSET('Equipos, Mater, Serv'!T$5,ROW($A132)-ROW($A$3),0)</f>
        <v>0</v>
      </c>
      <c r="L132">
        <f ca="1">OFFSET('Equipos, Mater, Serv'!U$5,ROW($A132)-ROW($A$3),0)</f>
        <v>0</v>
      </c>
      <c r="N132">
        <f ca="1">OFFSET('Equipos, Mater, Serv'!Z$5,ROW($A132)-ROW($A$3),0)</f>
        <v>0</v>
      </c>
      <c r="O132">
        <f ca="1">OFFSET('Equipos, Mater, Serv'!AA$5,ROW($A132)-ROW($A$3),0)</f>
        <v>0</v>
      </c>
      <c r="P132">
        <f ca="1">OFFSET('Equipos, Mater, Serv'!AB$5,ROW($A132)-ROW($A$3),0)</f>
        <v>0</v>
      </c>
      <c r="Q132">
        <f ca="1">OFFSET('Equipos, Mater, Serv'!AC$5,ROW($A132)-ROW($A$3),0)</f>
        <v>0</v>
      </c>
      <c r="R132">
        <f ca="1">OFFSET('Equipos, Mater, Serv'!AD$5,ROW($A132)-ROW($A$3),0)</f>
        <v>0</v>
      </c>
      <c r="S132">
        <f ca="1">OFFSET('Equipos, Mater, Serv'!AE$5,ROW($A132)-ROW($A$3),0)</f>
        <v>0</v>
      </c>
      <c r="T132">
        <f ca="1">OFFSET('Equipos, Mater, Serv'!AF$5,ROW($A132)-ROW($A$3),0)</f>
        <v>0</v>
      </c>
      <c r="V132" s="227">
        <f ca="1">IF(OR($B132=0,D132=0,F132=0,J132&lt;&gt;'Datos fijos'!$H$3),0,1)</f>
        <v>0</v>
      </c>
      <c r="W132">
        <f t="shared" ca="1" si="124"/>
        <v>0</v>
      </c>
      <c r="X132" t="str">
        <f t="shared" ca="1" si="125"/>
        <v/>
      </c>
      <c r="Y132" t="str">
        <f t="shared" ca="1" si="126"/>
        <v/>
      </c>
      <c r="AA132" t="str">
        <f t="shared" ref="AA132:AA195" ca="1" si="137">IF($Y132="","",OFFSET($B$3,$Y132,0))</f>
        <v/>
      </c>
      <c r="AB132" t="str">
        <f t="shared" ref="AB132:AB195" ca="1" si="138">IF($Y132="","",OFFSET($C$3,$Y132,0))</f>
        <v/>
      </c>
      <c r="AC132" t="str">
        <f t="shared" ref="AC132:AC195" ca="1" si="139">IF($Y132="","",OFFSET($D$3,$Y132,0))</f>
        <v/>
      </c>
      <c r="AD132" t="str">
        <f t="shared" ref="AD132:AD195" ca="1" si="140">IF($Y132="","",OFFSET($E$3,$Y132,0))</f>
        <v/>
      </c>
      <c r="AE132" t="str">
        <f t="shared" ref="AE132:AE195" ca="1" si="141">IF($Y132="","",OFFSET($F$3,$Y132,0))</f>
        <v/>
      </c>
      <c r="AF132" t="str">
        <f t="shared" ref="AF132:AF195" ca="1" si="142">IF($Y132="","",OFFSET($I$3,$Y132,0))</f>
        <v/>
      </c>
      <c r="AG132" t="str">
        <f t="shared" ca="1" si="127"/>
        <v/>
      </c>
      <c r="AH132" t="str">
        <f t="shared" ca="1" si="128"/>
        <v/>
      </c>
      <c r="AI132" t="str">
        <f t="shared" ca="1" si="129"/>
        <v/>
      </c>
      <c r="AL132" t="str">
        <f ca="1">IF(Y132="","",IF(OR(AG132='Datos fijos'!$AB$3,AG132='Datos fijos'!$AB$4),0,SUM(AH132:AK132)))</f>
        <v/>
      </c>
      <c r="BE132" s="4">
        <f ca="1">IF(OR(COUNTIF('Datos fijos'!$AJ:$AJ,$B132)=0,$B132=0,D132=0,F132=0,$H$4&lt;&gt;'Datos fijos'!$H$3),0,VLOOKUP($B132,'Datos fijos'!$AJ:$AO,COLUMN('Datos fijos'!$AK$2)-COLUMN('Datos fijos'!$AJ$2)+1,0))</f>
        <v>0</v>
      </c>
      <c r="BF132">
        <f t="shared" ca="1" si="130"/>
        <v>0</v>
      </c>
      <c r="BG132" t="str">
        <f t="shared" ref="BG132:BG195" ca="1" si="143">IF(OR(BG131="",BG$1=BG131),"",BG131+1)</f>
        <v/>
      </c>
      <c r="BH132" t="str">
        <f t="shared" ref="BH132:BH195" ca="1" si="144">IF(OR(BG132=0,BG132=""),"",MATCH(BG132,BF:BF,0)-ROW($BF$3))</f>
        <v/>
      </c>
      <c r="BJ132" t="str">
        <f t="shared" ref="BJ132:BJ195" ca="1" si="145">IF($BH132="","",OFFSET($B$3,$BH132,0))</f>
        <v/>
      </c>
      <c r="BK132" t="str">
        <f t="shared" ref="BK132:BK195" ca="1" si="146">IF($BH132="","",OFFSET($C$3,$BH132,0))</f>
        <v/>
      </c>
      <c r="BL132" t="str">
        <f t="shared" ref="BL132:BL195" ca="1" si="147">IF($BH132="","",OFFSET($D$3,$BH132,0))</f>
        <v/>
      </c>
      <c r="BM132" t="str">
        <f t="shared" ref="BM132:BM195" ca="1" si="148">IF($BH132="","",OFFSET($F$3,$BH132,0))</f>
        <v/>
      </c>
      <c r="BN132" s="4" t="str">
        <f t="shared" ref="BN132:BN195" ca="1" si="149">IF($BH132="","",OFFSET($G$3,$BH132,0)*0+20)</f>
        <v/>
      </c>
      <c r="BO132" t="str">
        <f t="shared" ref="BO132:BO195" ca="1" si="150">IF($BH132="","",OFFSET($K$3,$BH132,0))</f>
        <v/>
      </c>
      <c r="BP132" t="str">
        <f t="shared" ref="BP132:BP195" ca="1" si="151">IF($BH132="","",OFFSET($P$3,$BH132,0))</f>
        <v/>
      </c>
      <c r="BQ132" t="str">
        <f t="shared" ref="BQ132:BQ195" ca="1" si="152">IF($BH132="","",OFFSET($Q$3,$BH132,0))</f>
        <v/>
      </c>
      <c r="BR132" t="str">
        <f t="shared" ref="BR132:BR195" ca="1" si="153">IF($BH132="","",OFFSET($R$3,$BH132,0))</f>
        <v/>
      </c>
      <c r="BS132" t="str">
        <f t="shared" ref="BS132:BS195" ca="1" si="154">IF($BH132="","",OFFSET($S$3,$BH132,0))</f>
        <v/>
      </c>
      <c r="BT132" t="str">
        <f ca="1">IF($BH132="","",IF(OR(BO132='Datos fijos'!$AB$3,BO132='Datos fijos'!$AB$4),0,SUM(BP132:BS132)))</f>
        <v/>
      </c>
      <c r="BU132" t="str">
        <f t="shared" ca="1" si="131"/>
        <v/>
      </c>
      <c r="BX132">
        <f ca="1">IF(OR(COUNTIF('Datos fijos'!$AJ:$AJ,$B132)=0,$B132=0,D132=0,F132=0,G132=0,$H$4&lt;&gt;'Datos fijos'!$H$3),0,VLOOKUP($B132,'Datos fijos'!$AJ:$AO,COLUMN('Datos fijos'!$AL$1)-COLUMN('Datos fijos'!$AJ$2)+1,0))</f>
        <v>0</v>
      </c>
      <c r="BY132">
        <f t="shared" ca="1" si="132"/>
        <v>0</v>
      </c>
      <c r="BZ132" t="str">
        <f t="shared" ref="BZ132:BZ195" ca="1" si="155">IF(OR(BZ131="",BZ$1=BZ131),"",BZ131+1)</f>
        <v/>
      </c>
      <c r="CA132" t="str">
        <f t="shared" ref="CA132:CA195" ca="1" si="156">IF(OR(BZ132=0,BZ132=""),"",MATCH(BZ132,BY:BY,0)-ROW($BY$3))</f>
        <v/>
      </c>
      <c r="CC132" t="str">
        <f t="shared" ref="CC132:CC195" ca="1" si="157">IF($CA132="","",OFFSET($B$3,$CA132,0))</f>
        <v/>
      </c>
      <c r="CD132" t="str">
        <f t="shared" ref="CD132:CD195" ca="1" si="158">IF($CA132="","",OFFSET($C$3,$CA132,0))</f>
        <v/>
      </c>
      <c r="CE132" t="str">
        <f t="shared" ref="CE132:CE195" ca="1" si="159">IF($CA132="","",OFFSET($D$3,$CA132,0))</f>
        <v/>
      </c>
      <c r="CF132" t="str">
        <f t="shared" ref="CF132:CF195" ca="1" si="160">IF($CA132="","",OFFSET($F$3,$CA132,0))</f>
        <v/>
      </c>
      <c r="CG132" t="str">
        <f t="shared" ref="CG132:CG195" ca="1" si="161">IF($CA132="","",OFFSET($G$3,$CA132,0))</f>
        <v/>
      </c>
      <c r="CH132" t="str">
        <f t="shared" ref="CH132:CH195" ca="1" si="162">IF($CA132="","",OFFSET($K$3,$CA132,0))</f>
        <v/>
      </c>
      <c r="CI132" t="str">
        <f t="shared" ref="CI132:CI195" ca="1" si="163">IF($CA132="","",OFFSET($P$3,$CA132,0))</f>
        <v/>
      </c>
      <c r="CJ132" t="str">
        <f t="shared" ref="CJ132:CJ195" ca="1" si="164">IF($CA132="","",OFFSET($Q$3,$CA132,0))</f>
        <v/>
      </c>
      <c r="CK132" t="str">
        <f t="shared" ref="CK132:CK195" ca="1" si="165">IF($CA132="","",OFFSET($R$3,$CA132,0))</f>
        <v/>
      </c>
      <c r="CL132" t="str">
        <f t="shared" ref="CL132:CL195" ca="1" si="166">IF($CA132="","",OFFSET($S$3,$CA132,0))</f>
        <v/>
      </c>
      <c r="CM132" t="str">
        <f ca="1">IF($CA132="","",IF(OR(CH132='Datos fijos'!$AB$3,CH132='Datos fijos'!$AB$4),0,SUM(CI132:CL132)))</f>
        <v/>
      </c>
      <c r="CN132" t="str">
        <f t="shared" ca="1" si="133"/>
        <v/>
      </c>
      <c r="CQ132" s="4">
        <f ca="1">IF(OR(COUNTIF('Datos fijos'!$AJ:$AJ,$B132)=0,$B132=0,L132=0,D132=0,F132=0),0,IF(K132='Datos fijos'!$AB$5,VLOOKUP($B132,'Datos fijos'!$AJ:$AO,COLUMN('Datos fijos'!$AN$1)-COLUMN('Datos fijos'!$AJ$2)+1,0),0))</f>
        <v>0</v>
      </c>
      <c r="CR132">
        <f t="shared" ca="1" si="134"/>
        <v>0</v>
      </c>
      <c r="CS132" t="str">
        <f t="shared" ref="CS132:CS195" ca="1" si="167">IF(OR(CS131="",CS$1=CS131),"",CS131+1)</f>
        <v/>
      </c>
      <c r="CT132" t="str">
        <f t="shared" ref="CT132:CT195" ca="1" si="168">IF(OR(CS132=0,CS132=""),"",MATCH(CS132,CR:CR,0)-ROW($CR$3))</f>
        <v/>
      </c>
      <c r="CV132" t="str">
        <f t="shared" ref="CV132:CV195" ca="1" si="169">IF($CT132="","",OFFSET($B$3,$CT132,0))</f>
        <v/>
      </c>
      <c r="CW132" t="str">
        <f t="shared" ref="CW132:CW195" ca="1" si="170">IF($CT132="","",OFFSET($C$3,$CT132,0))</f>
        <v/>
      </c>
      <c r="CX132" t="str">
        <f t="shared" ref="CX132:CX195" ca="1" si="171">IF($CT132="","",OFFSET($L$3,$CT132,0))</f>
        <v/>
      </c>
      <c r="CY132" t="str">
        <f t="shared" ref="CY132:CY195" ca="1" si="172">IF($CT132="","",OFFSET($D$3,$CT132,0))</f>
        <v/>
      </c>
      <c r="CZ132" t="str">
        <f t="shared" ref="CZ132:CZ195" ca="1" si="173">IF($CT132="","",OFFSET($E$3,$CT132,0))</f>
        <v/>
      </c>
      <c r="DA132" t="str">
        <f t="shared" ref="DA132:DA195" ca="1" si="174">IF($CT132="","",OFFSET($F$3,$CT132,0))</f>
        <v/>
      </c>
      <c r="DB132" s="4" t="str">
        <f t="shared" ref="DB132:DB195" ca="1" si="175">IF($CT132="","",OFFSET($K$3,$CT132,0))</f>
        <v/>
      </c>
      <c r="DC132" t="str">
        <f t="shared" ref="DC132:DC195" ca="1" si="176">IF($CT132="","",OFFSET($P$3,$CT132,0))</f>
        <v/>
      </c>
      <c r="DD132" t="str">
        <f t="shared" ref="DD132:DD195" ca="1" si="177">IF($CT132="","",OFFSET($Q$3,$CT132,0))</f>
        <v/>
      </c>
      <c r="DE132" t="str">
        <f t="shared" ref="DE132:DE195" ca="1" si="178">IF($CT132="","",OFFSET($R$3,$CT132,0))</f>
        <v/>
      </c>
      <c r="DF132" t="str">
        <f t="shared" ref="DF132:DF195" ca="1" si="179">IF($CT132="","",OFFSET($S$3,$CT132,0))</f>
        <v/>
      </c>
      <c r="DI132">
        <f ca="1">IF(OR(COUNTIF('Datos fijos'!$AJ:$AJ,Cálculos!$B132)=0,Cálculos!$B132=0,D132=0,F132=0),0,VLOOKUP($B132,'Datos fijos'!$AJ:$AO,COLUMN('Datos fijos'!$AO$1)-COLUMN('Datos fijos'!$AJ$2)+1,0))</f>
        <v>0</v>
      </c>
      <c r="DJ132">
        <f t="shared" ca="1" si="135"/>
        <v>0</v>
      </c>
      <c r="DK132" t="str">
        <f t="shared" ref="DK132:DK195" ca="1" si="180">IF(OR(DK131="",DK$1=DK131),"",DK131+1)</f>
        <v/>
      </c>
      <c r="DL132" t="str">
        <f t="shared" ca="1" si="136"/>
        <v/>
      </c>
      <c r="DN132" t="str">
        <f t="shared" ref="DN132:DN195" ca="1" si="181">IF($DL132="","",OFFSET(B$3,$DL132,0))</f>
        <v/>
      </c>
      <c r="DO132" t="str">
        <f t="shared" ref="DO132:DO195" ca="1" si="182">IF($DL132="","",OFFSET(C$3,$DL132,0))</f>
        <v/>
      </c>
      <c r="DP132" t="str">
        <f t="shared" ref="DP132:DP195" ca="1" si="183">IF($DL132="","",OFFSET(D$3,$DL132,0))</f>
        <v/>
      </c>
      <c r="DQ132" t="str">
        <f t="shared" ref="DQ132:DQ195" ca="1" si="184">IF($DL132="","",OFFSET(E$3,$DL132,0))</f>
        <v/>
      </c>
      <c r="DR132" t="str">
        <f t="shared" ref="DR132:DR195" ca="1" si="185">IF($DL132="","",OFFSET(F$3,$DL132,0))</f>
        <v/>
      </c>
      <c r="DS132" s="4" t="str">
        <f ca="1">IF($DL132="","",IF(OR(OFFSET(K$3,$DL132,0)='Datos fijos'!$AB$5,OFFSET(K$3,$DL132,0)='Datos fijos'!$AB$6),"Importado",OFFSET(K$3,$DL132,0)))</f>
        <v/>
      </c>
      <c r="DT132" t="str">
        <f t="shared" ref="DT132:DT195" ca="1" si="186">IF($DL132="","",OFFSET(P$3,$DL132,0))</f>
        <v/>
      </c>
      <c r="DU132" t="str">
        <f t="shared" ref="DU132:DU195" ca="1" si="187">IF($DL132="","",OFFSET(Q$3,$DL132,0))</f>
        <v/>
      </c>
      <c r="DV132" t="str">
        <f t="shared" ref="DV132:DV195" ca="1" si="188">IF($DL132="","",OFFSET(R$3,$DL132,0))</f>
        <v/>
      </c>
      <c r="DW132" t="str">
        <f t="shared" ref="DW132:DW195" ca="1" si="189">IF($DL132="","",OFFSET(S$3,$DL132,0))</f>
        <v/>
      </c>
      <c r="DX132" t="str">
        <f ca="1">IF(DL132="","",IF(OR(DS132='Datos fijos'!$AB$3,DS132='Datos fijos'!$AB$4),0,SUM(DT132:DW132)))</f>
        <v/>
      </c>
      <c r="DY132" t="str">
        <f t="shared" ref="DY132:DY195" ca="1" si="190">IF(DL132="","",DP132*DR132*DX132)</f>
        <v/>
      </c>
      <c r="EC132" s="52" t="str">
        <f ca="1">IF(OR(COUNTIF('Datos fijos'!$AJ:$AJ,Cálculos!$B132)=0,F132=0,D132=0,B132=0),"",VLOOKUP($B132,'Datos fijos'!$AJ:$AP,COLUMN('Datos fijos'!$AP$1)-COLUMN('Datos fijos'!$AJ$2)+1,0))</f>
        <v/>
      </c>
      <c r="ED132" t="str">
        <f t="shared" ref="ED132:ED195" ca="1" si="191">IF(EC132="","",D132*F132)</f>
        <v/>
      </c>
    </row>
    <row r="133" spans="2:134">
      <c r="B133">
        <f ca="1">OFFSET('Equipos, Mater, Serv'!C$5,ROW($A133)-ROW($A$3),0)</f>
        <v>0</v>
      </c>
      <c r="C133">
        <f ca="1">OFFSET('Equipos, Mater, Serv'!D$5,ROW($A133)-ROW($A$3),0)</f>
        <v>0</v>
      </c>
      <c r="D133">
        <f ca="1">OFFSET('Equipos, Mater, Serv'!F$5,ROW($A133)-ROW($A$3),0)</f>
        <v>0</v>
      </c>
      <c r="E133">
        <f ca="1">OFFSET('Equipos, Mater, Serv'!G$5,ROW($A133)-ROW($A$3),0)</f>
        <v>0</v>
      </c>
      <c r="F133">
        <f ca="1">OFFSET('Equipos, Mater, Serv'!H$5,ROW($A133)-ROW($A$3),0)</f>
        <v>0</v>
      </c>
      <c r="G133">
        <f ca="1">OFFSET('Equipos, Mater, Serv'!L$5,ROW($A133)-ROW($A$3),0)</f>
        <v>0</v>
      </c>
      <c r="I133">
        <f ca="1">OFFSET('Equipos, Mater, Serv'!O$5,ROW($A133)-ROW($A$3),0)</f>
        <v>0</v>
      </c>
      <c r="J133">
        <f ca="1">OFFSET('Equipos, Mater, Serv'!P$5,ROW($A133)-ROW($A$3),0)</f>
        <v>0</v>
      </c>
      <c r="K133">
        <f ca="1">OFFSET('Equipos, Mater, Serv'!T$5,ROW($A133)-ROW($A$3),0)</f>
        <v>0</v>
      </c>
      <c r="L133">
        <f ca="1">OFFSET('Equipos, Mater, Serv'!U$5,ROW($A133)-ROW($A$3),0)</f>
        <v>0</v>
      </c>
      <c r="N133">
        <f ca="1">OFFSET('Equipos, Mater, Serv'!Z$5,ROW($A133)-ROW($A$3),0)</f>
        <v>0</v>
      </c>
      <c r="O133">
        <f ca="1">OFFSET('Equipos, Mater, Serv'!AA$5,ROW($A133)-ROW($A$3),0)</f>
        <v>0</v>
      </c>
      <c r="P133">
        <f ca="1">OFFSET('Equipos, Mater, Serv'!AB$5,ROW($A133)-ROW($A$3),0)</f>
        <v>0</v>
      </c>
      <c r="Q133">
        <f ca="1">OFFSET('Equipos, Mater, Serv'!AC$5,ROW($A133)-ROW($A$3),0)</f>
        <v>0</v>
      </c>
      <c r="R133">
        <f ca="1">OFFSET('Equipos, Mater, Serv'!AD$5,ROW($A133)-ROW($A$3),0)</f>
        <v>0</v>
      </c>
      <c r="S133">
        <f ca="1">OFFSET('Equipos, Mater, Serv'!AE$5,ROW($A133)-ROW($A$3),0)</f>
        <v>0</v>
      </c>
      <c r="T133">
        <f ca="1">OFFSET('Equipos, Mater, Serv'!AF$5,ROW($A133)-ROW($A$3),0)</f>
        <v>0</v>
      </c>
      <c r="V133" s="227">
        <f ca="1">IF(OR($B133=0,D133=0,F133=0,J133&lt;&gt;'Datos fijos'!$H$3),0,1)</f>
        <v>0</v>
      </c>
      <c r="W133">
        <f t="shared" ref="W133:W196" ca="1" si="192">V133+W132</f>
        <v>0</v>
      </c>
      <c r="X133" t="str">
        <f t="shared" ref="X133:X196" ca="1" si="193">IF(OR(X132="",$X$1=X132),"",X132+1)</f>
        <v/>
      </c>
      <c r="Y133" t="str">
        <f t="shared" ref="Y133:Y196" ca="1" si="194">IF(OR(X133=0,X133=""),"",MATCH(X133,W:W,0)-ROW($W$3))</f>
        <v/>
      </c>
      <c r="AA133" t="str">
        <f t="shared" ca="1" si="137"/>
        <v/>
      </c>
      <c r="AB133" t="str">
        <f t="shared" ca="1" si="138"/>
        <v/>
      </c>
      <c r="AC133" t="str">
        <f t="shared" ca="1" si="139"/>
        <v/>
      </c>
      <c r="AD133" t="str">
        <f t="shared" ca="1" si="140"/>
        <v/>
      </c>
      <c r="AE133" t="str">
        <f t="shared" ca="1" si="141"/>
        <v/>
      </c>
      <c r="AF133" t="str">
        <f t="shared" ca="1" si="142"/>
        <v/>
      </c>
      <c r="AG133" t="str">
        <f t="shared" ref="AG133:AG196" ca="1" si="195">IF($Y133="","",OFFSET($K$3,$Y133,0))</f>
        <v/>
      </c>
      <c r="AH133" t="str">
        <f t="shared" ref="AH133:AH196" ca="1" si="196">IF($Y133="","",OFFSET($P$3,$Y133,0))</f>
        <v/>
      </c>
      <c r="AI133" t="str">
        <f t="shared" ref="AI133:AI196" ca="1" si="197">IF($Y133="","",OFFSET($Q$3,$Y133,0))</f>
        <v/>
      </c>
      <c r="AL133" t="str">
        <f ca="1">IF(Y133="","",IF(OR(AG133='Datos fijos'!$AB$3,AG133='Datos fijos'!$AB$4),0,SUM(AH133:AK133)))</f>
        <v/>
      </c>
      <c r="BE133" s="4">
        <f ca="1">IF(OR(COUNTIF('Datos fijos'!$AJ:$AJ,$B133)=0,$B133=0,D133=0,F133=0,$H$4&lt;&gt;'Datos fijos'!$H$3),0,VLOOKUP($B133,'Datos fijos'!$AJ:$AO,COLUMN('Datos fijos'!$AK$2)-COLUMN('Datos fijos'!$AJ$2)+1,0))</f>
        <v>0</v>
      </c>
      <c r="BF133">
        <f t="shared" ref="BF133:BF196" ca="1" si="198">BE133+BF132</f>
        <v>0</v>
      </c>
      <c r="BG133" t="str">
        <f t="shared" ca="1" si="143"/>
        <v/>
      </c>
      <c r="BH133" t="str">
        <f t="shared" ca="1" si="144"/>
        <v/>
      </c>
      <c r="BJ133" t="str">
        <f t="shared" ca="1" si="145"/>
        <v/>
      </c>
      <c r="BK133" t="str">
        <f t="shared" ca="1" si="146"/>
        <v/>
      </c>
      <c r="BL133" t="str">
        <f t="shared" ca="1" si="147"/>
        <v/>
      </c>
      <c r="BM133" t="str">
        <f t="shared" ca="1" si="148"/>
        <v/>
      </c>
      <c r="BN133" s="4" t="str">
        <f t="shared" ca="1" si="149"/>
        <v/>
      </c>
      <c r="BO133" t="str">
        <f t="shared" ca="1" si="150"/>
        <v/>
      </c>
      <c r="BP133" t="str">
        <f t="shared" ca="1" si="151"/>
        <v/>
      </c>
      <c r="BQ133" t="str">
        <f t="shared" ca="1" si="152"/>
        <v/>
      </c>
      <c r="BR133" t="str">
        <f t="shared" ca="1" si="153"/>
        <v/>
      </c>
      <c r="BS133" t="str">
        <f t="shared" ca="1" si="154"/>
        <v/>
      </c>
      <c r="BT133" t="str">
        <f ca="1">IF($BH133="","",IF(OR(BO133='Datos fijos'!$AB$3,BO133='Datos fijos'!$AB$4),0,SUM(BP133:BS133)))</f>
        <v/>
      </c>
      <c r="BU133" t="str">
        <f t="shared" ref="BU133:BU196" ca="1" si="199">IF(OR(BL133="",BM133=""),"",BL133*BM133*(1+BT133))</f>
        <v/>
      </c>
      <c r="BX133">
        <f ca="1">IF(OR(COUNTIF('Datos fijos'!$AJ:$AJ,$B133)=0,$B133=0,D133=0,F133=0,G133=0,$H$4&lt;&gt;'Datos fijos'!$H$3),0,VLOOKUP($B133,'Datos fijos'!$AJ:$AO,COLUMN('Datos fijos'!$AL$1)-COLUMN('Datos fijos'!$AJ$2)+1,0))</f>
        <v>0</v>
      </c>
      <c r="BY133">
        <f t="shared" ref="BY133:BY196" ca="1" si="200">BX133+BY132</f>
        <v>0</v>
      </c>
      <c r="BZ133" t="str">
        <f t="shared" ca="1" si="155"/>
        <v/>
      </c>
      <c r="CA133" t="str">
        <f t="shared" ca="1" si="156"/>
        <v/>
      </c>
      <c r="CC133" t="str">
        <f t="shared" ca="1" si="157"/>
        <v/>
      </c>
      <c r="CD133" t="str">
        <f t="shared" ca="1" si="158"/>
        <v/>
      </c>
      <c r="CE133" t="str">
        <f t="shared" ca="1" si="159"/>
        <v/>
      </c>
      <c r="CF133" t="str">
        <f t="shared" ca="1" si="160"/>
        <v/>
      </c>
      <c r="CG133" t="str">
        <f t="shared" ca="1" si="161"/>
        <v/>
      </c>
      <c r="CH133" t="str">
        <f t="shared" ca="1" si="162"/>
        <v/>
      </c>
      <c r="CI133" t="str">
        <f t="shared" ca="1" si="163"/>
        <v/>
      </c>
      <c r="CJ133" t="str">
        <f t="shared" ca="1" si="164"/>
        <v/>
      </c>
      <c r="CK133" t="str">
        <f t="shared" ca="1" si="165"/>
        <v/>
      </c>
      <c r="CL133" t="str">
        <f t="shared" ca="1" si="166"/>
        <v/>
      </c>
      <c r="CM133" t="str">
        <f ca="1">IF($CA133="","",IF(OR(CH133='Datos fijos'!$AB$3,CH133='Datos fijos'!$AB$4),0,SUM(CI133:CL133)))</f>
        <v/>
      </c>
      <c r="CN133" t="str">
        <f t="shared" ref="CN133:CN196" ca="1" si="201">IF(OR(CE133="",CF133=""),"",CE133*CF133*(1+CM133))</f>
        <v/>
      </c>
      <c r="CQ133" s="4">
        <f ca="1">IF(OR(COUNTIF('Datos fijos'!$AJ:$AJ,$B133)=0,$B133=0,L133=0,D133=0,F133=0),0,IF(K133='Datos fijos'!$AB$5,VLOOKUP($B133,'Datos fijos'!$AJ:$AO,COLUMN('Datos fijos'!$AN$1)-COLUMN('Datos fijos'!$AJ$2)+1,0),0))</f>
        <v>0</v>
      </c>
      <c r="CR133">
        <f t="shared" ref="CR133:CR196" ca="1" si="202">CQ133+CR132</f>
        <v>0</v>
      </c>
      <c r="CS133" t="str">
        <f t="shared" ca="1" si="167"/>
        <v/>
      </c>
      <c r="CT133" t="str">
        <f t="shared" ca="1" si="168"/>
        <v/>
      </c>
      <c r="CV133" t="str">
        <f t="shared" ca="1" si="169"/>
        <v/>
      </c>
      <c r="CW133" t="str">
        <f t="shared" ca="1" si="170"/>
        <v/>
      </c>
      <c r="CX133" t="str">
        <f t="shared" ca="1" si="171"/>
        <v/>
      </c>
      <c r="CY133" t="str">
        <f t="shared" ca="1" si="172"/>
        <v/>
      </c>
      <c r="CZ133" t="str">
        <f t="shared" ca="1" si="173"/>
        <v/>
      </c>
      <c r="DA133" t="str">
        <f t="shared" ca="1" si="174"/>
        <v/>
      </c>
      <c r="DB133" s="4" t="str">
        <f t="shared" ca="1" si="175"/>
        <v/>
      </c>
      <c r="DC133" t="str">
        <f t="shared" ca="1" si="176"/>
        <v/>
      </c>
      <c r="DD133" t="str">
        <f t="shared" ca="1" si="177"/>
        <v/>
      </c>
      <c r="DE133" t="str">
        <f t="shared" ca="1" si="178"/>
        <v/>
      </c>
      <c r="DF133" t="str">
        <f t="shared" ca="1" si="179"/>
        <v/>
      </c>
      <c r="DI133">
        <f ca="1">IF(OR(COUNTIF('Datos fijos'!$AJ:$AJ,Cálculos!$B133)=0,Cálculos!$B133=0,D133=0,F133=0),0,VLOOKUP($B133,'Datos fijos'!$AJ:$AO,COLUMN('Datos fijos'!$AO$1)-COLUMN('Datos fijos'!$AJ$2)+1,0))</f>
        <v>0</v>
      </c>
      <c r="DJ133">
        <f t="shared" ref="DJ133:DJ196" ca="1" si="203">DI133+DJ132</f>
        <v>0</v>
      </c>
      <c r="DK133" t="str">
        <f t="shared" ca="1" si="180"/>
        <v/>
      </c>
      <c r="DL133" t="str">
        <f t="shared" ref="DL133:DL196" ca="1" si="204">IF(OR(DK133=0,DK133=""),"",MATCH(DK133,DJ:DJ,0)-ROW($DK$3))</f>
        <v/>
      </c>
      <c r="DN133" t="str">
        <f t="shared" ca="1" si="181"/>
        <v/>
      </c>
      <c r="DO133" t="str">
        <f t="shared" ca="1" si="182"/>
        <v/>
      </c>
      <c r="DP133" t="str">
        <f t="shared" ca="1" si="183"/>
        <v/>
      </c>
      <c r="DQ133" t="str">
        <f t="shared" ca="1" si="184"/>
        <v/>
      </c>
      <c r="DR133" t="str">
        <f t="shared" ca="1" si="185"/>
        <v/>
      </c>
      <c r="DS133" s="4" t="str">
        <f ca="1">IF($DL133="","",IF(OR(OFFSET(K$3,$DL133,0)='Datos fijos'!$AB$5,OFFSET(K$3,$DL133,0)='Datos fijos'!$AB$6),"Importado",OFFSET(K$3,$DL133,0)))</f>
        <v/>
      </c>
      <c r="DT133" t="str">
        <f t="shared" ca="1" si="186"/>
        <v/>
      </c>
      <c r="DU133" t="str">
        <f t="shared" ca="1" si="187"/>
        <v/>
      </c>
      <c r="DV133" t="str">
        <f t="shared" ca="1" si="188"/>
        <v/>
      </c>
      <c r="DW133" t="str">
        <f t="shared" ca="1" si="189"/>
        <v/>
      </c>
      <c r="DX133" t="str">
        <f ca="1">IF(DL133="","",IF(OR(DS133='Datos fijos'!$AB$3,DS133='Datos fijos'!$AB$4),0,SUM(DT133:DW133)))</f>
        <v/>
      </c>
      <c r="DY133" t="str">
        <f t="shared" ca="1" si="190"/>
        <v/>
      </c>
      <c r="EC133" s="52" t="str">
        <f ca="1">IF(OR(COUNTIF('Datos fijos'!$AJ:$AJ,Cálculos!$B133)=0,F133=0,D133=0,B133=0),"",VLOOKUP($B133,'Datos fijos'!$AJ:$AP,COLUMN('Datos fijos'!$AP$1)-COLUMN('Datos fijos'!$AJ$2)+1,0))</f>
        <v/>
      </c>
      <c r="ED133" t="str">
        <f t="shared" ca="1" si="191"/>
        <v/>
      </c>
    </row>
    <row r="134" spans="2:134">
      <c r="B134">
        <f ca="1">OFFSET('Equipos, Mater, Serv'!C$5,ROW($A134)-ROW($A$3),0)</f>
        <v>0</v>
      </c>
      <c r="C134">
        <f ca="1">OFFSET('Equipos, Mater, Serv'!D$5,ROW($A134)-ROW($A$3),0)</f>
        <v>0</v>
      </c>
      <c r="D134">
        <f ca="1">OFFSET('Equipos, Mater, Serv'!F$5,ROW($A134)-ROW($A$3),0)</f>
        <v>0</v>
      </c>
      <c r="E134">
        <f ca="1">OFFSET('Equipos, Mater, Serv'!G$5,ROW($A134)-ROW($A$3),0)</f>
        <v>0</v>
      </c>
      <c r="F134">
        <f ca="1">OFFSET('Equipos, Mater, Serv'!H$5,ROW($A134)-ROW($A$3),0)</f>
        <v>0</v>
      </c>
      <c r="G134">
        <f ca="1">OFFSET('Equipos, Mater, Serv'!L$5,ROW($A134)-ROW($A$3),0)</f>
        <v>0</v>
      </c>
      <c r="I134">
        <f ca="1">OFFSET('Equipos, Mater, Serv'!O$5,ROW($A134)-ROW($A$3),0)</f>
        <v>0</v>
      </c>
      <c r="J134">
        <f ca="1">OFFSET('Equipos, Mater, Serv'!P$5,ROW($A134)-ROW($A$3),0)</f>
        <v>0</v>
      </c>
      <c r="K134">
        <f ca="1">OFFSET('Equipos, Mater, Serv'!T$5,ROW($A134)-ROW($A$3),0)</f>
        <v>0</v>
      </c>
      <c r="L134">
        <f ca="1">OFFSET('Equipos, Mater, Serv'!U$5,ROW($A134)-ROW($A$3),0)</f>
        <v>0</v>
      </c>
      <c r="N134">
        <f ca="1">OFFSET('Equipos, Mater, Serv'!Z$5,ROW($A134)-ROW($A$3),0)</f>
        <v>0</v>
      </c>
      <c r="O134">
        <f ca="1">OFFSET('Equipos, Mater, Serv'!AA$5,ROW($A134)-ROW($A$3),0)</f>
        <v>0</v>
      </c>
      <c r="P134">
        <f ca="1">OFFSET('Equipos, Mater, Serv'!AB$5,ROW($A134)-ROW($A$3),0)</f>
        <v>0</v>
      </c>
      <c r="Q134">
        <f ca="1">OFFSET('Equipos, Mater, Serv'!AC$5,ROW($A134)-ROW($A$3),0)</f>
        <v>0</v>
      </c>
      <c r="R134">
        <f ca="1">OFFSET('Equipos, Mater, Serv'!AD$5,ROW($A134)-ROW($A$3),0)</f>
        <v>0</v>
      </c>
      <c r="S134">
        <f ca="1">OFFSET('Equipos, Mater, Serv'!AE$5,ROW($A134)-ROW($A$3),0)</f>
        <v>0</v>
      </c>
      <c r="T134">
        <f ca="1">OFFSET('Equipos, Mater, Serv'!AF$5,ROW($A134)-ROW($A$3),0)</f>
        <v>0</v>
      </c>
      <c r="V134" s="227">
        <f ca="1">IF(OR($B134=0,D134=0,F134=0,J134&lt;&gt;'Datos fijos'!$H$3),0,1)</f>
        <v>0</v>
      </c>
      <c r="W134">
        <f t="shared" ca="1" si="192"/>
        <v>0</v>
      </c>
      <c r="X134" t="str">
        <f t="shared" ca="1" si="193"/>
        <v/>
      </c>
      <c r="Y134" t="str">
        <f t="shared" ca="1" si="194"/>
        <v/>
      </c>
      <c r="AA134" t="str">
        <f t="shared" ca="1" si="137"/>
        <v/>
      </c>
      <c r="AB134" t="str">
        <f t="shared" ca="1" si="138"/>
        <v/>
      </c>
      <c r="AC134" t="str">
        <f t="shared" ca="1" si="139"/>
        <v/>
      </c>
      <c r="AD134" t="str">
        <f t="shared" ca="1" si="140"/>
        <v/>
      </c>
      <c r="AE134" t="str">
        <f t="shared" ca="1" si="141"/>
        <v/>
      </c>
      <c r="AF134" t="str">
        <f t="shared" ca="1" si="142"/>
        <v/>
      </c>
      <c r="AG134" t="str">
        <f t="shared" ca="1" si="195"/>
        <v/>
      </c>
      <c r="AH134" t="str">
        <f t="shared" ca="1" si="196"/>
        <v/>
      </c>
      <c r="AI134" t="str">
        <f t="shared" ca="1" si="197"/>
        <v/>
      </c>
      <c r="AL134" t="str">
        <f ca="1">IF(Y134="","",IF(OR(AG134='Datos fijos'!$AB$3,AG134='Datos fijos'!$AB$4),0,SUM(AH134:AK134)))</f>
        <v/>
      </c>
      <c r="BE134" s="4">
        <f ca="1">IF(OR(COUNTIF('Datos fijos'!$AJ:$AJ,$B134)=0,$B134=0,D134=0,F134=0,$H$4&lt;&gt;'Datos fijos'!$H$3),0,VLOOKUP($B134,'Datos fijos'!$AJ:$AO,COLUMN('Datos fijos'!$AK$2)-COLUMN('Datos fijos'!$AJ$2)+1,0))</f>
        <v>0</v>
      </c>
      <c r="BF134">
        <f t="shared" ca="1" si="198"/>
        <v>0</v>
      </c>
      <c r="BG134" t="str">
        <f t="shared" ca="1" si="143"/>
        <v/>
      </c>
      <c r="BH134" t="str">
        <f t="shared" ca="1" si="144"/>
        <v/>
      </c>
      <c r="BJ134" t="str">
        <f t="shared" ca="1" si="145"/>
        <v/>
      </c>
      <c r="BK134" t="str">
        <f t="shared" ca="1" si="146"/>
        <v/>
      </c>
      <c r="BL134" t="str">
        <f t="shared" ca="1" si="147"/>
        <v/>
      </c>
      <c r="BM134" t="str">
        <f t="shared" ca="1" si="148"/>
        <v/>
      </c>
      <c r="BN134" s="4" t="str">
        <f t="shared" ca="1" si="149"/>
        <v/>
      </c>
      <c r="BO134" t="str">
        <f t="shared" ca="1" si="150"/>
        <v/>
      </c>
      <c r="BP134" t="str">
        <f t="shared" ca="1" si="151"/>
        <v/>
      </c>
      <c r="BQ134" t="str">
        <f t="shared" ca="1" si="152"/>
        <v/>
      </c>
      <c r="BR134" t="str">
        <f t="shared" ca="1" si="153"/>
        <v/>
      </c>
      <c r="BS134" t="str">
        <f t="shared" ca="1" si="154"/>
        <v/>
      </c>
      <c r="BT134" t="str">
        <f ca="1">IF($BH134="","",IF(OR(BO134='Datos fijos'!$AB$3,BO134='Datos fijos'!$AB$4),0,SUM(BP134:BS134)))</f>
        <v/>
      </c>
      <c r="BU134" t="str">
        <f t="shared" ca="1" si="199"/>
        <v/>
      </c>
      <c r="BX134">
        <f ca="1">IF(OR(COUNTIF('Datos fijos'!$AJ:$AJ,$B134)=0,$B134=0,D134=0,F134=0,G134=0,$H$4&lt;&gt;'Datos fijos'!$H$3),0,VLOOKUP($B134,'Datos fijos'!$AJ:$AO,COLUMN('Datos fijos'!$AL$1)-COLUMN('Datos fijos'!$AJ$2)+1,0))</f>
        <v>0</v>
      </c>
      <c r="BY134">
        <f t="shared" ca="1" si="200"/>
        <v>0</v>
      </c>
      <c r="BZ134" t="str">
        <f t="shared" ca="1" si="155"/>
        <v/>
      </c>
      <c r="CA134" t="str">
        <f t="shared" ca="1" si="156"/>
        <v/>
      </c>
      <c r="CC134" t="str">
        <f t="shared" ca="1" si="157"/>
        <v/>
      </c>
      <c r="CD134" t="str">
        <f t="shared" ca="1" si="158"/>
        <v/>
      </c>
      <c r="CE134" t="str">
        <f t="shared" ca="1" si="159"/>
        <v/>
      </c>
      <c r="CF134" t="str">
        <f t="shared" ca="1" si="160"/>
        <v/>
      </c>
      <c r="CG134" t="str">
        <f t="shared" ca="1" si="161"/>
        <v/>
      </c>
      <c r="CH134" t="str">
        <f t="shared" ca="1" si="162"/>
        <v/>
      </c>
      <c r="CI134" t="str">
        <f t="shared" ca="1" si="163"/>
        <v/>
      </c>
      <c r="CJ134" t="str">
        <f t="shared" ca="1" si="164"/>
        <v/>
      </c>
      <c r="CK134" t="str">
        <f t="shared" ca="1" si="165"/>
        <v/>
      </c>
      <c r="CL134" t="str">
        <f t="shared" ca="1" si="166"/>
        <v/>
      </c>
      <c r="CM134" t="str">
        <f ca="1">IF($CA134="","",IF(OR(CH134='Datos fijos'!$AB$3,CH134='Datos fijos'!$AB$4),0,SUM(CI134:CL134)))</f>
        <v/>
      </c>
      <c r="CN134" t="str">
        <f t="shared" ca="1" si="201"/>
        <v/>
      </c>
      <c r="CQ134" s="4">
        <f ca="1">IF(OR(COUNTIF('Datos fijos'!$AJ:$AJ,$B134)=0,$B134=0,L134=0,D134=0,F134=0),0,IF(K134='Datos fijos'!$AB$5,VLOOKUP($B134,'Datos fijos'!$AJ:$AO,COLUMN('Datos fijos'!$AN$1)-COLUMN('Datos fijos'!$AJ$2)+1,0),0))</f>
        <v>0</v>
      </c>
      <c r="CR134">
        <f t="shared" ca="1" si="202"/>
        <v>0</v>
      </c>
      <c r="CS134" t="str">
        <f t="shared" ca="1" si="167"/>
        <v/>
      </c>
      <c r="CT134" t="str">
        <f t="shared" ca="1" si="168"/>
        <v/>
      </c>
      <c r="CV134" t="str">
        <f t="shared" ca="1" si="169"/>
        <v/>
      </c>
      <c r="CW134" t="str">
        <f t="shared" ca="1" si="170"/>
        <v/>
      </c>
      <c r="CX134" t="str">
        <f t="shared" ca="1" si="171"/>
        <v/>
      </c>
      <c r="CY134" t="str">
        <f t="shared" ca="1" si="172"/>
        <v/>
      </c>
      <c r="CZ134" t="str">
        <f t="shared" ca="1" si="173"/>
        <v/>
      </c>
      <c r="DA134" t="str">
        <f t="shared" ca="1" si="174"/>
        <v/>
      </c>
      <c r="DB134" s="4" t="str">
        <f t="shared" ca="1" si="175"/>
        <v/>
      </c>
      <c r="DC134" t="str">
        <f t="shared" ca="1" si="176"/>
        <v/>
      </c>
      <c r="DD134" t="str">
        <f t="shared" ca="1" si="177"/>
        <v/>
      </c>
      <c r="DE134" t="str">
        <f t="shared" ca="1" si="178"/>
        <v/>
      </c>
      <c r="DF134" t="str">
        <f t="shared" ca="1" si="179"/>
        <v/>
      </c>
      <c r="DI134">
        <f ca="1">IF(OR(COUNTIF('Datos fijos'!$AJ:$AJ,Cálculos!$B134)=0,Cálculos!$B134=0,D134=0,F134=0),0,VLOOKUP($B134,'Datos fijos'!$AJ:$AO,COLUMN('Datos fijos'!$AO$1)-COLUMN('Datos fijos'!$AJ$2)+1,0))</f>
        <v>0</v>
      </c>
      <c r="DJ134">
        <f t="shared" ca="1" si="203"/>
        <v>0</v>
      </c>
      <c r="DK134" t="str">
        <f t="shared" ca="1" si="180"/>
        <v/>
      </c>
      <c r="DL134" t="str">
        <f t="shared" ca="1" si="204"/>
        <v/>
      </c>
      <c r="DN134" t="str">
        <f t="shared" ca="1" si="181"/>
        <v/>
      </c>
      <c r="DO134" t="str">
        <f t="shared" ca="1" si="182"/>
        <v/>
      </c>
      <c r="DP134" t="str">
        <f t="shared" ca="1" si="183"/>
        <v/>
      </c>
      <c r="DQ134" t="str">
        <f t="shared" ca="1" si="184"/>
        <v/>
      </c>
      <c r="DR134" t="str">
        <f t="shared" ca="1" si="185"/>
        <v/>
      </c>
      <c r="DS134" s="4" t="str">
        <f ca="1">IF($DL134="","",IF(OR(OFFSET(K$3,$DL134,0)='Datos fijos'!$AB$5,OFFSET(K$3,$DL134,0)='Datos fijos'!$AB$6),"Importado",OFFSET(K$3,$DL134,0)))</f>
        <v/>
      </c>
      <c r="DT134" t="str">
        <f t="shared" ca="1" si="186"/>
        <v/>
      </c>
      <c r="DU134" t="str">
        <f t="shared" ca="1" si="187"/>
        <v/>
      </c>
      <c r="DV134" t="str">
        <f t="shared" ca="1" si="188"/>
        <v/>
      </c>
      <c r="DW134" t="str">
        <f t="shared" ca="1" si="189"/>
        <v/>
      </c>
      <c r="DX134" t="str">
        <f ca="1">IF(DL134="","",IF(OR(DS134='Datos fijos'!$AB$3,DS134='Datos fijos'!$AB$4),0,SUM(DT134:DW134)))</f>
        <v/>
      </c>
      <c r="DY134" t="str">
        <f t="shared" ca="1" si="190"/>
        <v/>
      </c>
      <c r="EC134" s="52" t="str">
        <f ca="1">IF(OR(COUNTIF('Datos fijos'!$AJ:$AJ,Cálculos!$B134)=0,F134=0,D134=0,B134=0),"",VLOOKUP($B134,'Datos fijos'!$AJ:$AP,COLUMN('Datos fijos'!$AP$1)-COLUMN('Datos fijos'!$AJ$2)+1,0))</f>
        <v/>
      </c>
      <c r="ED134" t="str">
        <f t="shared" ca="1" si="191"/>
        <v/>
      </c>
    </row>
    <row r="135" spans="2:134">
      <c r="B135">
        <f ca="1">OFFSET('Equipos, Mater, Serv'!C$5,ROW($A135)-ROW($A$3),0)</f>
        <v>0</v>
      </c>
      <c r="C135">
        <f ca="1">OFFSET('Equipos, Mater, Serv'!D$5,ROW($A135)-ROW($A$3),0)</f>
        <v>0</v>
      </c>
      <c r="D135">
        <f ca="1">OFFSET('Equipos, Mater, Serv'!F$5,ROW($A135)-ROW($A$3),0)</f>
        <v>0</v>
      </c>
      <c r="E135">
        <f ca="1">OFFSET('Equipos, Mater, Serv'!G$5,ROW($A135)-ROW($A$3),0)</f>
        <v>0</v>
      </c>
      <c r="F135">
        <f ca="1">OFFSET('Equipos, Mater, Serv'!H$5,ROW($A135)-ROW($A$3),0)</f>
        <v>0</v>
      </c>
      <c r="G135">
        <f ca="1">OFFSET('Equipos, Mater, Serv'!L$5,ROW($A135)-ROW($A$3),0)</f>
        <v>0</v>
      </c>
      <c r="I135">
        <f ca="1">OFFSET('Equipos, Mater, Serv'!O$5,ROW($A135)-ROW($A$3),0)</f>
        <v>0</v>
      </c>
      <c r="J135">
        <f ca="1">OFFSET('Equipos, Mater, Serv'!P$5,ROW($A135)-ROW($A$3),0)</f>
        <v>0</v>
      </c>
      <c r="K135">
        <f ca="1">OFFSET('Equipos, Mater, Serv'!T$5,ROW($A135)-ROW($A$3),0)</f>
        <v>0</v>
      </c>
      <c r="L135">
        <f ca="1">OFFSET('Equipos, Mater, Serv'!U$5,ROW($A135)-ROW($A$3),0)</f>
        <v>0</v>
      </c>
      <c r="N135">
        <f ca="1">OFFSET('Equipos, Mater, Serv'!Z$5,ROW($A135)-ROW($A$3),0)</f>
        <v>0</v>
      </c>
      <c r="O135">
        <f ca="1">OFFSET('Equipos, Mater, Serv'!AA$5,ROW($A135)-ROW($A$3),0)</f>
        <v>0</v>
      </c>
      <c r="P135">
        <f ca="1">OFFSET('Equipos, Mater, Serv'!AB$5,ROW($A135)-ROW($A$3),0)</f>
        <v>0</v>
      </c>
      <c r="Q135">
        <f ca="1">OFFSET('Equipos, Mater, Serv'!AC$5,ROW($A135)-ROW($A$3),0)</f>
        <v>0</v>
      </c>
      <c r="R135">
        <f ca="1">OFFSET('Equipos, Mater, Serv'!AD$5,ROW($A135)-ROW($A$3),0)</f>
        <v>0</v>
      </c>
      <c r="S135">
        <f ca="1">OFFSET('Equipos, Mater, Serv'!AE$5,ROW($A135)-ROW($A$3),0)</f>
        <v>0</v>
      </c>
      <c r="T135">
        <f ca="1">OFFSET('Equipos, Mater, Serv'!AF$5,ROW($A135)-ROW($A$3),0)</f>
        <v>0</v>
      </c>
      <c r="V135" s="227">
        <f ca="1">IF(OR($B135=0,D135=0,F135=0,J135&lt;&gt;'Datos fijos'!$H$3),0,1)</f>
        <v>0</v>
      </c>
      <c r="W135">
        <f t="shared" ca="1" si="192"/>
        <v>0</v>
      </c>
      <c r="X135" t="str">
        <f t="shared" ca="1" si="193"/>
        <v/>
      </c>
      <c r="Y135" t="str">
        <f t="shared" ca="1" si="194"/>
        <v/>
      </c>
      <c r="AA135" t="str">
        <f t="shared" ca="1" si="137"/>
        <v/>
      </c>
      <c r="AB135" t="str">
        <f t="shared" ca="1" si="138"/>
        <v/>
      </c>
      <c r="AC135" t="str">
        <f t="shared" ca="1" si="139"/>
        <v/>
      </c>
      <c r="AD135" t="str">
        <f t="shared" ca="1" si="140"/>
        <v/>
      </c>
      <c r="AE135" t="str">
        <f t="shared" ca="1" si="141"/>
        <v/>
      </c>
      <c r="AF135" t="str">
        <f t="shared" ca="1" si="142"/>
        <v/>
      </c>
      <c r="AG135" t="str">
        <f t="shared" ca="1" si="195"/>
        <v/>
      </c>
      <c r="AH135" t="str">
        <f t="shared" ca="1" si="196"/>
        <v/>
      </c>
      <c r="AI135" t="str">
        <f t="shared" ca="1" si="197"/>
        <v/>
      </c>
      <c r="AL135" t="str">
        <f ca="1">IF(Y135="","",IF(OR(AG135='Datos fijos'!$AB$3,AG135='Datos fijos'!$AB$4),0,SUM(AH135:AK135)))</f>
        <v/>
      </c>
      <c r="BE135" s="4">
        <f ca="1">IF(OR(COUNTIF('Datos fijos'!$AJ:$AJ,$B135)=0,$B135=0,D135=0,F135=0,$H$4&lt;&gt;'Datos fijos'!$H$3),0,VLOOKUP($B135,'Datos fijos'!$AJ:$AO,COLUMN('Datos fijos'!$AK$2)-COLUMN('Datos fijos'!$AJ$2)+1,0))</f>
        <v>0</v>
      </c>
      <c r="BF135">
        <f t="shared" ca="1" si="198"/>
        <v>0</v>
      </c>
      <c r="BG135" t="str">
        <f t="shared" ca="1" si="143"/>
        <v/>
      </c>
      <c r="BH135" t="str">
        <f t="shared" ca="1" si="144"/>
        <v/>
      </c>
      <c r="BJ135" t="str">
        <f t="shared" ca="1" si="145"/>
        <v/>
      </c>
      <c r="BK135" t="str">
        <f t="shared" ca="1" si="146"/>
        <v/>
      </c>
      <c r="BL135" t="str">
        <f t="shared" ca="1" si="147"/>
        <v/>
      </c>
      <c r="BM135" t="str">
        <f t="shared" ca="1" si="148"/>
        <v/>
      </c>
      <c r="BN135" s="4" t="str">
        <f t="shared" ca="1" si="149"/>
        <v/>
      </c>
      <c r="BO135" t="str">
        <f t="shared" ca="1" si="150"/>
        <v/>
      </c>
      <c r="BP135" t="str">
        <f t="shared" ca="1" si="151"/>
        <v/>
      </c>
      <c r="BQ135" t="str">
        <f t="shared" ca="1" si="152"/>
        <v/>
      </c>
      <c r="BR135" t="str">
        <f t="shared" ca="1" si="153"/>
        <v/>
      </c>
      <c r="BS135" t="str">
        <f t="shared" ca="1" si="154"/>
        <v/>
      </c>
      <c r="BT135" t="str">
        <f ca="1">IF($BH135="","",IF(OR(BO135='Datos fijos'!$AB$3,BO135='Datos fijos'!$AB$4),0,SUM(BP135:BS135)))</f>
        <v/>
      </c>
      <c r="BU135" t="str">
        <f t="shared" ca="1" si="199"/>
        <v/>
      </c>
      <c r="BX135">
        <f ca="1">IF(OR(COUNTIF('Datos fijos'!$AJ:$AJ,$B135)=0,$B135=0,D135=0,F135=0,G135=0,$H$4&lt;&gt;'Datos fijos'!$H$3),0,VLOOKUP($B135,'Datos fijos'!$AJ:$AO,COLUMN('Datos fijos'!$AL$1)-COLUMN('Datos fijos'!$AJ$2)+1,0))</f>
        <v>0</v>
      </c>
      <c r="BY135">
        <f t="shared" ca="1" si="200"/>
        <v>0</v>
      </c>
      <c r="BZ135" t="str">
        <f t="shared" ca="1" si="155"/>
        <v/>
      </c>
      <c r="CA135" t="str">
        <f t="shared" ca="1" si="156"/>
        <v/>
      </c>
      <c r="CC135" t="str">
        <f t="shared" ca="1" si="157"/>
        <v/>
      </c>
      <c r="CD135" t="str">
        <f t="shared" ca="1" si="158"/>
        <v/>
      </c>
      <c r="CE135" t="str">
        <f t="shared" ca="1" si="159"/>
        <v/>
      </c>
      <c r="CF135" t="str">
        <f t="shared" ca="1" si="160"/>
        <v/>
      </c>
      <c r="CG135" t="str">
        <f t="shared" ca="1" si="161"/>
        <v/>
      </c>
      <c r="CH135" t="str">
        <f t="shared" ca="1" si="162"/>
        <v/>
      </c>
      <c r="CI135" t="str">
        <f t="shared" ca="1" si="163"/>
        <v/>
      </c>
      <c r="CJ135" t="str">
        <f t="shared" ca="1" si="164"/>
        <v/>
      </c>
      <c r="CK135" t="str">
        <f t="shared" ca="1" si="165"/>
        <v/>
      </c>
      <c r="CL135" t="str">
        <f t="shared" ca="1" si="166"/>
        <v/>
      </c>
      <c r="CM135" t="str">
        <f ca="1">IF($CA135="","",IF(OR(CH135='Datos fijos'!$AB$3,CH135='Datos fijos'!$AB$4),0,SUM(CI135:CL135)))</f>
        <v/>
      </c>
      <c r="CN135" t="str">
        <f t="shared" ca="1" si="201"/>
        <v/>
      </c>
      <c r="CQ135" s="4">
        <f ca="1">IF(OR(COUNTIF('Datos fijos'!$AJ:$AJ,$B135)=0,$B135=0,L135=0,D135=0,F135=0),0,IF(K135='Datos fijos'!$AB$5,VLOOKUP($B135,'Datos fijos'!$AJ:$AO,COLUMN('Datos fijos'!$AN$1)-COLUMN('Datos fijos'!$AJ$2)+1,0),0))</f>
        <v>0</v>
      </c>
      <c r="CR135">
        <f t="shared" ca="1" si="202"/>
        <v>0</v>
      </c>
      <c r="CS135" t="str">
        <f t="shared" ca="1" si="167"/>
        <v/>
      </c>
      <c r="CT135" t="str">
        <f t="shared" ca="1" si="168"/>
        <v/>
      </c>
      <c r="CV135" t="str">
        <f t="shared" ca="1" si="169"/>
        <v/>
      </c>
      <c r="CW135" t="str">
        <f t="shared" ca="1" si="170"/>
        <v/>
      </c>
      <c r="CX135" t="str">
        <f t="shared" ca="1" si="171"/>
        <v/>
      </c>
      <c r="CY135" t="str">
        <f t="shared" ca="1" si="172"/>
        <v/>
      </c>
      <c r="CZ135" t="str">
        <f t="shared" ca="1" si="173"/>
        <v/>
      </c>
      <c r="DA135" t="str">
        <f t="shared" ca="1" si="174"/>
        <v/>
      </c>
      <c r="DB135" s="4" t="str">
        <f t="shared" ca="1" si="175"/>
        <v/>
      </c>
      <c r="DC135" t="str">
        <f t="shared" ca="1" si="176"/>
        <v/>
      </c>
      <c r="DD135" t="str">
        <f t="shared" ca="1" si="177"/>
        <v/>
      </c>
      <c r="DE135" t="str">
        <f t="shared" ca="1" si="178"/>
        <v/>
      </c>
      <c r="DF135" t="str">
        <f t="shared" ca="1" si="179"/>
        <v/>
      </c>
      <c r="DI135">
        <f ca="1">IF(OR(COUNTIF('Datos fijos'!$AJ:$AJ,Cálculos!$B135)=0,Cálculos!$B135=0,D135=0,F135=0),0,VLOOKUP($B135,'Datos fijos'!$AJ:$AO,COLUMN('Datos fijos'!$AO$1)-COLUMN('Datos fijos'!$AJ$2)+1,0))</f>
        <v>0</v>
      </c>
      <c r="DJ135">
        <f t="shared" ca="1" si="203"/>
        <v>0</v>
      </c>
      <c r="DK135" t="str">
        <f t="shared" ca="1" si="180"/>
        <v/>
      </c>
      <c r="DL135" t="str">
        <f t="shared" ca="1" si="204"/>
        <v/>
      </c>
      <c r="DN135" t="str">
        <f t="shared" ca="1" si="181"/>
        <v/>
      </c>
      <c r="DO135" t="str">
        <f t="shared" ca="1" si="182"/>
        <v/>
      </c>
      <c r="DP135" t="str">
        <f t="shared" ca="1" si="183"/>
        <v/>
      </c>
      <c r="DQ135" t="str">
        <f t="shared" ca="1" si="184"/>
        <v/>
      </c>
      <c r="DR135" t="str">
        <f t="shared" ca="1" si="185"/>
        <v/>
      </c>
      <c r="DS135" s="4" t="str">
        <f ca="1">IF($DL135="","",IF(OR(OFFSET(K$3,$DL135,0)='Datos fijos'!$AB$5,OFFSET(K$3,$DL135,0)='Datos fijos'!$AB$6),"Importado",OFFSET(K$3,$DL135,0)))</f>
        <v/>
      </c>
      <c r="DT135" t="str">
        <f t="shared" ca="1" si="186"/>
        <v/>
      </c>
      <c r="DU135" t="str">
        <f t="shared" ca="1" si="187"/>
        <v/>
      </c>
      <c r="DV135" t="str">
        <f t="shared" ca="1" si="188"/>
        <v/>
      </c>
      <c r="DW135" t="str">
        <f t="shared" ca="1" si="189"/>
        <v/>
      </c>
      <c r="DX135" t="str">
        <f ca="1">IF(DL135="","",IF(OR(DS135='Datos fijos'!$AB$3,DS135='Datos fijos'!$AB$4),0,SUM(DT135:DW135)))</f>
        <v/>
      </c>
      <c r="DY135" t="str">
        <f t="shared" ca="1" si="190"/>
        <v/>
      </c>
      <c r="EC135" s="52" t="str">
        <f ca="1">IF(OR(COUNTIF('Datos fijos'!$AJ:$AJ,Cálculos!$B135)=0,F135=0,D135=0,B135=0),"",VLOOKUP($B135,'Datos fijos'!$AJ:$AP,COLUMN('Datos fijos'!$AP$1)-COLUMN('Datos fijos'!$AJ$2)+1,0))</f>
        <v/>
      </c>
      <c r="ED135" t="str">
        <f t="shared" ca="1" si="191"/>
        <v/>
      </c>
    </row>
    <row r="136" spans="2:134">
      <c r="B136">
        <f ca="1">OFFSET('Equipos, Mater, Serv'!C$5,ROW($A136)-ROW($A$3),0)</f>
        <v>0</v>
      </c>
      <c r="C136">
        <f ca="1">OFFSET('Equipos, Mater, Serv'!D$5,ROW($A136)-ROW($A$3),0)</f>
        <v>0</v>
      </c>
      <c r="D136">
        <f ca="1">OFFSET('Equipos, Mater, Serv'!F$5,ROW($A136)-ROW($A$3),0)</f>
        <v>0</v>
      </c>
      <c r="E136">
        <f ca="1">OFFSET('Equipos, Mater, Serv'!G$5,ROW($A136)-ROW($A$3),0)</f>
        <v>0</v>
      </c>
      <c r="F136">
        <f ca="1">OFFSET('Equipos, Mater, Serv'!H$5,ROW($A136)-ROW($A$3),0)</f>
        <v>0</v>
      </c>
      <c r="G136">
        <f ca="1">OFFSET('Equipos, Mater, Serv'!L$5,ROW($A136)-ROW($A$3),0)</f>
        <v>0</v>
      </c>
      <c r="I136">
        <f ca="1">OFFSET('Equipos, Mater, Serv'!O$5,ROW($A136)-ROW($A$3),0)</f>
        <v>0</v>
      </c>
      <c r="J136">
        <f ca="1">OFFSET('Equipos, Mater, Serv'!P$5,ROW($A136)-ROW($A$3),0)</f>
        <v>0</v>
      </c>
      <c r="K136">
        <f ca="1">OFFSET('Equipos, Mater, Serv'!T$5,ROW($A136)-ROW($A$3),0)</f>
        <v>0</v>
      </c>
      <c r="L136">
        <f ca="1">OFFSET('Equipos, Mater, Serv'!U$5,ROW($A136)-ROW($A$3),0)</f>
        <v>0</v>
      </c>
      <c r="N136">
        <f ca="1">OFFSET('Equipos, Mater, Serv'!Z$5,ROW($A136)-ROW($A$3),0)</f>
        <v>0</v>
      </c>
      <c r="O136">
        <f ca="1">OFFSET('Equipos, Mater, Serv'!AA$5,ROW($A136)-ROW($A$3),0)</f>
        <v>0</v>
      </c>
      <c r="P136">
        <f ca="1">OFFSET('Equipos, Mater, Serv'!AB$5,ROW($A136)-ROW($A$3),0)</f>
        <v>0</v>
      </c>
      <c r="Q136">
        <f ca="1">OFFSET('Equipos, Mater, Serv'!AC$5,ROW($A136)-ROW($A$3),0)</f>
        <v>0</v>
      </c>
      <c r="R136">
        <f ca="1">OFFSET('Equipos, Mater, Serv'!AD$5,ROW($A136)-ROW($A$3),0)</f>
        <v>0</v>
      </c>
      <c r="S136">
        <f ca="1">OFFSET('Equipos, Mater, Serv'!AE$5,ROW($A136)-ROW($A$3),0)</f>
        <v>0</v>
      </c>
      <c r="T136">
        <f ca="1">OFFSET('Equipos, Mater, Serv'!AF$5,ROW($A136)-ROW($A$3),0)</f>
        <v>0</v>
      </c>
      <c r="V136" s="227">
        <f ca="1">IF(OR($B136=0,D136=0,F136=0,J136&lt;&gt;'Datos fijos'!$H$3),0,1)</f>
        <v>0</v>
      </c>
      <c r="W136">
        <f t="shared" ca="1" si="192"/>
        <v>0</v>
      </c>
      <c r="X136" t="str">
        <f t="shared" ca="1" si="193"/>
        <v/>
      </c>
      <c r="Y136" t="str">
        <f t="shared" ca="1" si="194"/>
        <v/>
      </c>
      <c r="AA136" t="str">
        <f t="shared" ca="1" si="137"/>
        <v/>
      </c>
      <c r="AB136" t="str">
        <f t="shared" ca="1" si="138"/>
        <v/>
      </c>
      <c r="AC136" t="str">
        <f t="shared" ca="1" si="139"/>
        <v/>
      </c>
      <c r="AD136" t="str">
        <f t="shared" ca="1" si="140"/>
        <v/>
      </c>
      <c r="AE136" t="str">
        <f t="shared" ca="1" si="141"/>
        <v/>
      </c>
      <c r="AF136" t="str">
        <f t="shared" ca="1" si="142"/>
        <v/>
      </c>
      <c r="AG136" t="str">
        <f t="shared" ca="1" si="195"/>
        <v/>
      </c>
      <c r="AH136" t="str">
        <f t="shared" ca="1" si="196"/>
        <v/>
      </c>
      <c r="AI136" t="str">
        <f t="shared" ca="1" si="197"/>
        <v/>
      </c>
      <c r="AL136" t="str">
        <f ca="1">IF(Y136="","",IF(OR(AG136='Datos fijos'!$AB$3,AG136='Datos fijos'!$AB$4),0,SUM(AH136:AK136)))</f>
        <v/>
      </c>
      <c r="BE136" s="4">
        <f ca="1">IF(OR(COUNTIF('Datos fijos'!$AJ:$AJ,$B136)=0,$B136=0,D136=0,F136=0,$H$4&lt;&gt;'Datos fijos'!$H$3),0,VLOOKUP($B136,'Datos fijos'!$AJ:$AO,COLUMN('Datos fijos'!$AK$2)-COLUMN('Datos fijos'!$AJ$2)+1,0))</f>
        <v>0</v>
      </c>
      <c r="BF136">
        <f t="shared" ca="1" si="198"/>
        <v>0</v>
      </c>
      <c r="BG136" t="str">
        <f t="shared" ca="1" si="143"/>
        <v/>
      </c>
      <c r="BH136" t="str">
        <f t="shared" ca="1" si="144"/>
        <v/>
      </c>
      <c r="BJ136" t="str">
        <f t="shared" ca="1" si="145"/>
        <v/>
      </c>
      <c r="BK136" t="str">
        <f t="shared" ca="1" si="146"/>
        <v/>
      </c>
      <c r="BL136" t="str">
        <f t="shared" ca="1" si="147"/>
        <v/>
      </c>
      <c r="BM136" t="str">
        <f t="shared" ca="1" si="148"/>
        <v/>
      </c>
      <c r="BN136" s="4" t="str">
        <f t="shared" ca="1" si="149"/>
        <v/>
      </c>
      <c r="BO136" t="str">
        <f t="shared" ca="1" si="150"/>
        <v/>
      </c>
      <c r="BP136" t="str">
        <f t="shared" ca="1" si="151"/>
        <v/>
      </c>
      <c r="BQ136" t="str">
        <f t="shared" ca="1" si="152"/>
        <v/>
      </c>
      <c r="BR136" t="str">
        <f t="shared" ca="1" si="153"/>
        <v/>
      </c>
      <c r="BS136" t="str">
        <f t="shared" ca="1" si="154"/>
        <v/>
      </c>
      <c r="BT136" t="str">
        <f ca="1">IF($BH136="","",IF(OR(BO136='Datos fijos'!$AB$3,BO136='Datos fijos'!$AB$4),0,SUM(BP136:BS136)))</f>
        <v/>
      </c>
      <c r="BU136" t="str">
        <f t="shared" ca="1" si="199"/>
        <v/>
      </c>
      <c r="BX136">
        <f ca="1">IF(OR(COUNTIF('Datos fijos'!$AJ:$AJ,$B136)=0,$B136=0,D136=0,F136=0,G136=0,$H$4&lt;&gt;'Datos fijos'!$H$3),0,VLOOKUP($B136,'Datos fijos'!$AJ:$AO,COLUMN('Datos fijos'!$AL$1)-COLUMN('Datos fijos'!$AJ$2)+1,0))</f>
        <v>0</v>
      </c>
      <c r="BY136">
        <f t="shared" ca="1" si="200"/>
        <v>0</v>
      </c>
      <c r="BZ136" t="str">
        <f t="shared" ca="1" si="155"/>
        <v/>
      </c>
      <c r="CA136" t="str">
        <f t="shared" ca="1" si="156"/>
        <v/>
      </c>
      <c r="CC136" t="str">
        <f t="shared" ca="1" si="157"/>
        <v/>
      </c>
      <c r="CD136" t="str">
        <f t="shared" ca="1" si="158"/>
        <v/>
      </c>
      <c r="CE136" t="str">
        <f t="shared" ca="1" si="159"/>
        <v/>
      </c>
      <c r="CF136" t="str">
        <f t="shared" ca="1" si="160"/>
        <v/>
      </c>
      <c r="CG136" t="str">
        <f t="shared" ca="1" si="161"/>
        <v/>
      </c>
      <c r="CH136" t="str">
        <f t="shared" ca="1" si="162"/>
        <v/>
      </c>
      <c r="CI136" t="str">
        <f t="shared" ca="1" si="163"/>
        <v/>
      </c>
      <c r="CJ136" t="str">
        <f t="shared" ca="1" si="164"/>
        <v/>
      </c>
      <c r="CK136" t="str">
        <f t="shared" ca="1" si="165"/>
        <v/>
      </c>
      <c r="CL136" t="str">
        <f t="shared" ca="1" si="166"/>
        <v/>
      </c>
      <c r="CM136" t="str">
        <f ca="1">IF($CA136="","",IF(OR(CH136='Datos fijos'!$AB$3,CH136='Datos fijos'!$AB$4),0,SUM(CI136:CL136)))</f>
        <v/>
      </c>
      <c r="CN136" t="str">
        <f t="shared" ca="1" si="201"/>
        <v/>
      </c>
      <c r="CQ136" s="4">
        <f ca="1">IF(OR(COUNTIF('Datos fijos'!$AJ:$AJ,$B136)=0,$B136=0,L136=0,D136=0,F136=0),0,IF(K136='Datos fijos'!$AB$5,VLOOKUP($B136,'Datos fijos'!$AJ:$AO,COLUMN('Datos fijos'!$AN$1)-COLUMN('Datos fijos'!$AJ$2)+1,0),0))</f>
        <v>0</v>
      </c>
      <c r="CR136">
        <f t="shared" ca="1" si="202"/>
        <v>0</v>
      </c>
      <c r="CS136" t="str">
        <f t="shared" ca="1" si="167"/>
        <v/>
      </c>
      <c r="CT136" t="str">
        <f t="shared" ca="1" si="168"/>
        <v/>
      </c>
      <c r="CV136" t="str">
        <f t="shared" ca="1" si="169"/>
        <v/>
      </c>
      <c r="CW136" t="str">
        <f t="shared" ca="1" si="170"/>
        <v/>
      </c>
      <c r="CX136" t="str">
        <f t="shared" ca="1" si="171"/>
        <v/>
      </c>
      <c r="CY136" t="str">
        <f t="shared" ca="1" si="172"/>
        <v/>
      </c>
      <c r="CZ136" t="str">
        <f t="shared" ca="1" si="173"/>
        <v/>
      </c>
      <c r="DA136" t="str">
        <f t="shared" ca="1" si="174"/>
        <v/>
      </c>
      <c r="DB136" s="4" t="str">
        <f t="shared" ca="1" si="175"/>
        <v/>
      </c>
      <c r="DC136" t="str">
        <f t="shared" ca="1" si="176"/>
        <v/>
      </c>
      <c r="DD136" t="str">
        <f t="shared" ca="1" si="177"/>
        <v/>
      </c>
      <c r="DE136" t="str">
        <f t="shared" ca="1" si="178"/>
        <v/>
      </c>
      <c r="DF136" t="str">
        <f t="shared" ca="1" si="179"/>
        <v/>
      </c>
      <c r="DI136">
        <f ca="1">IF(OR(COUNTIF('Datos fijos'!$AJ:$AJ,Cálculos!$B136)=0,Cálculos!$B136=0,D136=0,F136=0),0,VLOOKUP($B136,'Datos fijos'!$AJ:$AO,COLUMN('Datos fijos'!$AO$1)-COLUMN('Datos fijos'!$AJ$2)+1,0))</f>
        <v>0</v>
      </c>
      <c r="DJ136">
        <f t="shared" ca="1" si="203"/>
        <v>0</v>
      </c>
      <c r="DK136" t="str">
        <f t="shared" ca="1" si="180"/>
        <v/>
      </c>
      <c r="DL136" t="str">
        <f t="shared" ca="1" si="204"/>
        <v/>
      </c>
      <c r="DN136" t="str">
        <f t="shared" ca="1" si="181"/>
        <v/>
      </c>
      <c r="DO136" t="str">
        <f t="shared" ca="1" si="182"/>
        <v/>
      </c>
      <c r="DP136" t="str">
        <f t="shared" ca="1" si="183"/>
        <v/>
      </c>
      <c r="DQ136" t="str">
        <f t="shared" ca="1" si="184"/>
        <v/>
      </c>
      <c r="DR136" t="str">
        <f t="shared" ca="1" si="185"/>
        <v/>
      </c>
      <c r="DS136" s="4" t="str">
        <f ca="1">IF($DL136="","",IF(OR(OFFSET(K$3,$DL136,0)='Datos fijos'!$AB$5,OFFSET(K$3,$DL136,0)='Datos fijos'!$AB$6),"Importado",OFFSET(K$3,$DL136,0)))</f>
        <v/>
      </c>
      <c r="DT136" t="str">
        <f t="shared" ca="1" si="186"/>
        <v/>
      </c>
      <c r="DU136" t="str">
        <f t="shared" ca="1" si="187"/>
        <v/>
      </c>
      <c r="DV136" t="str">
        <f t="shared" ca="1" si="188"/>
        <v/>
      </c>
      <c r="DW136" t="str">
        <f t="shared" ca="1" si="189"/>
        <v/>
      </c>
      <c r="DX136" t="str">
        <f ca="1">IF(DL136="","",IF(OR(DS136='Datos fijos'!$AB$3,DS136='Datos fijos'!$AB$4),0,SUM(DT136:DW136)))</f>
        <v/>
      </c>
      <c r="DY136" t="str">
        <f t="shared" ca="1" si="190"/>
        <v/>
      </c>
      <c r="EC136" s="52" t="str">
        <f ca="1">IF(OR(COUNTIF('Datos fijos'!$AJ:$AJ,Cálculos!$B136)=0,F136=0,D136=0,B136=0),"",VLOOKUP($B136,'Datos fijos'!$AJ:$AP,COLUMN('Datos fijos'!$AP$1)-COLUMN('Datos fijos'!$AJ$2)+1,0))</f>
        <v/>
      </c>
      <c r="ED136" t="str">
        <f t="shared" ca="1" si="191"/>
        <v/>
      </c>
    </row>
    <row r="137" spans="2:134">
      <c r="B137">
        <f ca="1">OFFSET('Equipos, Mater, Serv'!C$5,ROW($A137)-ROW($A$3),0)</f>
        <v>0</v>
      </c>
      <c r="C137">
        <f ca="1">OFFSET('Equipos, Mater, Serv'!D$5,ROW($A137)-ROW($A$3),0)</f>
        <v>0</v>
      </c>
      <c r="D137">
        <f ca="1">OFFSET('Equipos, Mater, Serv'!F$5,ROW($A137)-ROW($A$3),0)</f>
        <v>0</v>
      </c>
      <c r="E137">
        <f ca="1">OFFSET('Equipos, Mater, Serv'!G$5,ROW($A137)-ROW($A$3),0)</f>
        <v>0</v>
      </c>
      <c r="F137">
        <f ca="1">OFFSET('Equipos, Mater, Serv'!H$5,ROW($A137)-ROW($A$3),0)</f>
        <v>0</v>
      </c>
      <c r="G137">
        <f ca="1">OFFSET('Equipos, Mater, Serv'!L$5,ROW($A137)-ROW($A$3),0)</f>
        <v>0</v>
      </c>
      <c r="I137">
        <f ca="1">OFFSET('Equipos, Mater, Serv'!O$5,ROW($A137)-ROW($A$3),0)</f>
        <v>0</v>
      </c>
      <c r="J137">
        <f ca="1">OFFSET('Equipos, Mater, Serv'!P$5,ROW($A137)-ROW($A$3),0)</f>
        <v>0</v>
      </c>
      <c r="K137">
        <f ca="1">OFFSET('Equipos, Mater, Serv'!T$5,ROW($A137)-ROW($A$3),0)</f>
        <v>0</v>
      </c>
      <c r="L137">
        <f ca="1">OFFSET('Equipos, Mater, Serv'!U$5,ROW($A137)-ROW($A$3),0)</f>
        <v>0</v>
      </c>
      <c r="N137">
        <f ca="1">OFFSET('Equipos, Mater, Serv'!Z$5,ROW($A137)-ROW($A$3),0)</f>
        <v>0</v>
      </c>
      <c r="O137">
        <f ca="1">OFFSET('Equipos, Mater, Serv'!AA$5,ROW($A137)-ROW($A$3),0)</f>
        <v>0</v>
      </c>
      <c r="P137">
        <f ca="1">OFFSET('Equipos, Mater, Serv'!AB$5,ROW($A137)-ROW($A$3),0)</f>
        <v>0</v>
      </c>
      <c r="Q137">
        <f ca="1">OFFSET('Equipos, Mater, Serv'!AC$5,ROW($A137)-ROW($A$3),0)</f>
        <v>0</v>
      </c>
      <c r="R137">
        <f ca="1">OFFSET('Equipos, Mater, Serv'!AD$5,ROW($A137)-ROW($A$3),0)</f>
        <v>0</v>
      </c>
      <c r="S137">
        <f ca="1">OFFSET('Equipos, Mater, Serv'!AE$5,ROW($A137)-ROW($A$3),0)</f>
        <v>0</v>
      </c>
      <c r="T137">
        <f ca="1">OFFSET('Equipos, Mater, Serv'!AF$5,ROW($A137)-ROW($A$3),0)</f>
        <v>0</v>
      </c>
      <c r="V137" s="227">
        <f ca="1">IF(OR($B137=0,D137=0,F137=0,J137&lt;&gt;'Datos fijos'!$H$3),0,1)</f>
        <v>0</v>
      </c>
      <c r="W137">
        <f t="shared" ca="1" si="192"/>
        <v>0</v>
      </c>
      <c r="X137" t="str">
        <f t="shared" ca="1" si="193"/>
        <v/>
      </c>
      <c r="Y137" t="str">
        <f t="shared" ca="1" si="194"/>
        <v/>
      </c>
      <c r="AA137" t="str">
        <f t="shared" ca="1" si="137"/>
        <v/>
      </c>
      <c r="AB137" t="str">
        <f t="shared" ca="1" si="138"/>
        <v/>
      </c>
      <c r="AC137" t="str">
        <f t="shared" ca="1" si="139"/>
        <v/>
      </c>
      <c r="AD137" t="str">
        <f t="shared" ca="1" si="140"/>
        <v/>
      </c>
      <c r="AE137" t="str">
        <f t="shared" ca="1" si="141"/>
        <v/>
      </c>
      <c r="AF137" t="str">
        <f t="shared" ca="1" si="142"/>
        <v/>
      </c>
      <c r="AG137" t="str">
        <f t="shared" ca="1" si="195"/>
        <v/>
      </c>
      <c r="AH137" t="str">
        <f t="shared" ca="1" si="196"/>
        <v/>
      </c>
      <c r="AI137" t="str">
        <f t="shared" ca="1" si="197"/>
        <v/>
      </c>
      <c r="AL137" t="str">
        <f ca="1">IF(Y137="","",IF(OR(AG137='Datos fijos'!$AB$3,AG137='Datos fijos'!$AB$4),0,SUM(AH137:AK137)))</f>
        <v/>
      </c>
      <c r="BE137" s="4">
        <f ca="1">IF(OR(COUNTIF('Datos fijos'!$AJ:$AJ,$B137)=0,$B137=0,D137=0,F137=0,$H$4&lt;&gt;'Datos fijos'!$H$3),0,VLOOKUP($B137,'Datos fijos'!$AJ:$AO,COLUMN('Datos fijos'!$AK$2)-COLUMN('Datos fijos'!$AJ$2)+1,0))</f>
        <v>0</v>
      </c>
      <c r="BF137">
        <f t="shared" ca="1" si="198"/>
        <v>0</v>
      </c>
      <c r="BG137" t="str">
        <f t="shared" ca="1" si="143"/>
        <v/>
      </c>
      <c r="BH137" t="str">
        <f t="shared" ca="1" si="144"/>
        <v/>
      </c>
      <c r="BJ137" t="str">
        <f t="shared" ca="1" si="145"/>
        <v/>
      </c>
      <c r="BK137" t="str">
        <f t="shared" ca="1" si="146"/>
        <v/>
      </c>
      <c r="BL137" t="str">
        <f t="shared" ca="1" si="147"/>
        <v/>
      </c>
      <c r="BM137" t="str">
        <f t="shared" ca="1" si="148"/>
        <v/>
      </c>
      <c r="BN137" s="4" t="str">
        <f t="shared" ca="1" si="149"/>
        <v/>
      </c>
      <c r="BO137" t="str">
        <f t="shared" ca="1" si="150"/>
        <v/>
      </c>
      <c r="BP137" t="str">
        <f t="shared" ca="1" si="151"/>
        <v/>
      </c>
      <c r="BQ137" t="str">
        <f t="shared" ca="1" si="152"/>
        <v/>
      </c>
      <c r="BR137" t="str">
        <f t="shared" ca="1" si="153"/>
        <v/>
      </c>
      <c r="BS137" t="str">
        <f t="shared" ca="1" si="154"/>
        <v/>
      </c>
      <c r="BT137" t="str">
        <f ca="1">IF($BH137="","",IF(OR(BO137='Datos fijos'!$AB$3,BO137='Datos fijos'!$AB$4),0,SUM(BP137:BS137)))</f>
        <v/>
      </c>
      <c r="BU137" t="str">
        <f t="shared" ca="1" si="199"/>
        <v/>
      </c>
      <c r="BX137">
        <f ca="1">IF(OR(COUNTIF('Datos fijos'!$AJ:$AJ,$B137)=0,$B137=0,D137=0,F137=0,G137=0,$H$4&lt;&gt;'Datos fijos'!$H$3),0,VLOOKUP($B137,'Datos fijos'!$AJ:$AO,COLUMN('Datos fijos'!$AL$1)-COLUMN('Datos fijos'!$AJ$2)+1,0))</f>
        <v>0</v>
      </c>
      <c r="BY137">
        <f t="shared" ca="1" si="200"/>
        <v>0</v>
      </c>
      <c r="BZ137" t="str">
        <f t="shared" ca="1" si="155"/>
        <v/>
      </c>
      <c r="CA137" t="str">
        <f t="shared" ca="1" si="156"/>
        <v/>
      </c>
      <c r="CC137" t="str">
        <f t="shared" ca="1" si="157"/>
        <v/>
      </c>
      <c r="CD137" t="str">
        <f t="shared" ca="1" si="158"/>
        <v/>
      </c>
      <c r="CE137" t="str">
        <f t="shared" ca="1" si="159"/>
        <v/>
      </c>
      <c r="CF137" t="str">
        <f t="shared" ca="1" si="160"/>
        <v/>
      </c>
      <c r="CG137" t="str">
        <f t="shared" ca="1" si="161"/>
        <v/>
      </c>
      <c r="CH137" t="str">
        <f t="shared" ca="1" si="162"/>
        <v/>
      </c>
      <c r="CI137" t="str">
        <f t="shared" ca="1" si="163"/>
        <v/>
      </c>
      <c r="CJ137" t="str">
        <f t="shared" ca="1" si="164"/>
        <v/>
      </c>
      <c r="CK137" t="str">
        <f t="shared" ca="1" si="165"/>
        <v/>
      </c>
      <c r="CL137" t="str">
        <f t="shared" ca="1" si="166"/>
        <v/>
      </c>
      <c r="CM137" t="str">
        <f ca="1">IF($CA137="","",IF(OR(CH137='Datos fijos'!$AB$3,CH137='Datos fijos'!$AB$4),0,SUM(CI137:CL137)))</f>
        <v/>
      </c>
      <c r="CN137" t="str">
        <f t="shared" ca="1" si="201"/>
        <v/>
      </c>
      <c r="CQ137" s="4">
        <f ca="1">IF(OR(COUNTIF('Datos fijos'!$AJ:$AJ,$B137)=0,$B137=0,L137=0,D137=0,F137=0),0,IF(K137='Datos fijos'!$AB$5,VLOOKUP($B137,'Datos fijos'!$AJ:$AO,COLUMN('Datos fijos'!$AN$1)-COLUMN('Datos fijos'!$AJ$2)+1,0),0))</f>
        <v>0</v>
      </c>
      <c r="CR137">
        <f t="shared" ca="1" si="202"/>
        <v>0</v>
      </c>
      <c r="CS137" t="str">
        <f t="shared" ca="1" si="167"/>
        <v/>
      </c>
      <c r="CT137" t="str">
        <f t="shared" ca="1" si="168"/>
        <v/>
      </c>
      <c r="CV137" t="str">
        <f t="shared" ca="1" si="169"/>
        <v/>
      </c>
      <c r="CW137" t="str">
        <f t="shared" ca="1" si="170"/>
        <v/>
      </c>
      <c r="CX137" t="str">
        <f t="shared" ca="1" si="171"/>
        <v/>
      </c>
      <c r="CY137" t="str">
        <f t="shared" ca="1" si="172"/>
        <v/>
      </c>
      <c r="CZ137" t="str">
        <f t="shared" ca="1" si="173"/>
        <v/>
      </c>
      <c r="DA137" t="str">
        <f t="shared" ca="1" si="174"/>
        <v/>
      </c>
      <c r="DB137" s="4" t="str">
        <f t="shared" ca="1" si="175"/>
        <v/>
      </c>
      <c r="DC137" t="str">
        <f t="shared" ca="1" si="176"/>
        <v/>
      </c>
      <c r="DD137" t="str">
        <f t="shared" ca="1" si="177"/>
        <v/>
      </c>
      <c r="DE137" t="str">
        <f t="shared" ca="1" si="178"/>
        <v/>
      </c>
      <c r="DF137" t="str">
        <f t="shared" ca="1" si="179"/>
        <v/>
      </c>
      <c r="DI137">
        <f ca="1">IF(OR(COUNTIF('Datos fijos'!$AJ:$AJ,Cálculos!$B137)=0,Cálculos!$B137=0,D137=0,F137=0),0,VLOOKUP($B137,'Datos fijos'!$AJ:$AO,COLUMN('Datos fijos'!$AO$1)-COLUMN('Datos fijos'!$AJ$2)+1,0))</f>
        <v>0</v>
      </c>
      <c r="DJ137">
        <f t="shared" ca="1" si="203"/>
        <v>0</v>
      </c>
      <c r="DK137" t="str">
        <f t="shared" ca="1" si="180"/>
        <v/>
      </c>
      <c r="DL137" t="str">
        <f t="shared" ca="1" si="204"/>
        <v/>
      </c>
      <c r="DN137" t="str">
        <f t="shared" ca="1" si="181"/>
        <v/>
      </c>
      <c r="DO137" t="str">
        <f t="shared" ca="1" si="182"/>
        <v/>
      </c>
      <c r="DP137" t="str">
        <f t="shared" ca="1" si="183"/>
        <v/>
      </c>
      <c r="DQ137" t="str">
        <f t="shared" ca="1" si="184"/>
        <v/>
      </c>
      <c r="DR137" t="str">
        <f t="shared" ca="1" si="185"/>
        <v/>
      </c>
      <c r="DS137" s="4" t="str">
        <f ca="1">IF($DL137="","",IF(OR(OFFSET(K$3,$DL137,0)='Datos fijos'!$AB$5,OFFSET(K$3,$DL137,0)='Datos fijos'!$AB$6),"Importado",OFFSET(K$3,$DL137,0)))</f>
        <v/>
      </c>
      <c r="DT137" t="str">
        <f t="shared" ca="1" si="186"/>
        <v/>
      </c>
      <c r="DU137" t="str">
        <f t="shared" ca="1" si="187"/>
        <v/>
      </c>
      <c r="DV137" t="str">
        <f t="shared" ca="1" si="188"/>
        <v/>
      </c>
      <c r="DW137" t="str">
        <f t="shared" ca="1" si="189"/>
        <v/>
      </c>
      <c r="DX137" t="str">
        <f ca="1">IF(DL137="","",IF(OR(DS137='Datos fijos'!$AB$3,DS137='Datos fijos'!$AB$4),0,SUM(DT137:DW137)))</f>
        <v/>
      </c>
      <c r="DY137" t="str">
        <f t="shared" ca="1" si="190"/>
        <v/>
      </c>
      <c r="EC137" s="52" t="str">
        <f ca="1">IF(OR(COUNTIF('Datos fijos'!$AJ:$AJ,Cálculos!$B137)=0,F137=0,D137=0,B137=0),"",VLOOKUP($B137,'Datos fijos'!$AJ:$AP,COLUMN('Datos fijos'!$AP$1)-COLUMN('Datos fijos'!$AJ$2)+1,0))</f>
        <v/>
      </c>
      <c r="ED137" t="str">
        <f t="shared" ca="1" si="191"/>
        <v/>
      </c>
    </row>
    <row r="138" spans="2:134">
      <c r="B138">
        <f ca="1">OFFSET('Equipos, Mater, Serv'!C$5,ROW($A138)-ROW($A$3),0)</f>
        <v>0</v>
      </c>
      <c r="C138">
        <f ca="1">OFFSET('Equipos, Mater, Serv'!D$5,ROW($A138)-ROW($A$3),0)</f>
        <v>0</v>
      </c>
      <c r="D138">
        <f ca="1">OFFSET('Equipos, Mater, Serv'!F$5,ROW($A138)-ROW($A$3),0)</f>
        <v>0</v>
      </c>
      <c r="E138">
        <f ca="1">OFFSET('Equipos, Mater, Serv'!G$5,ROW($A138)-ROW($A$3),0)</f>
        <v>0</v>
      </c>
      <c r="F138">
        <f ca="1">OFFSET('Equipos, Mater, Serv'!H$5,ROW($A138)-ROW($A$3),0)</f>
        <v>0</v>
      </c>
      <c r="G138">
        <f ca="1">OFFSET('Equipos, Mater, Serv'!L$5,ROW($A138)-ROW($A$3),0)</f>
        <v>0</v>
      </c>
      <c r="I138">
        <f ca="1">OFFSET('Equipos, Mater, Serv'!O$5,ROW($A138)-ROW($A$3),0)</f>
        <v>0</v>
      </c>
      <c r="J138">
        <f ca="1">OFFSET('Equipos, Mater, Serv'!P$5,ROW($A138)-ROW($A$3),0)</f>
        <v>0</v>
      </c>
      <c r="K138">
        <f ca="1">OFFSET('Equipos, Mater, Serv'!T$5,ROW($A138)-ROW($A$3),0)</f>
        <v>0</v>
      </c>
      <c r="L138">
        <f ca="1">OFFSET('Equipos, Mater, Serv'!U$5,ROW($A138)-ROW($A$3),0)</f>
        <v>0</v>
      </c>
      <c r="N138">
        <f ca="1">OFFSET('Equipos, Mater, Serv'!Z$5,ROW($A138)-ROW($A$3),0)</f>
        <v>0</v>
      </c>
      <c r="O138">
        <f ca="1">OFFSET('Equipos, Mater, Serv'!AA$5,ROW($A138)-ROW($A$3),0)</f>
        <v>0</v>
      </c>
      <c r="P138">
        <f ca="1">OFFSET('Equipos, Mater, Serv'!AB$5,ROW($A138)-ROW($A$3),0)</f>
        <v>0</v>
      </c>
      <c r="Q138">
        <f ca="1">OFFSET('Equipos, Mater, Serv'!AC$5,ROW($A138)-ROW($A$3),0)</f>
        <v>0</v>
      </c>
      <c r="R138">
        <f ca="1">OFFSET('Equipos, Mater, Serv'!AD$5,ROW($A138)-ROW($A$3),0)</f>
        <v>0</v>
      </c>
      <c r="S138">
        <f ca="1">OFFSET('Equipos, Mater, Serv'!AE$5,ROW($A138)-ROW($A$3),0)</f>
        <v>0</v>
      </c>
      <c r="T138">
        <f ca="1">OFFSET('Equipos, Mater, Serv'!AF$5,ROW($A138)-ROW($A$3),0)</f>
        <v>0</v>
      </c>
      <c r="V138" s="227">
        <f ca="1">IF(OR($B138=0,D138=0,F138=0,J138&lt;&gt;'Datos fijos'!$H$3),0,1)</f>
        <v>0</v>
      </c>
      <c r="W138">
        <f t="shared" ca="1" si="192"/>
        <v>0</v>
      </c>
      <c r="X138" t="str">
        <f t="shared" ca="1" si="193"/>
        <v/>
      </c>
      <c r="Y138" t="str">
        <f t="shared" ca="1" si="194"/>
        <v/>
      </c>
      <c r="AA138" t="str">
        <f t="shared" ca="1" si="137"/>
        <v/>
      </c>
      <c r="AB138" t="str">
        <f t="shared" ca="1" si="138"/>
        <v/>
      </c>
      <c r="AC138" t="str">
        <f t="shared" ca="1" si="139"/>
        <v/>
      </c>
      <c r="AD138" t="str">
        <f t="shared" ca="1" si="140"/>
        <v/>
      </c>
      <c r="AE138" t="str">
        <f t="shared" ca="1" si="141"/>
        <v/>
      </c>
      <c r="AF138" t="str">
        <f t="shared" ca="1" si="142"/>
        <v/>
      </c>
      <c r="AG138" t="str">
        <f t="shared" ca="1" si="195"/>
        <v/>
      </c>
      <c r="AH138" t="str">
        <f t="shared" ca="1" si="196"/>
        <v/>
      </c>
      <c r="AI138" t="str">
        <f t="shared" ca="1" si="197"/>
        <v/>
      </c>
      <c r="AL138" t="str">
        <f ca="1">IF(Y138="","",IF(OR(AG138='Datos fijos'!$AB$3,AG138='Datos fijos'!$AB$4),0,SUM(AH138:AK138)))</f>
        <v/>
      </c>
      <c r="BE138" s="4">
        <f ca="1">IF(OR(COUNTIF('Datos fijos'!$AJ:$AJ,$B138)=0,$B138=0,D138=0,F138=0,$H$4&lt;&gt;'Datos fijos'!$H$3),0,VLOOKUP($B138,'Datos fijos'!$AJ:$AO,COLUMN('Datos fijos'!$AK$2)-COLUMN('Datos fijos'!$AJ$2)+1,0))</f>
        <v>0</v>
      </c>
      <c r="BF138">
        <f t="shared" ca="1" si="198"/>
        <v>0</v>
      </c>
      <c r="BG138" t="str">
        <f t="shared" ca="1" si="143"/>
        <v/>
      </c>
      <c r="BH138" t="str">
        <f t="shared" ca="1" si="144"/>
        <v/>
      </c>
      <c r="BJ138" t="str">
        <f t="shared" ca="1" si="145"/>
        <v/>
      </c>
      <c r="BK138" t="str">
        <f t="shared" ca="1" si="146"/>
        <v/>
      </c>
      <c r="BL138" t="str">
        <f t="shared" ca="1" si="147"/>
        <v/>
      </c>
      <c r="BM138" t="str">
        <f t="shared" ca="1" si="148"/>
        <v/>
      </c>
      <c r="BN138" s="4" t="str">
        <f t="shared" ca="1" si="149"/>
        <v/>
      </c>
      <c r="BO138" t="str">
        <f t="shared" ca="1" si="150"/>
        <v/>
      </c>
      <c r="BP138" t="str">
        <f t="shared" ca="1" si="151"/>
        <v/>
      </c>
      <c r="BQ138" t="str">
        <f t="shared" ca="1" si="152"/>
        <v/>
      </c>
      <c r="BR138" t="str">
        <f t="shared" ca="1" si="153"/>
        <v/>
      </c>
      <c r="BS138" t="str">
        <f t="shared" ca="1" si="154"/>
        <v/>
      </c>
      <c r="BT138" t="str">
        <f ca="1">IF($BH138="","",IF(OR(BO138='Datos fijos'!$AB$3,BO138='Datos fijos'!$AB$4),0,SUM(BP138:BS138)))</f>
        <v/>
      </c>
      <c r="BU138" t="str">
        <f t="shared" ca="1" si="199"/>
        <v/>
      </c>
      <c r="BX138">
        <f ca="1">IF(OR(COUNTIF('Datos fijos'!$AJ:$AJ,$B138)=0,$B138=0,D138=0,F138=0,G138=0,$H$4&lt;&gt;'Datos fijos'!$H$3),0,VLOOKUP($B138,'Datos fijos'!$AJ:$AO,COLUMN('Datos fijos'!$AL$1)-COLUMN('Datos fijos'!$AJ$2)+1,0))</f>
        <v>0</v>
      </c>
      <c r="BY138">
        <f t="shared" ca="1" si="200"/>
        <v>0</v>
      </c>
      <c r="BZ138" t="str">
        <f t="shared" ca="1" si="155"/>
        <v/>
      </c>
      <c r="CA138" t="str">
        <f t="shared" ca="1" si="156"/>
        <v/>
      </c>
      <c r="CC138" t="str">
        <f t="shared" ca="1" si="157"/>
        <v/>
      </c>
      <c r="CD138" t="str">
        <f t="shared" ca="1" si="158"/>
        <v/>
      </c>
      <c r="CE138" t="str">
        <f t="shared" ca="1" si="159"/>
        <v/>
      </c>
      <c r="CF138" t="str">
        <f t="shared" ca="1" si="160"/>
        <v/>
      </c>
      <c r="CG138" t="str">
        <f t="shared" ca="1" si="161"/>
        <v/>
      </c>
      <c r="CH138" t="str">
        <f t="shared" ca="1" si="162"/>
        <v/>
      </c>
      <c r="CI138" t="str">
        <f t="shared" ca="1" si="163"/>
        <v/>
      </c>
      <c r="CJ138" t="str">
        <f t="shared" ca="1" si="164"/>
        <v/>
      </c>
      <c r="CK138" t="str">
        <f t="shared" ca="1" si="165"/>
        <v/>
      </c>
      <c r="CL138" t="str">
        <f t="shared" ca="1" si="166"/>
        <v/>
      </c>
      <c r="CM138" t="str">
        <f ca="1">IF($CA138="","",IF(OR(CH138='Datos fijos'!$AB$3,CH138='Datos fijos'!$AB$4),0,SUM(CI138:CL138)))</f>
        <v/>
      </c>
      <c r="CN138" t="str">
        <f t="shared" ca="1" si="201"/>
        <v/>
      </c>
      <c r="CQ138" s="4">
        <f ca="1">IF(OR(COUNTIF('Datos fijos'!$AJ:$AJ,$B138)=0,$B138=0,L138=0,D138=0,F138=0),0,IF(K138='Datos fijos'!$AB$5,VLOOKUP($B138,'Datos fijos'!$AJ:$AO,COLUMN('Datos fijos'!$AN$1)-COLUMN('Datos fijos'!$AJ$2)+1,0),0))</f>
        <v>0</v>
      </c>
      <c r="CR138">
        <f t="shared" ca="1" si="202"/>
        <v>0</v>
      </c>
      <c r="CS138" t="str">
        <f t="shared" ca="1" si="167"/>
        <v/>
      </c>
      <c r="CT138" t="str">
        <f t="shared" ca="1" si="168"/>
        <v/>
      </c>
      <c r="CV138" t="str">
        <f t="shared" ca="1" si="169"/>
        <v/>
      </c>
      <c r="CW138" t="str">
        <f t="shared" ca="1" si="170"/>
        <v/>
      </c>
      <c r="CX138" t="str">
        <f t="shared" ca="1" si="171"/>
        <v/>
      </c>
      <c r="CY138" t="str">
        <f t="shared" ca="1" si="172"/>
        <v/>
      </c>
      <c r="CZ138" t="str">
        <f t="shared" ca="1" si="173"/>
        <v/>
      </c>
      <c r="DA138" t="str">
        <f t="shared" ca="1" si="174"/>
        <v/>
      </c>
      <c r="DB138" s="4" t="str">
        <f t="shared" ca="1" si="175"/>
        <v/>
      </c>
      <c r="DC138" t="str">
        <f t="shared" ca="1" si="176"/>
        <v/>
      </c>
      <c r="DD138" t="str">
        <f t="shared" ca="1" si="177"/>
        <v/>
      </c>
      <c r="DE138" t="str">
        <f t="shared" ca="1" si="178"/>
        <v/>
      </c>
      <c r="DF138" t="str">
        <f t="shared" ca="1" si="179"/>
        <v/>
      </c>
      <c r="DI138">
        <f ca="1">IF(OR(COUNTIF('Datos fijos'!$AJ:$AJ,Cálculos!$B138)=0,Cálculos!$B138=0,D138=0,F138=0),0,VLOOKUP($B138,'Datos fijos'!$AJ:$AO,COLUMN('Datos fijos'!$AO$1)-COLUMN('Datos fijos'!$AJ$2)+1,0))</f>
        <v>0</v>
      </c>
      <c r="DJ138">
        <f t="shared" ca="1" si="203"/>
        <v>0</v>
      </c>
      <c r="DK138" t="str">
        <f t="shared" ca="1" si="180"/>
        <v/>
      </c>
      <c r="DL138" t="str">
        <f t="shared" ca="1" si="204"/>
        <v/>
      </c>
      <c r="DN138" t="str">
        <f t="shared" ca="1" si="181"/>
        <v/>
      </c>
      <c r="DO138" t="str">
        <f t="shared" ca="1" si="182"/>
        <v/>
      </c>
      <c r="DP138" t="str">
        <f t="shared" ca="1" si="183"/>
        <v/>
      </c>
      <c r="DQ138" t="str">
        <f t="shared" ca="1" si="184"/>
        <v/>
      </c>
      <c r="DR138" t="str">
        <f t="shared" ca="1" si="185"/>
        <v/>
      </c>
      <c r="DS138" s="4" t="str">
        <f ca="1">IF($DL138="","",IF(OR(OFFSET(K$3,$DL138,0)='Datos fijos'!$AB$5,OFFSET(K$3,$DL138,0)='Datos fijos'!$AB$6),"Importado",OFFSET(K$3,$DL138,0)))</f>
        <v/>
      </c>
      <c r="DT138" t="str">
        <f t="shared" ca="1" si="186"/>
        <v/>
      </c>
      <c r="DU138" t="str">
        <f t="shared" ca="1" si="187"/>
        <v/>
      </c>
      <c r="DV138" t="str">
        <f t="shared" ca="1" si="188"/>
        <v/>
      </c>
      <c r="DW138" t="str">
        <f t="shared" ca="1" si="189"/>
        <v/>
      </c>
      <c r="DX138" t="str">
        <f ca="1">IF(DL138="","",IF(OR(DS138='Datos fijos'!$AB$3,DS138='Datos fijos'!$AB$4),0,SUM(DT138:DW138)))</f>
        <v/>
      </c>
      <c r="DY138" t="str">
        <f t="shared" ca="1" si="190"/>
        <v/>
      </c>
      <c r="EC138" s="52" t="str">
        <f ca="1">IF(OR(COUNTIF('Datos fijos'!$AJ:$AJ,Cálculos!$B138)=0,F138=0,D138=0,B138=0),"",VLOOKUP($B138,'Datos fijos'!$AJ:$AP,COLUMN('Datos fijos'!$AP$1)-COLUMN('Datos fijos'!$AJ$2)+1,0))</f>
        <v/>
      </c>
      <c r="ED138" t="str">
        <f t="shared" ca="1" si="191"/>
        <v/>
      </c>
    </row>
    <row r="139" spans="2:134">
      <c r="B139">
        <f ca="1">OFFSET('Equipos, Mater, Serv'!C$5,ROW($A139)-ROW($A$3),0)</f>
        <v>0</v>
      </c>
      <c r="C139">
        <f ca="1">OFFSET('Equipos, Mater, Serv'!D$5,ROW($A139)-ROW($A$3),0)</f>
        <v>0</v>
      </c>
      <c r="D139">
        <f ca="1">OFFSET('Equipos, Mater, Serv'!F$5,ROW($A139)-ROW($A$3),0)</f>
        <v>0</v>
      </c>
      <c r="E139">
        <f ca="1">OFFSET('Equipos, Mater, Serv'!G$5,ROW($A139)-ROW($A$3),0)</f>
        <v>0</v>
      </c>
      <c r="F139">
        <f ca="1">OFFSET('Equipos, Mater, Serv'!H$5,ROW($A139)-ROW($A$3),0)</f>
        <v>0</v>
      </c>
      <c r="G139">
        <f ca="1">OFFSET('Equipos, Mater, Serv'!L$5,ROW($A139)-ROW($A$3),0)</f>
        <v>0</v>
      </c>
      <c r="I139">
        <f ca="1">OFFSET('Equipos, Mater, Serv'!O$5,ROW($A139)-ROW($A$3),0)</f>
        <v>0</v>
      </c>
      <c r="J139">
        <f ca="1">OFFSET('Equipos, Mater, Serv'!P$5,ROW($A139)-ROW($A$3),0)</f>
        <v>0</v>
      </c>
      <c r="K139">
        <f ca="1">OFFSET('Equipos, Mater, Serv'!T$5,ROW($A139)-ROW($A$3),0)</f>
        <v>0</v>
      </c>
      <c r="L139">
        <f ca="1">OFFSET('Equipos, Mater, Serv'!U$5,ROW($A139)-ROW($A$3),0)</f>
        <v>0</v>
      </c>
      <c r="N139">
        <f ca="1">OFFSET('Equipos, Mater, Serv'!Z$5,ROW($A139)-ROW($A$3),0)</f>
        <v>0</v>
      </c>
      <c r="O139">
        <f ca="1">OFFSET('Equipos, Mater, Serv'!AA$5,ROW($A139)-ROW($A$3),0)</f>
        <v>0</v>
      </c>
      <c r="P139">
        <f ca="1">OFFSET('Equipos, Mater, Serv'!AB$5,ROW($A139)-ROW($A$3),0)</f>
        <v>0</v>
      </c>
      <c r="Q139">
        <f ca="1">OFFSET('Equipos, Mater, Serv'!AC$5,ROW($A139)-ROW($A$3),0)</f>
        <v>0</v>
      </c>
      <c r="R139">
        <f ca="1">OFFSET('Equipos, Mater, Serv'!AD$5,ROW($A139)-ROW($A$3),0)</f>
        <v>0</v>
      </c>
      <c r="S139">
        <f ca="1">OFFSET('Equipos, Mater, Serv'!AE$5,ROW($A139)-ROW($A$3),0)</f>
        <v>0</v>
      </c>
      <c r="T139">
        <f ca="1">OFFSET('Equipos, Mater, Serv'!AF$5,ROW($A139)-ROW($A$3),0)</f>
        <v>0</v>
      </c>
      <c r="V139" s="227">
        <f ca="1">IF(OR($B139=0,D139=0,F139=0,J139&lt;&gt;'Datos fijos'!$H$3),0,1)</f>
        <v>0</v>
      </c>
      <c r="W139">
        <f t="shared" ca="1" si="192"/>
        <v>0</v>
      </c>
      <c r="X139" t="str">
        <f t="shared" ca="1" si="193"/>
        <v/>
      </c>
      <c r="Y139" t="str">
        <f t="shared" ca="1" si="194"/>
        <v/>
      </c>
      <c r="AA139" t="str">
        <f t="shared" ca="1" si="137"/>
        <v/>
      </c>
      <c r="AB139" t="str">
        <f t="shared" ca="1" si="138"/>
        <v/>
      </c>
      <c r="AC139" t="str">
        <f t="shared" ca="1" si="139"/>
        <v/>
      </c>
      <c r="AD139" t="str">
        <f t="shared" ca="1" si="140"/>
        <v/>
      </c>
      <c r="AE139" t="str">
        <f t="shared" ca="1" si="141"/>
        <v/>
      </c>
      <c r="AF139" t="str">
        <f t="shared" ca="1" si="142"/>
        <v/>
      </c>
      <c r="AG139" t="str">
        <f t="shared" ca="1" si="195"/>
        <v/>
      </c>
      <c r="AH139" t="str">
        <f t="shared" ca="1" si="196"/>
        <v/>
      </c>
      <c r="AI139" t="str">
        <f t="shared" ca="1" si="197"/>
        <v/>
      </c>
      <c r="AL139" t="str">
        <f ca="1">IF(Y139="","",IF(OR(AG139='Datos fijos'!$AB$3,AG139='Datos fijos'!$AB$4),0,SUM(AH139:AK139)))</f>
        <v/>
      </c>
      <c r="BE139" s="4">
        <f ca="1">IF(OR(COUNTIF('Datos fijos'!$AJ:$AJ,$B139)=0,$B139=0,D139=0,F139=0,$H$4&lt;&gt;'Datos fijos'!$H$3),0,VLOOKUP($B139,'Datos fijos'!$AJ:$AO,COLUMN('Datos fijos'!$AK$2)-COLUMN('Datos fijos'!$AJ$2)+1,0))</f>
        <v>0</v>
      </c>
      <c r="BF139">
        <f t="shared" ca="1" si="198"/>
        <v>0</v>
      </c>
      <c r="BG139" t="str">
        <f t="shared" ca="1" si="143"/>
        <v/>
      </c>
      <c r="BH139" t="str">
        <f t="shared" ca="1" si="144"/>
        <v/>
      </c>
      <c r="BJ139" t="str">
        <f t="shared" ca="1" si="145"/>
        <v/>
      </c>
      <c r="BK139" t="str">
        <f t="shared" ca="1" si="146"/>
        <v/>
      </c>
      <c r="BL139" t="str">
        <f t="shared" ca="1" si="147"/>
        <v/>
      </c>
      <c r="BM139" t="str">
        <f t="shared" ca="1" si="148"/>
        <v/>
      </c>
      <c r="BN139" s="4" t="str">
        <f t="shared" ca="1" si="149"/>
        <v/>
      </c>
      <c r="BO139" t="str">
        <f t="shared" ca="1" si="150"/>
        <v/>
      </c>
      <c r="BP139" t="str">
        <f t="shared" ca="1" si="151"/>
        <v/>
      </c>
      <c r="BQ139" t="str">
        <f t="shared" ca="1" si="152"/>
        <v/>
      </c>
      <c r="BR139" t="str">
        <f t="shared" ca="1" si="153"/>
        <v/>
      </c>
      <c r="BS139" t="str">
        <f t="shared" ca="1" si="154"/>
        <v/>
      </c>
      <c r="BT139" t="str">
        <f ca="1">IF($BH139="","",IF(OR(BO139='Datos fijos'!$AB$3,BO139='Datos fijos'!$AB$4),0,SUM(BP139:BS139)))</f>
        <v/>
      </c>
      <c r="BU139" t="str">
        <f t="shared" ca="1" si="199"/>
        <v/>
      </c>
      <c r="BX139">
        <f ca="1">IF(OR(COUNTIF('Datos fijos'!$AJ:$AJ,$B139)=0,$B139=0,D139=0,F139=0,G139=0,$H$4&lt;&gt;'Datos fijos'!$H$3),0,VLOOKUP($B139,'Datos fijos'!$AJ:$AO,COLUMN('Datos fijos'!$AL$1)-COLUMN('Datos fijos'!$AJ$2)+1,0))</f>
        <v>0</v>
      </c>
      <c r="BY139">
        <f t="shared" ca="1" si="200"/>
        <v>0</v>
      </c>
      <c r="BZ139" t="str">
        <f t="shared" ca="1" si="155"/>
        <v/>
      </c>
      <c r="CA139" t="str">
        <f t="shared" ca="1" si="156"/>
        <v/>
      </c>
      <c r="CC139" t="str">
        <f t="shared" ca="1" si="157"/>
        <v/>
      </c>
      <c r="CD139" t="str">
        <f t="shared" ca="1" si="158"/>
        <v/>
      </c>
      <c r="CE139" t="str">
        <f t="shared" ca="1" si="159"/>
        <v/>
      </c>
      <c r="CF139" t="str">
        <f t="shared" ca="1" si="160"/>
        <v/>
      </c>
      <c r="CG139" t="str">
        <f t="shared" ca="1" si="161"/>
        <v/>
      </c>
      <c r="CH139" t="str">
        <f t="shared" ca="1" si="162"/>
        <v/>
      </c>
      <c r="CI139" t="str">
        <f t="shared" ca="1" si="163"/>
        <v/>
      </c>
      <c r="CJ139" t="str">
        <f t="shared" ca="1" si="164"/>
        <v/>
      </c>
      <c r="CK139" t="str">
        <f t="shared" ca="1" si="165"/>
        <v/>
      </c>
      <c r="CL139" t="str">
        <f t="shared" ca="1" si="166"/>
        <v/>
      </c>
      <c r="CM139" t="str">
        <f ca="1">IF($CA139="","",IF(OR(CH139='Datos fijos'!$AB$3,CH139='Datos fijos'!$AB$4),0,SUM(CI139:CL139)))</f>
        <v/>
      </c>
      <c r="CN139" t="str">
        <f t="shared" ca="1" si="201"/>
        <v/>
      </c>
      <c r="CQ139" s="4">
        <f ca="1">IF(OR(COUNTIF('Datos fijos'!$AJ:$AJ,$B139)=0,$B139=0,L139=0,D139=0,F139=0),0,IF(K139='Datos fijos'!$AB$5,VLOOKUP($B139,'Datos fijos'!$AJ:$AO,COLUMN('Datos fijos'!$AN$1)-COLUMN('Datos fijos'!$AJ$2)+1,0),0))</f>
        <v>0</v>
      </c>
      <c r="CR139">
        <f t="shared" ca="1" si="202"/>
        <v>0</v>
      </c>
      <c r="CS139" t="str">
        <f t="shared" ca="1" si="167"/>
        <v/>
      </c>
      <c r="CT139" t="str">
        <f t="shared" ca="1" si="168"/>
        <v/>
      </c>
      <c r="CV139" t="str">
        <f t="shared" ca="1" si="169"/>
        <v/>
      </c>
      <c r="CW139" t="str">
        <f t="shared" ca="1" si="170"/>
        <v/>
      </c>
      <c r="CX139" t="str">
        <f t="shared" ca="1" si="171"/>
        <v/>
      </c>
      <c r="CY139" t="str">
        <f t="shared" ca="1" si="172"/>
        <v/>
      </c>
      <c r="CZ139" t="str">
        <f t="shared" ca="1" si="173"/>
        <v/>
      </c>
      <c r="DA139" t="str">
        <f t="shared" ca="1" si="174"/>
        <v/>
      </c>
      <c r="DB139" s="4" t="str">
        <f t="shared" ca="1" si="175"/>
        <v/>
      </c>
      <c r="DC139" t="str">
        <f t="shared" ca="1" si="176"/>
        <v/>
      </c>
      <c r="DD139" t="str">
        <f t="shared" ca="1" si="177"/>
        <v/>
      </c>
      <c r="DE139" t="str">
        <f t="shared" ca="1" si="178"/>
        <v/>
      </c>
      <c r="DF139" t="str">
        <f t="shared" ca="1" si="179"/>
        <v/>
      </c>
      <c r="DI139">
        <f ca="1">IF(OR(COUNTIF('Datos fijos'!$AJ:$AJ,Cálculos!$B139)=0,Cálculos!$B139=0,D139=0,F139=0),0,VLOOKUP($B139,'Datos fijos'!$AJ:$AO,COLUMN('Datos fijos'!$AO$1)-COLUMN('Datos fijos'!$AJ$2)+1,0))</f>
        <v>0</v>
      </c>
      <c r="DJ139">
        <f t="shared" ca="1" si="203"/>
        <v>0</v>
      </c>
      <c r="DK139" t="str">
        <f t="shared" ca="1" si="180"/>
        <v/>
      </c>
      <c r="DL139" t="str">
        <f t="shared" ca="1" si="204"/>
        <v/>
      </c>
      <c r="DN139" t="str">
        <f t="shared" ca="1" si="181"/>
        <v/>
      </c>
      <c r="DO139" t="str">
        <f t="shared" ca="1" si="182"/>
        <v/>
      </c>
      <c r="DP139" t="str">
        <f t="shared" ca="1" si="183"/>
        <v/>
      </c>
      <c r="DQ139" t="str">
        <f t="shared" ca="1" si="184"/>
        <v/>
      </c>
      <c r="DR139" t="str">
        <f t="shared" ca="1" si="185"/>
        <v/>
      </c>
      <c r="DS139" s="4" t="str">
        <f ca="1">IF($DL139="","",IF(OR(OFFSET(K$3,$DL139,0)='Datos fijos'!$AB$5,OFFSET(K$3,$DL139,0)='Datos fijos'!$AB$6),"Importado",OFFSET(K$3,$DL139,0)))</f>
        <v/>
      </c>
      <c r="DT139" t="str">
        <f t="shared" ca="1" si="186"/>
        <v/>
      </c>
      <c r="DU139" t="str">
        <f t="shared" ca="1" si="187"/>
        <v/>
      </c>
      <c r="DV139" t="str">
        <f t="shared" ca="1" si="188"/>
        <v/>
      </c>
      <c r="DW139" t="str">
        <f t="shared" ca="1" si="189"/>
        <v/>
      </c>
      <c r="DX139" t="str">
        <f ca="1">IF(DL139="","",IF(OR(DS139='Datos fijos'!$AB$3,DS139='Datos fijos'!$AB$4),0,SUM(DT139:DW139)))</f>
        <v/>
      </c>
      <c r="DY139" t="str">
        <f t="shared" ca="1" si="190"/>
        <v/>
      </c>
      <c r="EC139" s="52" t="str">
        <f ca="1">IF(OR(COUNTIF('Datos fijos'!$AJ:$AJ,Cálculos!$B139)=0,F139=0,D139=0,B139=0),"",VLOOKUP($B139,'Datos fijos'!$AJ:$AP,COLUMN('Datos fijos'!$AP$1)-COLUMN('Datos fijos'!$AJ$2)+1,0))</f>
        <v/>
      </c>
      <c r="ED139" t="str">
        <f t="shared" ca="1" si="191"/>
        <v/>
      </c>
    </row>
    <row r="140" spans="2:134">
      <c r="B140">
        <f ca="1">OFFSET('Equipos, Mater, Serv'!C$5,ROW($A140)-ROW($A$3),0)</f>
        <v>0</v>
      </c>
      <c r="C140">
        <f ca="1">OFFSET('Equipos, Mater, Serv'!D$5,ROW($A140)-ROW($A$3),0)</f>
        <v>0</v>
      </c>
      <c r="D140">
        <f ca="1">OFFSET('Equipos, Mater, Serv'!F$5,ROW($A140)-ROW($A$3),0)</f>
        <v>0</v>
      </c>
      <c r="E140">
        <f ca="1">OFFSET('Equipos, Mater, Serv'!G$5,ROW($A140)-ROW($A$3),0)</f>
        <v>0</v>
      </c>
      <c r="F140">
        <f ca="1">OFFSET('Equipos, Mater, Serv'!H$5,ROW($A140)-ROW($A$3),0)</f>
        <v>0</v>
      </c>
      <c r="G140">
        <f ca="1">OFFSET('Equipos, Mater, Serv'!L$5,ROW($A140)-ROW($A$3),0)</f>
        <v>0</v>
      </c>
      <c r="I140">
        <f ca="1">OFFSET('Equipos, Mater, Serv'!O$5,ROW($A140)-ROW($A$3),0)</f>
        <v>0</v>
      </c>
      <c r="J140">
        <f ca="1">OFFSET('Equipos, Mater, Serv'!P$5,ROW($A140)-ROW($A$3),0)</f>
        <v>0</v>
      </c>
      <c r="K140">
        <f ca="1">OFFSET('Equipos, Mater, Serv'!T$5,ROW($A140)-ROW($A$3),0)</f>
        <v>0</v>
      </c>
      <c r="L140">
        <f ca="1">OFFSET('Equipos, Mater, Serv'!U$5,ROW($A140)-ROW($A$3),0)</f>
        <v>0</v>
      </c>
      <c r="N140">
        <f ca="1">OFFSET('Equipos, Mater, Serv'!Z$5,ROW($A140)-ROW($A$3),0)</f>
        <v>0</v>
      </c>
      <c r="O140">
        <f ca="1">OFFSET('Equipos, Mater, Serv'!AA$5,ROW($A140)-ROW($A$3),0)</f>
        <v>0</v>
      </c>
      <c r="P140">
        <f ca="1">OFFSET('Equipos, Mater, Serv'!AB$5,ROW($A140)-ROW($A$3),0)</f>
        <v>0</v>
      </c>
      <c r="Q140">
        <f ca="1">OFFSET('Equipos, Mater, Serv'!AC$5,ROW($A140)-ROW($A$3),0)</f>
        <v>0</v>
      </c>
      <c r="R140">
        <f ca="1">OFFSET('Equipos, Mater, Serv'!AD$5,ROW($A140)-ROW($A$3),0)</f>
        <v>0</v>
      </c>
      <c r="S140">
        <f ca="1">OFFSET('Equipos, Mater, Serv'!AE$5,ROW($A140)-ROW($A$3),0)</f>
        <v>0</v>
      </c>
      <c r="T140">
        <f ca="1">OFFSET('Equipos, Mater, Serv'!AF$5,ROW($A140)-ROW($A$3),0)</f>
        <v>0</v>
      </c>
      <c r="V140" s="227">
        <f ca="1">IF(OR($B140=0,D140=0,F140=0,J140&lt;&gt;'Datos fijos'!$H$3),0,1)</f>
        <v>0</v>
      </c>
      <c r="W140">
        <f t="shared" ca="1" si="192"/>
        <v>0</v>
      </c>
      <c r="X140" t="str">
        <f t="shared" ca="1" si="193"/>
        <v/>
      </c>
      <c r="Y140" t="str">
        <f t="shared" ca="1" si="194"/>
        <v/>
      </c>
      <c r="AA140" t="str">
        <f t="shared" ca="1" si="137"/>
        <v/>
      </c>
      <c r="AB140" t="str">
        <f t="shared" ca="1" si="138"/>
        <v/>
      </c>
      <c r="AC140" t="str">
        <f t="shared" ca="1" si="139"/>
        <v/>
      </c>
      <c r="AD140" t="str">
        <f t="shared" ca="1" si="140"/>
        <v/>
      </c>
      <c r="AE140" t="str">
        <f t="shared" ca="1" si="141"/>
        <v/>
      </c>
      <c r="AF140" t="str">
        <f t="shared" ca="1" si="142"/>
        <v/>
      </c>
      <c r="AG140" t="str">
        <f t="shared" ca="1" si="195"/>
        <v/>
      </c>
      <c r="AH140" t="str">
        <f t="shared" ca="1" si="196"/>
        <v/>
      </c>
      <c r="AI140" t="str">
        <f t="shared" ca="1" si="197"/>
        <v/>
      </c>
      <c r="AL140" t="str">
        <f ca="1">IF(Y140="","",IF(OR(AG140='Datos fijos'!$AB$3,AG140='Datos fijos'!$AB$4),0,SUM(AH140:AK140)))</f>
        <v/>
      </c>
      <c r="BE140" s="4">
        <f ca="1">IF(OR(COUNTIF('Datos fijos'!$AJ:$AJ,$B140)=0,$B140=0,D140=0,F140=0,$H$4&lt;&gt;'Datos fijos'!$H$3),0,VLOOKUP($B140,'Datos fijos'!$AJ:$AO,COLUMN('Datos fijos'!$AK$2)-COLUMN('Datos fijos'!$AJ$2)+1,0))</f>
        <v>0</v>
      </c>
      <c r="BF140">
        <f t="shared" ca="1" si="198"/>
        <v>0</v>
      </c>
      <c r="BG140" t="str">
        <f t="shared" ca="1" si="143"/>
        <v/>
      </c>
      <c r="BH140" t="str">
        <f t="shared" ca="1" si="144"/>
        <v/>
      </c>
      <c r="BJ140" t="str">
        <f t="shared" ca="1" si="145"/>
        <v/>
      </c>
      <c r="BK140" t="str">
        <f t="shared" ca="1" si="146"/>
        <v/>
      </c>
      <c r="BL140" t="str">
        <f t="shared" ca="1" si="147"/>
        <v/>
      </c>
      <c r="BM140" t="str">
        <f t="shared" ca="1" si="148"/>
        <v/>
      </c>
      <c r="BN140" s="4" t="str">
        <f t="shared" ca="1" si="149"/>
        <v/>
      </c>
      <c r="BO140" t="str">
        <f t="shared" ca="1" si="150"/>
        <v/>
      </c>
      <c r="BP140" t="str">
        <f t="shared" ca="1" si="151"/>
        <v/>
      </c>
      <c r="BQ140" t="str">
        <f t="shared" ca="1" si="152"/>
        <v/>
      </c>
      <c r="BR140" t="str">
        <f t="shared" ca="1" si="153"/>
        <v/>
      </c>
      <c r="BS140" t="str">
        <f t="shared" ca="1" si="154"/>
        <v/>
      </c>
      <c r="BT140" t="str">
        <f ca="1">IF($BH140="","",IF(OR(BO140='Datos fijos'!$AB$3,BO140='Datos fijos'!$AB$4),0,SUM(BP140:BS140)))</f>
        <v/>
      </c>
      <c r="BU140" t="str">
        <f t="shared" ca="1" si="199"/>
        <v/>
      </c>
      <c r="BX140">
        <f ca="1">IF(OR(COUNTIF('Datos fijos'!$AJ:$AJ,$B140)=0,$B140=0,D140=0,F140=0,G140=0,$H$4&lt;&gt;'Datos fijos'!$H$3),0,VLOOKUP($B140,'Datos fijos'!$AJ:$AO,COLUMN('Datos fijos'!$AL$1)-COLUMN('Datos fijos'!$AJ$2)+1,0))</f>
        <v>0</v>
      </c>
      <c r="BY140">
        <f t="shared" ca="1" si="200"/>
        <v>0</v>
      </c>
      <c r="BZ140" t="str">
        <f t="shared" ca="1" si="155"/>
        <v/>
      </c>
      <c r="CA140" t="str">
        <f t="shared" ca="1" si="156"/>
        <v/>
      </c>
      <c r="CC140" t="str">
        <f t="shared" ca="1" si="157"/>
        <v/>
      </c>
      <c r="CD140" t="str">
        <f t="shared" ca="1" si="158"/>
        <v/>
      </c>
      <c r="CE140" t="str">
        <f t="shared" ca="1" si="159"/>
        <v/>
      </c>
      <c r="CF140" t="str">
        <f t="shared" ca="1" si="160"/>
        <v/>
      </c>
      <c r="CG140" t="str">
        <f t="shared" ca="1" si="161"/>
        <v/>
      </c>
      <c r="CH140" t="str">
        <f t="shared" ca="1" si="162"/>
        <v/>
      </c>
      <c r="CI140" t="str">
        <f t="shared" ca="1" si="163"/>
        <v/>
      </c>
      <c r="CJ140" t="str">
        <f t="shared" ca="1" si="164"/>
        <v/>
      </c>
      <c r="CK140" t="str">
        <f t="shared" ca="1" si="165"/>
        <v/>
      </c>
      <c r="CL140" t="str">
        <f t="shared" ca="1" si="166"/>
        <v/>
      </c>
      <c r="CM140" t="str">
        <f ca="1">IF($CA140="","",IF(OR(CH140='Datos fijos'!$AB$3,CH140='Datos fijos'!$AB$4),0,SUM(CI140:CL140)))</f>
        <v/>
      </c>
      <c r="CN140" t="str">
        <f t="shared" ca="1" si="201"/>
        <v/>
      </c>
      <c r="CQ140" s="4">
        <f ca="1">IF(OR(COUNTIF('Datos fijos'!$AJ:$AJ,$B140)=0,$B140=0,L140=0,D140=0,F140=0),0,IF(K140='Datos fijos'!$AB$5,VLOOKUP($B140,'Datos fijos'!$AJ:$AO,COLUMN('Datos fijos'!$AN$1)-COLUMN('Datos fijos'!$AJ$2)+1,0),0))</f>
        <v>0</v>
      </c>
      <c r="CR140">
        <f t="shared" ca="1" si="202"/>
        <v>0</v>
      </c>
      <c r="CS140" t="str">
        <f t="shared" ca="1" si="167"/>
        <v/>
      </c>
      <c r="CT140" t="str">
        <f t="shared" ca="1" si="168"/>
        <v/>
      </c>
      <c r="CV140" t="str">
        <f t="shared" ca="1" si="169"/>
        <v/>
      </c>
      <c r="CW140" t="str">
        <f t="shared" ca="1" si="170"/>
        <v/>
      </c>
      <c r="CX140" t="str">
        <f t="shared" ca="1" si="171"/>
        <v/>
      </c>
      <c r="CY140" t="str">
        <f t="shared" ca="1" si="172"/>
        <v/>
      </c>
      <c r="CZ140" t="str">
        <f t="shared" ca="1" si="173"/>
        <v/>
      </c>
      <c r="DA140" t="str">
        <f t="shared" ca="1" si="174"/>
        <v/>
      </c>
      <c r="DB140" s="4" t="str">
        <f t="shared" ca="1" si="175"/>
        <v/>
      </c>
      <c r="DC140" t="str">
        <f t="shared" ca="1" si="176"/>
        <v/>
      </c>
      <c r="DD140" t="str">
        <f t="shared" ca="1" si="177"/>
        <v/>
      </c>
      <c r="DE140" t="str">
        <f t="shared" ca="1" si="178"/>
        <v/>
      </c>
      <c r="DF140" t="str">
        <f t="shared" ca="1" si="179"/>
        <v/>
      </c>
      <c r="DI140">
        <f ca="1">IF(OR(COUNTIF('Datos fijos'!$AJ:$AJ,Cálculos!$B140)=0,Cálculos!$B140=0,D140=0,F140=0),0,VLOOKUP($B140,'Datos fijos'!$AJ:$AO,COLUMN('Datos fijos'!$AO$1)-COLUMN('Datos fijos'!$AJ$2)+1,0))</f>
        <v>0</v>
      </c>
      <c r="DJ140">
        <f t="shared" ca="1" si="203"/>
        <v>0</v>
      </c>
      <c r="DK140" t="str">
        <f t="shared" ca="1" si="180"/>
        <v/>
      </c>
      <c r="DL140" t="str">
        <f t="shared" ca="1" si="204"/>
        <v/>
      </c>
      <c r="DN140" t="str">
        <f t="shared" ca="1" si="181"/>
        <v/>
      </c>
      <c r="DO140" t="str">
        <f t="shared" ca="1" si="182"/>
        <v/>
      </c>
      <c r="DP140" t="str">
        <f t="shared" ca="1" si="183"/>
        <v/>
      </c>
      <c r="DQ140" t="str">
        <f t="shared" ca="1" si="184"/>
        <v/>
      </c>
      <c r="DR140" t="str">
        <f t="shared" ca="1" si="185"/>
        <v/>
      </c>
      <c r="DS140" s="4" t="str">
        <f ca="1">IF($DL140="","",IF(OR(OFFSET(K$3,$DL140,0)='Datos fijos'!$AB$5,OFFSET(K$3,$DL140,0)='Datos fijos'!$AB$6),"Importado",OFFSET(K$3,$DL140,0)))</f>
        <v/>
      </c>
      <c r="DT140" t="str">
        <f t="shared" ca="1" si="186"/>
        <v/>
      </c>
      <c r="DU140" t="str">
        <f t="shared" ca="1" si="187"/>
        <v/>
      </c>
      <c r="DV140" t="str">
        <f t="shared" ca="1" si="188"/>
        <v/>
      </c>
      <c r="DW140" t="str">
        <f t="shared" ca="1" si="189"/>
        <v/>
      </c>
      <c r="DX140" t="str">
        <f ca="1">IF(DL140="","",IF(OR(DS140='Datos fijos'!$AB$3,DS140='Datos fijos'!$AB$4),0,SUM(DT140:DW140)))</f>
        <v/>
      </c>
      <c r="DY140" t="str">
        <f t="shared" ca="1" si="190"/>
        <v/>
      </c>
      <c r="EC140" s="52" t="str">
        <f ca="1">IF(OR(COUNTIF('Datos fijos'!$AJ:$AJ,Cálculos!$B140)=0,F140=0,D140=0,B140=0),"",VLOOKUP($B140,'Datos fijos'!$AJ:$AP,COLUMN('Datos fijos'!$AP$1)-COLUMN('Datos fijos'!$AJ$2)+1,0))</f>
        <v/>
      </c>
      <c r="ED140" t="str">
        <f t="shared" ca="1" si="191"/>
        <v/>
      </c>
    </row>
    <row r="141" spans="2:134">
      <c r="B141">
        <f ca="1">OFFSET('Equipos, Mater, Serv'!C$5,ROW($A141)-ROW($A$3),0)</f>
        <v>0</v>
      </c>
      <c r="C141">
        <f ca="1">OFFSET('Equipos, Mater, Serv'!D$5,ROW($A141)-ROW($A$3),0)</f>
        <v>0</v>
      </c>
      <c r="D141">
        <f ca="1">OFFSET('Equipos, Mater, Serv'!F$5,ROW($A141)-ROW($A$3),0)</f>
        <v>0</v>
      </c>
      <c r="E141">
        <f ca="1">OFFSET('Equipos, Mater, Serv'!G$5,ROW($A141)-ROW($A$3),0)</f>
        <v>0</v>
      </c>
      <c r="F141">
        <f ca="1">OFFSET('Equipos, Mater, Serv'!H$5,ROW($A141)-ROW($A$3),0)</f>
        <v>0</v>
      </c>
      <c r="G141">
        <f ca="1">OFFSET('Equipos, Mater, Serv'!L$5,ROW($A141)-ROW($A$3),0)</f>
        <v>0</v>
      </c>
      <c r="I141">
        <f ca="1">OFFSET('Equipos, Mater, Serv'!O$5,ROW($A141)-ROW($A$3),0)</f>
        <v>0</v>
      </c>
      <c r="J141">
        <f ca="1">OFFSET('Equipos, Mater, Serv'!P$5,ROW($A141)-ROW($A$3),0)</f>
        <v>0</v>
      </c>
      <c r="K141">
        <f ca="1">OFFSET('Equipos, Mater, Serv'!T$5,ROW($A141)-ROW($A$3),0)</f>
        <v>0</v>
      </c>
      <c r="L141">
        <f ca="1">OFFSET('Equipos, Mater, Serv'!U$5,ROW($A141)-ROW($A$3),0)</f>
        <v>0</v>
      </c>
      <c r="N141">
        <f ca="1">OFFSET('Equipos, Mater, Serv'!Z$5,ROW($A141)-ROW($A$3),0)</f>
        <v>0</v>
      </c>
      <c r="O141">
        <f ca="1">OFFSET('Equipos, Mater, Serv'!AA$5,ROW($A141)-ROW($A$3),0)</f>
        <v>0</v>
      </c>
      <c r="P141">
        <f ca="1">OFFSET('Equipos, Mater, Serv'!AB$5,ROW($A141)-ROW($A$3),0)</f>
        <v>0</v>
      </c>
      <c r="Q141">
        <f ca="1">OFFSET('Equipos, Mater, Serv'!AC$5,ROW($A141)-ROW($A$3),0)</f>
        <v>0</v>
      </c>
      <c r="R141">
        <f ca="1">OFFSET('Equipos, Mater, Serv'!AD$5,ROW($A141)-ROW($A$3),0)</f>
        <v>0</v>
      </c>
      <c r="S141">
        <f ca="1">OFFSET('Equipos, Mater, Serv'!AE$5,ROW($A141)-ROW($A$3),0)</f>
        <v>0</v>
      </c>
      <c r="T141">
        <f ca="1">OFFSET('Equipos, Mater, Serv'!AF$5,ROW($A141)-ROW($A$3),0)</f>
        <v>0</v>
      </c>
      <c r="V141" s="227">
        <f ca="1">IF(OR($B141=0,D141=0,F141=0,J141&lt;&gt;'Datos fijos'!$H$3),0,1)</f>
        <v>0</v>
      </c>
      <c r="W141">
        <f t="shared" ca="1" si="192"/>
        <v>0</v>
      </c>
      <c r="X141" t="str">
        <f t="shared" ca="1" si="193"/>
        <v/>
      </c>
      <c r="Y141" t="str">
        <f t="shared" ca="1" si="194"/>
        <v/>
      </c>
      <c r="AA141" t="str">
        <f t="shared" ca="1" si="137"/>
        <v/>
      </c>
      <c r="AB141" t="str">
        <f t="shared" ca="1" si="138"/>
        <v/>
      </c>
      <c r="AC141" t="str">
        <f t="shared" ca="1" si="139"/>
        <v/>
      </c>
      <c r="AD141" t="str">
        <f t="shared" ca="1" si="140"/>
        <v/>
      </c>
      <c r="AE141" t="str">
        <f t="shared" ca="1" si="141"/>
        <v/>
      </c>
      <c r="AF141" t="str">
        <f t="shared" ca="1" si="142"/>
        <v/>
      </c>
      <c r="AG141" t="str">
        <f t="shared" ca="1" si="195"/>
        <v/>
      </c>
      <c r="AH141" t="str">
        <f t="shared" ca="1" si="196"/>
        <v/>
      </c>
      <c r="AI141" t="str">
        <f t="shared" ca="1" si="197"/>
        <v/>
      </c>
      <c r="AL141" t="str">
        <f ca="1">IF(Y141="","",IF(OR(AG141='Datos fijos'!$AB$3,AG141='Datos fijos'!$AB$4),0,SUM(AH141:AK141)))</f>
        <v/>
      </c>
      <c r="BE141" s="4">
        <f ca="1">IF(OR(COUNTIF('Datos fijos'!$AJ:$AJ,$B141)=0,$B141=0,D141=0,F141=0,$H$4&lt;&gt;'Datos fijos'!$H$3),0,VLOOKUP($B141,'Datos fijos'!$AJ:$AO,COLUMN('Datos fijos'!$AK$2)-COLUMN('Datos fijos'!$AJ$2)+1,0))</f>
        <v>0</v>
      </c>
      <c r="BF141">
        <f t="shared" ca="1" si="198"/>
        <v>0</v>
      </c>
      <c r="BG141" t="str">
        <f t="shared" ca="1" si="143"/>
        <v/>
      </c>
      <c r="BH141" t="str">
        <f t="shared" ca="1" si="144"/>
        <v/>
      </c>
      <c r="BJ141" t="str">
        <f t="shared" ca="1" si="145"/>
        <v/>
      </c>
      <c r="BK141" t="str">
        <f t="shared" ca="1" si="146"/>
        <v/>
      </c>
      <c r="BL141" t="str">
        <f t="shared" ca="1" si="147"/>
        <v/>
      </c>
      <c r="BM141" t="str">
        <f t="shared" ca="1" si="148"/>
        <v/>
      </c>
      <c r="BN141" s="4" t="str">
        <f t="shared" ca="1" si="149"/>
        <v/>
      </c>
      <c r="BO141" t="str">
        <f t="shared" ca="1" si="150"/>
        <v/>
      </c>
      <c r="BP141" t="str">
        <f t="shared" ca="1" si="151"/>
        <v/>
      </c>
      <c r="BQ141" t="str">
        <f t="shared" ca="1" si="152"/>
        <v/>
      </c>
      <c r="BR141" t="str">
        <f t="shared" ca="1" si="153"/>
        <v/>
      </c>
      <c r="BS141" t="str">
        <f t="shared" ca="1" si="154"/>
        <v/>
      </c>
      <c r="BT141" t="str">
        <f ca="1">IF($BH141="","",IF(OR(BO141='Datos fijos'!$AB$3,BO141='Datos fijos'!$AB$4),0,SUM(BP141:BS141)))</f>
        <v/>
      </c>
      <c r="BU141" t="str">
        <f t="shared" ca="1" si="199"/>
        <v/>
      </c>
      <c r="BX141">
        <f ca="1">IF(OR(COUNTIF('Datos fijos'!$AJ:$AJ,$B141)=0,$B141=0,D141=0,F141=0,G141=0,$H$4&lt;&gt;'Datos fijos'!$H$3),0,VLOOKUP($B141,'Datos fijos'!$AJ:$AO,COLUMN('Datos fijos'!$AL$1)-COLUMN('Datos fijos'!$AJ$2)+1,0))</f>
        <v>0</v>
      </c>
      <c r="BY141">
        <f t="shared" ca="1" si="200"/>
        <v>0</v>
      </c>
      <c r="BZ141" t="str">
        <f t="shared" ca="1" si="155"/>
        <v/>
      </c>
      <c r="CA141" t="str">
        <f t="shared" ca="1" si="156"/>
        <v/>
      </c>
      <c r="CC141" t="str">
        <f t="shared" ca="1" si="157"/>
        <v/>
      </c>
      <c r="CD141" t="str">
        <f t="shared" ca="1" si="158"/>
        <v/>
      </c>
      <c r="CE141" t="str">
        <f t="shared" ca="1" si="159"/>
        <v/>
      </c>
      <c r="CF141" t="str">
        <f t="shared" ca="1" si="160"/>
        <v/>
      </c>
      <c r="CG141" t="str">
        <f t="shared" ca="1" si="161"/>
        <v/>
      </c>
      <c r="CH141" t="str">
        <f t="shared" ca="1" si="162"/>
        <v/>
      </c>
      <c r="CI141" t="str">
        <f t="shared" ca="1" si="163"/>
        <v/>
      </c>
      <c r="CJ141" t="str">
        <f t="shared" ca="1" si="164"/>
        <v/>
      </c>
      <c r="CK141" t="str">
        <f t="shared" ca="1" si="165"/>
        <v/>
      </c>
      <c r="CL141" t="str">
        <f t="shared" ca="1" si="166"/>
        <v/>
      </c>
      <c r="CM141" t="str">
        <f ca="1">IF($CA141="","",IF(OR(CH141='Datos fijos'!$AB$3,CH141='Datos fijos'!$AB$4),0,SUM(CI141:CL141)))</f>
        <v/>
      </c>
      <c r="CN141" t="str">
        <f t="shared" ca="1" si="201"/>
        <v/>
      </c>
      <c r="CQ141" s="4">
        <f ca="1">IF(OR(COUNTIF('Datos fijos'!$AJ:$AJ,$B141)=0,$B141=0,L141=0,D141=0,F141=0),0,IF(K141='Datos fijos'!$AB$5,VLOOKUP($B141,'Datos fijos'!$AJ:$AO,COLUMN('Datos fijos'!$AN$1)-COLUMN('Datos fijos'!$AJ$2)+1,0),0))</f>
        <v>0</v>
      </c>
      <c r="CR141">
        <f t="shared" ca="1" si="202"/>
        <v>0</v>
      </c>
      <c r="CS141" t="str">
        <f t="shared" ca="1" si="167"/>
        <v/>
      </c>
      <c r="CT141" t="str">
        <f t="shared" ca="1" si="168"/>
        <v/>
      </c>
      <c r="CV141" t="str">
        <f t="shared" ca="1" si="169"/>
        <v/>
      </c>
      <c r="CW141" t="str">
        <f t="shared" ca="1" si="170"/>
        <v/>
      </c>
      <c r="CX141" t="str">
        <f t="shared" ca="1" si="171"/>
        <v/>
      </c>
      <c r="CY141" t="str">
        <f t="shared" ca="1" si="172"/>
        <v/>
      </c>
      <c r="CZ141" t="str">
        <f t="shared" ca="1" si="173"/>
        <v/>
      </c>
      <c r="DA141" t="str">
        <f t="shared" ca="1" si="174"/>
        <v/>
      </c>
      <c r="DB141" s="4" t="str">
        <f t="shared" ca="1" si="175"/>
        <v/>
      </c>
      <c r="DC141" t="str">
        <f t="shared" ca="1" si="176"/>
        <v/>
      </c>
      <c r="DD141" t="str">
        <f t="shared" ca="1" si="177"/>
        <v/>
      </c>
      <c r="DE141" t="str">
        <f t="shared" ca="1" si="178"/>
        <v/>
      </c>
      <c r="DF141" t="str">
        <f t="shared" ca="1" si="179"/>
        <v/>
      </c>
      <c r="DI141">
        <f ca="1">IF(OR(COUNTIF('Datos fijos'!$AJ:$AJ,Cálculos!$B141)=0,Cálculos!$B141=0,D141=0,F141=0),0,VLOOKUP($B141,'Datos fijos'!$AJ:$AO,COLUMN('Datos fijos'!$AO$1)-COLUMN('Datos fijos'!$AJ$2)+1,0))</f>
        <v>0</v>
      </c>
      <c r="DJ141">
        <f t="shared" ca="1" si="203"/>
        <v>0</v>
      </c>
      <c r="DK141" t="str">
        <f t="shared" ca="1" si="180"/>
        <v/>
      </c>
      <c r="DL141" t="str">
        <f t="shared" ca="1" si="204"/>
        <v/>
      </c>
      <c r="DN141" t="str">
        <f t="shared" ca="1" si="181"/>
        <v/>
      </c>
      <c r="DO141" t="str">
        <f t="shared" ca="1" si="182"/>
        <v/>
      </c>
      <c r="DP141" t="str">
        <f t="shared" ca="1" si="183"/>
        <v/>
      </c>
      <c r="DQ141" t="str">
        <f t="shared" ca="1" si="184"/>
        <v/>
      </c>
      <c r="DR141" t="str">
        <f t="shared" ca="1" si="185"/>
        <v/>
      </c>
      <c r="DS141" s="4" t="str">
        <f ca="1">IF($DL141="","",IF(OR(OFFSET(K$3,$DL141,0)='Datos fijos'!$AB$5,OFFSET(K$3,$DL141,0)='Datos fijos'!$AB$6),"Importado",OFFSET(K$3,$DL141,0)))</f>
        <v/>
      </c>
      <c r="DT141" t="str">
        <f t="shared" ca="1" si="186"/>
        <v/>
      </c>
      <c r="DU141" t="str">
        <f t="shared" ca="1" si="187"/>
        <v/>
      </c>
      <c r="DV141" t="str">
        <f t="shared" ca="1" si="188"/>
        <v/>
      </c>
      <c r="DW141" t="str">
        <f t="shared" ca="1" si="189"/>
        <v/>
      </c>
      <c r="DX141" t="str">
        <f ca="1">IF(DL141="","",IF(OR(DS141='Datos fijos'!$AB$3,DS141='Datos fijos'!$AB$4),0,SUM(DT141:DW141)))</f>
        <v/>
      </c>
      <c r="DY141" t="str">
        <f t="shared" ca="1" si="190"/>
        <v/>
      </c>
      <c r="EC141" s="52" t="str">
        <f ca="1">IF(OR(COUNTIF('Datos fijos'!$AJ:$AJ,Cálculos!$B141)=0,F141=0,D141=0,B141=0),"",VLOOKUP($B141,'Datos fijos'!$AJ:$AP,COLUMN('Datos fijos'!$AP$1)-COLUMN('Datos fijos'!$AJ$2)+1,0))</f>
        <v/>
      </c>
      <c r="ED141" t="str">
        <f t="shared" ca="1" si="191"/>
        <v/>
      </c>
    </row>
    <row r="142" spans="2:134">
      <c r="B142">
        <f ca="1">OFFSET('Equipos, Mater, Serv'!C$5,ROW($A142)-ROW($A$3),0)</f>
        <v>0</v>
      </c>
      <c r="C142">
        <f ca="1">OFFSET('Equipos, Mater, Serv'!D$5,ROW($A142)-ROW($A$3),0)</f>
        <v>0</v>
      </c>
      <c r="D142">
        <f ca="1">OFFSET('Equipos, Mater, Serv'!F$5,ROW($A142)-ROW($A$3),0)</f>
        <v>0</v>
      </c>
      <c r="E142">
        <f ca="1">OFFSET('Equipos, Mater, Serv'!G$5,ROW($A142)-ROW($A$3),0)</f>
        <v>0</v>
      </c>
      <c r="F142">
        <f ca="1">OFFSET('Equipos, Mater, Serv'!H$5,ROW($A142)-ROW($A$3),0)</f>
        <v>0</v>
      </c>
      <c r="G142">
        <f ca="1">OFFSET('Equipos, Mater, Serv'!L$5,ROW($A142)-ROW($A$3),0)</f>
        <v>0</v>
      </c>
      <c r="I142">
        <f ca="1">OFFSET('Equipos, Mater, Serv'!O$5,ROW($A142)-ROW($A$3),0)</f>
        <v>0</v>
      </c>
      <c r="J142">
        <f ca="1">OFFSET('Equipos, Mater, Serv'!P$5,ROW($A142)-ROW($A$3),0)</f>
        <v>0</v>
      </c>
      <c r="K142">
        <f ca="1">OFFSET('Equipos, Mater, Serv'!T$5,ROW($A142)-ROW($A$3),0)</f>
        <v>0</v>
      </c>
      <c r="L142">
        <f ca="1">OFFSET('Equipos, Mater, Serv'!U$5,ROW($A142)-ROW($A$3),0)</f>
        <v>0</v>
      </c>
      <c r="N142">
        <f ca="1">OFFSET('Equipos, Mater, Serv'!Z$5,ROW($A142)-ROW($A$3),0)</f>
        <v>0</v>
      </c>
      <c r="O142">
        <f ca="1">OFFSET('Equipos, Mater, Serv'!AA$5,ROW($A142)-ROW($A$3),0)</f>
        <v>0</v>
      </c>
      <c r="P142">
        <f ca="1">OFFSET('Equipos, Mater, Serv'!AB$5,ROW($A142)-ROW($A$3),0)</f>
        <v>0</v>
      </c>
      <c r="Q142">
        <f ca="1">OFFSET('Equipos, Mater, Serv'!AC$5,ROW($A142)-ROW($A$3),0)</f>
        <v>0</v>
      </c>
      <c r="R142">
        <f ca="1">OFFSET('Equipos, Mater, Serv'!AD$5,ROW($A142)-ROW($A$3),0)</f>
        <v>0</v>
      </c>
      <c r="S142">
        <f ca="1">OFFSET('Equipos, Mater, Serv'!AE$5,ROW($A142)-ROW($A$3),0)</f>
        <v>0</v>
      </c>
      <c r="T142">
        <f ca="1">OFFSET('Equipos, Mater, Serv'!AF$5,ROW($A142)-ROW($A$3),0)</f>
        <v>0</v>
      </c>
      <c r="V142" s="227">
        <f ca="1">IF(OR($B142=0,D142=0,F142=0,J142&lt;&gt;'Datos fijos'!$H$3),0,1)</f>
        <v>0</v>
      </c>
      <c r="W142">
        <f t="shared" ca="1" si="192"/>
        <v>0</v>
      </c>
      <c r="X142" t="str">
        <f t="shared" ca="1" si="193"/>
        <v/>
      </c>
      <c r="Y142" t="str">
        <f t="shared" ca="1" si="194"/>
        <v/>
      </c>
      <c r="AA142" t="str">
        <f t="shared" ca="1" si="137"/>
        <v/>
      </c>
      <c r="AB142" t="str">
        <f t="shared" ca="1" si="138"/>
        <v/>
      </c>
      <c r="AC142" t="str">
        <f t="shared" ca="1" si="139"/>
        <v/>
      </c>
      <c r="AD142" t="str">
        <f t="shared" ca="1" si="140"/>
        <v/>
      </c>
      <c r="AE142" t="str">
        <f t="shared" ca="1" si="141"/>
        <v/>
      </c>
      <c r="AF142" t="str">
        <f t="shared" ca="1" si="142"/>
        <v/>
      </c>
      <c r="AG142" t="str">
        <f t="shared" ca="1" si="195"/>
        <v/>
      </c>
      <c r="AH142" t="str">
        <f t="shared" ca="1" si="196"/>
        <v/>
      </c>
      <c r="AI142" t="str">
        <f t="shared" ca="1" si="197"/>
        <v/>
      </c>
      <c r="AL142" t="str">
        <f ca="1">IF(Y142="","",IF(OR(AG142='Datos fijos'!$AB$3,AG142='Datos fijos'!$AB$4),0,SUM(AH142:AK142)))</f>
        <v/>
      </c>
      <c r="BE142" s="4">
        <f ca="1">IF(OR(COUNTIF('Datos fijos'!$AJ:$AJ,$B142)=0,$B142=0,D142=0,F142=0,$H$4&lt;&gt;'Datos fijos'!$H$3),0,VLOOKUP($B142,'Datos fijos'!$AJ:$AO,COLUMN('Datos fijos'!$AK$2)-COLUMN('Datos fijos'!$AJ$2)+1,0))</f>
        <v>0</v>
      </c>
      <c r="BF142">
        <f t="shared" ca="1" si="198"/>
        <v>0</v>
      </c>
      <c r="BG142" t="str">
        <f t="shared" ca="1" si="143"/>
        <v/>
      </c>
      <c r="BH142" t="str">
        <f t="shared" ca="1" si="144"/>
        <v/>
      </c>
      <c r="BJ142" t="str">
        <f t="shared" ca="1" si="145"/>
        <v/>
      </c>
      <c r="BK142" t="str">
        <f t="shared" ca="1" si="146"/>
        <v/>
      </c>
      <c r="BL142" t="str">
        <f t="shared" ca="1" si="147"/>
        <v/>
      </c>
      <c r="BM142" t="str">
        <f t="shared" ca="1" si="148"/>
        <v/>
      </c>
      <c r="BN142" s="4" t="str">
        <f t="shared" ca="1" si="149"/>
        <v/>
      </c>
      <c r="BO142" t="str">
        <f t="shared" ca="1" si="150"/>
        <v/>
      </c>
      <c r="BP142" t="str">
        <f t="shared" ca="1" si="151"/>
        <v/>
      </c>
      <c r="BQ142" t="str">
        <f t="shared" ca="1" si="152"/>
        <v/>
      </c>
      <c r="BR142" t="str">
        <f t="shared" ca="1" si="153"/>
        <v/>
      </c>
      <c r="BS142" t="str">
        <f t="shared" ca="1" si="154"/>
        <v/>
      </c>
      <c r="BT142" t="str">
        <f ca="1">IF($BH142="","",IF(OR(BO142='Datos fijos'!$AB$3,BO142='Datos fijos'!$AB$4),0,SUM(BP142:BS142)))</f>
        <v/>
      </c>
      <c r="BU142" t="str">
        <f t="shared" ca="1" si="199"/>
        <v/>
      </c>
      <c r="BX142">
        <f ca="1">IF(OR(COUNTIF('Datos fijos'!$AJ:$AJ,$B142)=0,$B142=0,D142=0,F142=0,G142=0,$H$4&lt;&gt;'Datos fijos'!$H$3),0,VLOOKUP($B142,'Datos fijos'!$AJ:$AO,COLUMN('Datos fijos'!$AL$1)-COLUMN('Datos fijos'!$AJ$2)+1,0))</f>
        <v>0</v>
      </c>
      <c r="BY142">
        <f t="shared" ca="1" si="200"/>
        <v>0</v>
      </c>
      <c r="BZ142" t="str">
        <f t="shared" ca="1" si="155"/>
        <v/>
      </c>
      <c r="CA142" t="str">
        <f t="shared" ca="1" si="156"/>
        <v/>
      </c>
      <c r="CC142" t="str">
        <f t="shared" ca="1" si="157"/>
        <v/>
      </c>
      <c r="CD142" t="str">
        <f t="shared" ca="1" si="158"/>
        <v/>
      </c>
      <c r="CE142" t="str">
        <f t="shared" ca="1" si="159"/>
        <v/>
      </c>
      <c r="CF142" t="str">
        <f t="shared" ca="1" si="160"/>
        <v/>
      </c>
      <c r="CG142" t="str">
        <f t="shared" ca="1" si="161"/>
        <v/>
      </c>
      <c r="CH142" t="str">
        <f t="shared" ca="1" si="162"/>
        <v/>
      </c>
      <c r="CI142" t="str">
        <f t="shared" ca="1" si="163"/>
        <v/>
      </c>
      <c r="CJ142" t="str">
        <f t="shared" ca="1" si="164"/>
        <v/>
      </c>
      <c r="CK142" t="str">
        <f t="shared" ca="1" si="165"/>
        <v/>
      </c>
      <c r="CL142" t="str">
        <f t="shared" ca="1" si="166"/>
        <v/>
      </c>
      <c r="CM142" t="str">
        <f ca="1">IF($CA142="","",IF(OR(CH142='Datos fijos'!$AB$3,CH142='Datos fijos'!$AB$4),0,SUM(CI142:CL142)))</f>
        <v/>
      </c>
      <c r="CN142" t="str">
        <f t="shared" ca="1" si="201"/>
        <v/>
      </c>
      <c r="CQ142" s="4">
        <f ca="1">IF(OR(COUNTIF('Datos fijos'!$AJ:$AJ,$B142)=0,$B142=0,L142=0,D142=0,F142=0),0,IF(K142='Datos fijos'!$AB$5,VLOOKUP($B142,'Datos fijos'!$AJ:$AO,COLUMN('Datos fijos'!$AN$1)-COLUMN('Datos fijos'!$AJ$2)+1,0),0))</f>
        <v>0</v>
      </c>
      <c r="CR142">
        <f t="shared" ca="1" si="202"/>
        <v>0</v>
      </c>
      <c r="CS142" t="str">
        <f t="shared" ca="1" si="167"/>
        <v/>
      </c>
      <c r="CT142" t="str">
        <f t="shared" ca="1" si="168"/>
        <v/>
      </c>
      <c r="CV142" t="str">
        <f t="shared" ca="1" si="169"/>
        <v/>
      </c>
      <c r="CW142" t="str">
        <f t="shared" ca="1" si="170"/>
        <v/>
      </c>
      <c r="CX142" t="str">
        <f t="shared" ca="1" si="171"/>
        <v/>
      </c>
      <c r="CY142" t="str">
        <f t="shared" ca="1" si="172"/>
        <v/>
      </c>
      <c r="CZ142" t="str">
        <f t="shared" ca="1" si="173"/>
        <v/>
      </c>
      <c r="DA142" t="str">
        <f t="shared" ca="1" si="174"/>
        <v/>
      </c>
      <c r="DB142" s="4" t="str">
        <f t="shared" ca="1" si="175"/>
        <v/>
      </c>
      <c r="DC142" t="str">
        <f t="shared" ca="1" si="176"/>
        <v/>
      </c>
      <c r="DD142" t="str">
        <f t="shared" ca="1" si="177"/>
        <v/>
      </c>
      <c r="DE142" t="str">
        <f t="shared" ca="1" si="178"/>
        <v/>
      </c>
      <c r="DF142" t="str">
        <f t="shared" ca="1" si="179"/>
        <v/>
      </c>
      <c r="DI142">
        <f ca="1">IF(OR(COUNTIF('Datos fijos'!$AJ:$AJ,Cálculos!$B142)=0,Cálculos!$B142=0,D142=0,F142=0),0,VLOOKUP($B142,'Datos fijos'!$AJ:$AO,COLUMN('Datos fijos'!$AO$1)-COLUMN('Datos fijos'!$AJ$2)+1,0))</f>
        <v>0</v>
      </c>
      <c r="DJ142">
        <f t="shared" ca="1" si="203"/>
        <v>0</v>
      </c>
      <c r="DK142" t="str">
        <f t="shared" ca="1" si="180"/>
        <v/>
      </c>
      <c r="DL142" t="str">
        <f t="shared" ca="1" si="204"/>
        <v/>
      </c>
      <c r="DN142" t="str">
        <f t="shared" ca="1" si="181"/>
        <v/>
      </c>
      <c r="DO142" t="str">
        <f t="shared" ca="1" si="182"/>
        <v/>
      </c>
      <c r="DP142" t="str">
        <f t="shared" ca="1" si="183"/>
        <v/>
      </c>
      <c r="DQ142" t="str">
        <f t="shared" ca="1" si="184"/>
        <v/>
      </c>
      <c r="DR142" t="str">
        <f t="shared" ca="1" si="185"/>
        <v/>
      </c>
      <c r="DS142" s="4" t="str">
        <f ca="1">IF($DL142="","",IF(OR(OFFSET(K$3,$DL142,0)='Datos fijos'!$AB$5,OFFSET(K$3,$DL142,0)='Datos fijos'!$AB$6),"Importado",OFFSET(K$3,$DL142,0)))</f>
        <v/>
      </c>
      <c r="DT142" t="str">
        <f t="shared" ca="1" si="186"/>
        <v/>
      </c>
      <c r="DU142" t="str">
        <f t="shared" ca="1" si="187"/>
        <v/>
      </c>
      <c r="DV142" t="str">
        <f t="shared" ca="1" si="188"/>
        <v/>
      </c>
      <c r="DW142" t="str">
        <f t="shared" ca="1" si="189"/>
        <v/>
      </c>
      <c r="DX142" t="str">
        <f ca="1">IF(DL142="","",IF(OR(DS142='Datos fijos'!$AB$3,DS142='Datos fijos'!$AB$4),0,SUM(DT142:DW142)))</f>
        <v/>
      </c>
      <c r="DY142" t="str">
        <f t="shared" ca="1" si="190"/>
        <v/>
      </c>
      <c r="EC142" s="52" t="str">
        <f ca="1">IF(OR(COUNTIF('Datos fijos'!$AJ:$AJ,Cálculos!$B142)=0,F142=0,D142=0,B142=0),"",VLOOKUP($B142,'Datos fijos'!$AJ:$AP,COLUMN('Datos fijos'!$AP$1)-COLUMN('Datos fijos'!$AJ$2)+1,0))</f>
        <v/>
      </c>
      <c r="ED142" t="str">
        <f t="shared" ca="1" si="191"/>
        <v/>
      </c>
    </row>
    <row r="143" spans="2:134">
      <c r="B143">
        <f ca="1">OFFSET('Equipos, Mater, Serv'!C$5,ROW($A143)-ROW($A$3),0)</f>
        <v>0</v>
      </c>
      <c r="C143">
        <f ca="1">OFFSET('Equipos, Mater, Serv'!D$5,ROW($A143)-ROW($A$3),0)</f>
        <v>0</v>
      </c>
      <c r="D143">
        <f ca="1">OFFSET('Equipos, Mater, Serv'!F$5,ROW($A143)-ROW($A$3),0)</f>
        <v>0</v>
      </c>
      <c r="E143">
        <f ca="1">OFFSET('Equipos, Mater, Serv'!G$5,ROW($A143)-ROW($A$3),0)</f>
        <v>0</v>
      </c>
      <c r="F143">
        <f ca="1">OFFSET('Equipos, Mater, Serv'!H$5,ROW($A143)-ROW($A$3),0)</f>
        <v>0</v>
      </c>
      <c r="G143">
        <f ca="1">OFFSET('Equipos, Mater, Serv'!L$5,ROW($A143)-ROW($A$3),0)</f>
        <v>0</v>
      </c>
      <c r="I143">
        <f ca="1">OFFSET('Equipos, Mater, Serv'!O$5,ROW($A143)-ROW($A$3),0)</f>
        <v>0</v>
      </c>
      <c r="J143">
        <f ca="1">OFFSET('Equipos, Mater, Serv'!P$5,ROW($A143)-ROW($A$3),0)</f>
        <v>0</v>
      </c>
      <c r="K143">
        <f ca="1">OFFSET('Equipos, Mater, Serv'!T$5,ROW($A143)-ROW($A$3),0)</f>
        <v>0</v>
      </c>
      <c r="L143">
        <f ca="1">OFFSET('Equipos, Mater, Serv'!U$5,ROW($A143)-ROW($A$3),0)</f>
        <v>0</v>
      </c>
      <c r="N143">
        <f ca="1">OFFSET('Equipos, Mater, Serv'!Z$5,ROW($A143)-ROW($A$3),0)</f>
        <v>0</v>
      </c>
      <c r="O143">
        <f ca="1">OFFSET('Equipos, Mater, Serv'!AA$5,ROW($A143)-ROW($A$3),0)</f>
        <v>0</v>
      </c>
      <c r="P143">
        <f ca="1">OFFSET('Equipos, Mater, Serv'!AB$5,ROW($A143)-ROW($A$3),0)</f>
        <v>0</v>
      </c>
      <c r="Q143">
        <f ca="1">OFFSET('Equipos, Mater, Serv'!AC$5,ROW($A143)-ROW($A$3),0)</f>
        <v>0</v>
      </c>
      <c r="R143">
        <f ca="1">OFFSET('Equipos, Mater, Serv'!AD$5,ROW($A143)-ROW($A$3),0)</f>
        <v>0</v>
      </c>
      <c r="S143">
        <f ca="1">OFFSET('Equipos, Mater, Serv'!AE$5,ROW($A143)-ROW($A$3),0)</f>
        <v>0</v>
      </c>
      <c r="T143">
        <f ca="1">OFFSET('Equipos, Mater, Serv'!AF$5,ROW($A143)-ROW($A$3),0)</f>
        <v>0</v>
      </c>
      <c r="V143" s="227">
        <f ca="1">IF(OR($B143=0,D143=0,F143=0,J143&lt;&gt;'Datos fijos'!$H$3),0,1)</f>
        <v>0</v>
      </c>
      <c r="W143">
        <f t="shared" ca="1" si="192"/>
        <v>0</v>
      </c>
      <c r="X143" t="str">
        <f t="shared" ca="1" si="193"/>
        <v/>
      </c>
      <c r="Y143" t="str">
        <f t="shared" ca="1" si="194"/>
        <v/>
      </c>
      <c r="AA143" t="str">
        <f t="shared" ca="1" si="137"/>
        <v/>
      </c>
      <c r="AB143" t="str">
        <f t="shared" ca="1" si="138"/>
        <v/>
      </c>
      <c r="AC143" t="str">
        <f t="shared" ca="1" si="139"/>
        <v/>
      </c>
      <c r="AD143" t="str">
        <f t="shared" ca="1" si="140"/>
        <v/>
      </c>
      <c r="AE143" t="str">
        <f t="shared" ca="1" si="141"/>
        <v/>
      </c>
      <c r="AF143" t="str">
        <f t="shared" ca="1" si="142"/>
        <v/>
      </c>
      <c r="AG143" t="str">
        <f t="shared" ca="1" si="195"/>
        <v/>
      </c>
      <c r="AH143" t="str">
        <f t="shared" ca="1" si="196"/>
        <v/>
      </c>
      <c r="AI143" t="str">
        <f t="shared" ca="1" si="197"/>
        <v/>
      </c>
      <c r="AL143" t="str">
        <f ca="1">IF(Y143="","",IF(OR(AG143='Datos fijos'!$AB$3,AG143='Datos fijos'!$AB$4),0,SUM(AH143:AK143)))</f>
        <v/>
      </c>
      <c r="BE143" s="4">
        <f ca="1">IF(OR(COUNTIF('Datos fijos'!$AJ:$AJ,$B143)=0,$B143=0,D143=0,F143=0,$H$4&lt;&gt;'Datos fijos'!$H$3),0,VLOOKUP($B143,'Datos fijos'!$AJ:$AO,COLUMN('Datos fijos'!$AK$2)-COLUMN('Datos fijos'!$AJ$2)+1,0))</f>
        <v>0</v>
      </c>
      <c r="BF143">
        <f t="shared" ca="1" si="198"/>
        <v>0</v>
      </c>
      <c r="BG143" t="str">
        <f t="shared" ca="1" si="143"/>
        <v/>
      </c>
      <c r="BH143" t="str">
        <f t="shared" ca="1" si="144"/>
        <v/>
      </c>
      <c r="BJ143" t="str">
        <f t="shared" ca="1" si="145"/>
        <v/>
      </c>
      <c r="BK143" t="str">
        <f t="shared" ca="1" si="146"/>
        <v/>
      </c>
      <c r="BL143" t="str">
        <f t="shared" ca="1" si="147"/>
        <v/>
      </c>
      <c r="BM143" t="str">
        <f t="shared" ca="1" si="148"/>
        <v/>
      </c>
      <c r="BN143" s="4" t="str">
        <f t="shared" ca="1" si="149"/>
        <v/>
      </c>
      <c r="BO143" t="str">
        <f t="shared" ca="1" si="150"/>
        <v/>
      </c>
      <c r="BP143" t="str">
        <f t="shared" ca="1" si="151"/>
        <v/>
      </c>
      <c r="BQ143" t="str">
        <f t="shared" ca="1" si="152"/>
        <v/>
      </c>
      <c r="BR143" t="str">
        <f t="shared" ca="1" si="153"/>
        <v/>
      </c>
      <c r="BS143" t="str">
        <f t="shared" ca="1" si="154"/>
        <v/>
      </c>
      <c r="BT143" t="str">
        <f ca="1">IF($BH143="","",IF(OR(BO143='Datos fijos'!$AB$3,BO143='Datos fijos'!$AB$4),0,SUM(BP143:BS143)))</f>
        <v/>
      </c>
      <c r="BU143" t="str">
        <f t="shared" ca="1" si="199"/>
        <v/>
      </c>
      <c r="BX143">
        <f ca="1">IF(OR(COUNTIF('Datos fijos'!$AJ:$AJ,$B143)=0,$B143=0,D143=0,F143=0,G143=0,$H$4&lt;&gt;'Datos fijos'!$H$3),0,VLOOKUP($B143,'Datos fijos'!$AJ:$AO,COLUMN('Datos fijos'!$AL$1)-COLUMN('Datos fijos'!$AJ$2)+1,0))</f>
        <v>0</v>
      </c>
      <c r="BY143">
        <f t="shared" ca="1" si="200"/>
        <v>0</v>
      </c>
      <c r="BZ143" t="str">
        <f t="shared" ca="1" si="155"/>
        <v/>
      </c>
      <c r="CA143" t="str">
        <f t="shared" ca="1" si="156"/>
        <v/>
      </c>
      <c r="CC143" t="str">
        <f t="shared" ca="1" si="157"/>
        <v/>
      </c>
      <c r="CD143" t="str">
        <f t="shared" ca="1" si="158"/>
        <v/>
      </c>
      <c r="CE143" t="str">
        <f t="shared" ca="1" si="159"/>
        <v/>
      </c>
      <c r="CF143" t="str">
        <f t="shared" ca="1" si="160"/>
        <v/>
      </c>
      <c r="CG143" t="str">
        <f t="shared" ca="1" si="161"/>
        <v/>
      </c>
      <c r="CH143" t="str">
        <f t="shared" ca="1" si="162"/>
        <v/>
      </c>
      <c r="CI143" t="str">
        <f t="shared" ca="1" si="163"/>
        <v/>
      </c>
      <c r="CJ143" t="str">
        <f t="shared" ca="1" si="164"/>
        <v/>
      </c>
      <c r="CK143" t="str">
        <f t="shared" ca="1" si="165"/>
        <v/>
      </c>
      <c r="CL143" t="str">
        <f t="shared" ca="1" si="166"/>
        <v/>
      </c>
      <c r="CM143" t="str">
        <f ca="1">IF($CA143="","",IF(OR(CH143='Datos fijos'!$AB$3,CH143='Datos fijos'!$AB$4),0,SUM(CI143:CL143)))</f>
        <v/>
      </c>
      <c r="CN143" t="str">
        <f t="shared" ca="1" si="201"/>
        <v/>
      </c>
      <c r="CQ143" s="4">
        <f ca="1">IF(OR(COUNTIF('Datos fijos'!$AJ:$AJ,$B143)=0,$B143=0,L143=0,D143=0,F143=0),0,IF(K143='Datos fijos'!$AB$5,VLOOKUP($B143,'Datos fijos'!$AJ:$AO,COLUMN('Datos fijos'!$AN$1)-COLUMN('Datos fijos'!$AJ$2)+1,0),0))</f>
        <v>0</v>
      </c>
      <c r="CR143">
        <f t="shared" ca="1" si="202"/>
        <v>0</v>
      </c>
      <c r="CS143" t="str">
        <f t="shared" ca="1" si="167"/>
        <v/>
      </c>
      <c r="CT143" t="str">
        <f t="shared" ca="1" si="168"/>
        <v/>
      </c>
      <c r="CV143" t="str">
        <f t="shared" ca="1" si="169"/>
        <v/>
      </c>
      <c r="CW143" t="str">
        <f t="shared" ca="1" si="170"/>
        <v/>
      </c>
      <c r="CX143" t="str">
        <f t="shared" ca="1" si="171"/>
        <v/>
      </c>
      <c r="CY143" t="str">
        <f t="shared" ca="1" si="172"/>
        <v/>
      </c>
      <c r="CZ143" t="str">
        <f t="shared" ca="1" si="173"/>
        <v/>
      </c>
      <c r="DA143" t="str">
        <f t="shared" ca="1" si="174"/>
        <v/>
      </c>
      <c r="DB143" s="4" t="str">
        <f t="shared" ca="1" si="175"/>
        <v/>
      </c>
      <c r="DC143" t="str">
        <f t="shared" ca="1" si="176"/>
        <v/>
      </c>
      <c r="DD143" t="str">
        <f t="shared" ca="1" si="177"/>
        <v/>
      </c>
      <c r="DE143" t="str">
        <f t="shared" ca="1" si="178"/>
        <v/>
      </c>
      <c r="DF143" t="str">
        <f t="shared" ca="1" si="179"/>
        <v/>
      </c>
      <c r="DI143">
        <f ca="1">IF(OR(COUNTIF('Datos fijos'!$AJ:$AJ,Cálculos!$B143)=0,Cálculos!$B143=0,D143=0,F143=0),0,VLOOKUP($B143,'Datos fijos'!$AJ:$AO,COLUMN('Datos fijos'!$AO$1)-COLUMN('Datos fijos'!$AJ$2)+1,0))</f>
        <v>0</v>
      </c>
      <c r="DJ143">
        <f t="shared" ca="1" si="203"/>
        <v>0</v>
      </c>
      <c r="DK143" t="str">
        <f t="shared" ca="1" si="180"/>
        <v/>
      </c>
      <c r="DL143" t="str">
        <f t="shared" ca="1" si="204"/>
        <v/>
      </c>
      <c r="DN143" t="str">
        <f t="shared" ca="1" si="181"/>
        <v/>
      </c>
      <c r="DO143" t="str">
        <f t="shared" ca="1" si="182"/>
        <v/>
      </c>
      <c r="DP143" t="str">
        <f t="shared" ca="1" si="183"/>
        <v/>
      </c>
      <c r="DQ143" t="str">
        <f t="shared" ca="1" si="184"/>
        <v/>
      </c>
      <c r="DR143" t="str">
        <f t="shared" ca="1" si="185"/>
        <v/>
      </c>
      <c r="DS143" s="4" t="str">
        <f ca="1">IF($DL143="","",IF(OR(OFFSET(K$3,$DL143,0)='Datos fijos'!$AB$5,OFFSET(K$3,$DL143,0)='Datos fijos'!$AB$6),"Importado",OFFSET(K$3,$DL143,0)))</f>
        <v/>
      </c>
      <c r="DT143" t="str">
        <f t="shared" ca="1" si="186"/>
        <v/>
      </c>
      <c r="DU143" t="str">
        <f t="shared" ca="1" si="187"/>
        <v/>
      </c>
      <c r="DV143" t="str">
        <f t="shared" ca="1" si="188"/>
        <v/>
      </c>
      <c r="DW143" t="str">
        <f t="shared" ca="1" si="189"/>
        <v/>
      </c>
      <c r="DX143" t="str">
        <f ca="1">IF(DL143="","",IF(OR(DS143='Datos fijos'!$AB$3,DS143='Datos fijos'!$AB$4),0,SUM(DT143:DW143)))</f>
        <v/>
      </c>
      <c r="DY143" t="str">
        <f t="shared" ca="1" si="190"/>
        <v/>
      </c>
      <c r="EC143" s="52" t="str">
        <f ca="1">IF(OR(COUNTIF('Datos fijos'!$AJ:$AJ,Cálculos!$B143)=0,F143=0,D143=0,B143=0),"",VLOOKUP($B143,'Datos fijos'!$AJ:$AP,COLUMN('Datos fijos'!$AP$1)-COLUMN('Datos fijos'!$AJ$2)+1,0))</f>
        <v/>
      </c>
      <c r="ED143" t="str">
        <f t="shared" ca="1" si="191"/>
        <v/>
      </c>
    </row>
    <row r="144" spans="2:134">
      <c r="B144">
        <f ca="1">OFFSET('Equipos, Mater, Serv'!C$5,ROW($A144)-ROW($A$3),0)</f>
        <v>0</v>
      </c>
      <c r="C144">
        <f ca="1">OFFSET('Equipos, Mater, Serv'!D$5,ROW($A144)-ROW($A$3),0)</f>
        <v>0</v>
      </c>
      <c r="D144">
        <f ca="1">OFFSET('Equipos, Mater, Serv'!F$5,ROW($A144)-ROW($A$3),0)</f>
        <v>0</v>
      </c>
      <c r="E144">
        <f ca="1">OFFSET('Equipos, Mater, Serv'!G$5,ROW($A144)-ROW($A$3),0)</f>
        <v>0</v>
      </c>
      <c r="F144">
        <f ca="1">OFFSET('Equipos, Mater, Serv'!H$5,ROW($A144)-ROW($A$3),0)</f>
        <v>0</v>
      </c>
      <c r="G144">
        <f ca="1">OFFSET('Equipos, Mater, Serv'!L$5,ROW($A144)-ROW($A$3),0)</f>
        <v>0</v>
      </c>
      <c r="I144">
        <f ca="1">OFFSET('Equipos, Mater, Serv'!O$5,ROW($A144)-ROW($A$3),0)</f>
        <v>0</v>
      </c>
      <c r="J144">
        <f ca="1">OFFSET('Equipos, Mater, Serv'!P$5,ROW($A144)-ROW($A$3),0)</f>
        <v>0</v>
      </c>
      <c r="K144">
        <f ca="1">OFFSET('Equipos, Mater, Serv'!T$5,ROW($A144)-ROW($A$3),0)</f>
        <v>0</v>
      </c>
      <c r="L144">
        <f ca="1">OFFSET('Equipos, Mater, Serv'!U$5,ROW($A144)-ROW($A$3),0)</f>
        <v>0</v>
      </c>
      <c r="N144">
        <f ca="1">OFFSET('Equipos, Mater, Serv'!Z$5,ROW($A144)-ROW($A$3),0)</f>
        <v>0</v>
      </c>
      <c r="O144">
        <f ca="1">OFFSET('Equipos, Mater, Serv'!AA$5,ROW($A144)-ROW($A$3),0)</f>
        <v>0</v>
      </c>
      <c r="P144">
        <f ca="1">OFFSET('Equipos, Mater, Serv'!AB$5,ROW($A144)-ROW($A$3),0)</f>
        <v>0</v>
      </c>
      <c r="Q144">
        <f ca="1">OFFSET('Equipos, Mater, Serv'!AC$5,ROW($A144)-ROW($A$3),0)</f>
        <v>0</v>
      </c>
      <c r="R144">
        <f ca="1">OFFSET('Equipos, Mater, Serv'!AD$5,ROW($A144)-ROW($A$3),0)</f>
        <v>0</v>
      </c>
      <c r="S144">
        <f ca="1">OFFSET('Equipos, Mater, Serv'!AE$5,ROW($A144)-ROW($A$3),0)</f>
        <v>0</v>
      </c>
      <c r="T144">
        <f ca="1">OFFSET('Equipos, Mater, Serv'!AF$5,ROW($A144)-ROW($A$3),0)</f>
        <v>0</v>
      </c>
      <c r="V144" s="227">
        <f ca="1">IF(OR($B144=0,D144=0,F144=0,J144&lt;&gt;'Datos fijos'!$H$3),0,1)</f>
        <v>0</v>
      </c>
      <c r="W144">
        <f t="shared" ca="1" si="192"/>
        <v>0</v>
      </c>
      <c r="X144" t="str">
        <f t="shared" ca="1" si="193"/>
        <v/>
      </c>
      <c r="Y144" t="str">
        <f t="shared" ca="1" si="194"/>
        <v/>
      </c>
      <c r="AA144" t="str">
        <f t="shared" ca="1" si="137"/>
        <v/>
      </c>
      <c r="AB144" t="str">
        <f t="shared" ca="1" si="138"/>
        <v/>
      </c>
      <c r="AC144" t="str">
        <f t="shared" ca="1" si="139"/>
        <v/>
      </c>
      <c r="AD144" t="str">
        <f t="shared" ca="1" si="140"/>
        <v/>
      </c>
      <c r="AE144" t="str">
        <f t="shared" ca="1" si="141"/>
        <v/>
      </c>
      <c r="AF144" t="str">
        <f t="shared" ca="1" si="142"/>
        <v/>
      </c>
      <c r="AG144" t="str">
        <f t="shared" ca="1" si="195"/>
        <v/>
      </c>
      <c r="AH144" t="str">
        <f t="shared" ca="1" si="196"/>
        <v/>
      </c>
      <c r="AI144" t="str">
        <f t="shared" ca="1" si="197"/>
        <v/>
      </c>
      <c r="AL144" t="str">
        <f ca="1">IF(Y144="","",IF(OR(AG144='Datos fijos'!$AB$3,AG144='Datos fijos'!$AB$4),0,SUM(AH144:AK144)))</f>
        <v/>
      </c>
      <c r="BE144" s="4">
        <f ca="1">IF(OR(COUNTIF('Datos fijos'!$AJ:$AJ,$B144)=0,$B144=0,D144=0,F144=0,$H$4&lt;&gt;'Datos fijos'!$H$3),0,VLOOKUP($B144,'Datos fijos'!$AJ:$AO,COLUMN('Datos fijos'!$AK$2)-COLUMN('Datos fijos'!$AJ$2)+1,0))</f>
        <v>0</v>
      </c>
      <c r="BF144">
        <f t="shared" ca="1" si="198"/>
        <v>0</v>
      </c>
      <c r="BG144" t="str">
        <f t="shared" ca="1" si="143"/>
        <v/>
      </c>
      <c r="BH144" t="str">
        <f t="shared" ca="1" si="144"/>
        <v/>
      </c>
      <c r="BJ144" t="str">
        <f t="shared" ca="1" si="145"/>
        <v/>
      </c>
      <c r="BK144" t="str">
        <f t="shared" ca="1" si="146"/>
        <v/>
      </c>
      <c r="BL144" t="str">
        <f t="shared" ca="1" si="147"/>
        <v/>
      </c>
      <c r="BM144" t="str">
        <f t="shared" ca="1" si="148"/>
        <v/>
      </c>
      <c r="BN144" s="4" t="str">
        <f t="shared" ca="1" si="149"/>
        <v/>
      </c>
      <c r="BO144" t="str">
        <f t="shared" ca="1" si="150"/>
        <v/>
      </c>
      <c r="BP144" t="str">
        <f t="shared" ca="1" si="151"/>
        <v/>
      </c>
      <c r="BQ144" t="str">
        <f t="shared" ca="1" si="152"/>
        <v/>
      </c>
      <c r="BR144" t="str">
        <f t="shared" ca="1" si="153"/>
        <v/>
      </c>
      <c r="BS144" t="str">
        <f t="shared" ca="1" si="154"/>
        <v/>
      </c>
      <c r="BT144" t="str">
        <f ca="1">IF($BH144="","",IF(OR(BO144='Datos fijos'!$AB$3,BO144='Datos fijos'!$AB$4),0,SUM(BP144:BS144)))</f>
        <v/>
      </c>
      <c r="BU144" t="str">
        <f t="shared" ca="1" si="199"/>
        <v/>
      </c>
      <c r="BX144">
        <f ca="1">IF(OR(COUNTIF('Datos fijos'!$AJ:$AJ,$B144)=0,$B144=0,D144=0,F144=0,G144=0,$H$4&lt;&gt;'Datos fijos'!$H$3),0,VLOOKUP($B144,'Datos fijos'!$AJ:$AO,COLUMN('Datos fijos'!$AL$1)-COLUMN('Datos fijos'!$AJ$2)+1,0))</f>
        <v>0</v>
      </c>
      <c r="BY144">
        <f t="shared" ca="1" si="200"/>
        <v>0</v>
      </c>
      <c r="BZ144" t="str">
        <f t="shared" ca="1" si="155"/>
        <v/>
      </c>
      <c r="CA144" t="str">
        <f t="shared" ca="1" si="156"/>
        <v/>
      </c>
      <c r="CC144" t="str">
        <f t="shared" ca="1" si="157"/>
        <v/>
      </c>
      <c r="CD144" t="str">
        <f t="shared" ca="1" si="158"/>
        <v/>
      </c>
      <c r="CE144" t="str">
        <f t="shared" ca="1" si="159"/>
        <v/>
      </c>
      <c r="CF144" t="str">
        <f t="shared" ca="1" si="160"/>
        <v/>
      </c>
      <c r="CG144" t="str">
        <f t="shared" ca="1" si="161"/>
        <v/>
      </c>
      <c r="CH144" t="str">
        <f t="shared" ca="1" si="162"/>
        <v/>
      </c>
      <c r="CI144" t="str">
        <f t="shared" ca="1" si="163"/>
        <v/>
      </c>
      <c r="CJ144" t="str">
        <f t="shared" ca="1" si="164"/>
        <v/>
      </c>
      <c r="CK144" t="str">
        <f t="shared" ca="1" si="165"/>
        <v/>
      </c>
      <c r="CL144" t="str">
        <f t="shared" ca="1" si="166"/>
        <v/>
      </c>
      <c r="CM144" t="str">
        <f ca="1">IF($CA144="","",IF(OR(CH144='Datos fijos'!$AB$3,CH144='Datos fijos'!$AB$4),0,SUM(CI144:CL144)))</f>
        <v/>
      </c>
      <c r="CN144" t="str">
        <f t="shared" ca="1" si="201"/>
        <v/>
      </c>
      <c r="CQ144" s="4">
        <f ca="1">IF(OR(COUNTIF('Datos fijos'!$AJ:$AJ,$B144)=0,$B144=0,L144=0,D144=0,F144=0),0,IF(K144='Datos fijos'!$AB$5,VLOOKUP($B144,'Datos fijos'!$AJ:$AO,COLUMN('Datos fijos'!$AN$1)-COLUMN('Datos fijos'!$AJ$2)+1,0),0))</f>
        <v>0</v>
      </c>
      <c r="CR144">
        <f t="shared" ca="1" si="202"/>
        <v>0</v>
      </c>
      <c r="CS144" t="str">
        <f t="shared" ca="1" si="167"/>
        <v/>
      </c>
      <c r="CT144" t="str">
        <f t="shared" ca="1" si="168"/>
        <v/>
      </c>
      <c r="CV144" t="str">
        <f t="shared" ca="1" si="169"/>
        <v/>
      </c>
      <c r="CW144" t="str">
        <f t="shared" ca="1" si="170"/>
        <v/>
      </c>
      <c r="CX144" t="str">
        <f t="shared" ca="1" si="171"/>
        <v/>
      </c>
      <c r="CY144" t="str">
        <f t="shared" ca="1" si="172"/>
        <v/>
      </c>
      <c r="CZ144" t="str">
        <f t="shared" ca="1" si="173"/>
        <v/>
      </c>
      <c r="DA144" t="str">
        <f t="shared" ca="1" si="174"/>
        <v/>
      </c>
      <c r="DB144" s="4" t="str">
        <f t="shared" ca="1" si="175"/>
        <v/>
      </c>
      <c r="DC144" t="str">
        <f t="shared" ca="1" si="176"/>
        <v/>
      </c>
      <c r="DD144" t="str">
        <f t="shared" ca="1" si="177"/>
        <v/>
      </c>
      <c r="DE144" t="str">
        <f t="shared" ca="1" si="178"/>
        <v/>
      </c>
      <c r="DF144" t="str">
        <f t="shared" ca="1" si="179"/>
        <v/>
      </c>
      <c r="DI144">
        <f ca="1">IF(OR(COUNTIF('Datos fijos'!$AJ:$AJ,Cálculos!$B144)=0,Cálculos!$B144=0,D144=0,F144=0),0,VLOOKUP($B144,'Datos fijos'!$AJ:$AO,COLUMN('Datos fijos'!$AO$1)-COLUMN('Datos fijos'!$AJ$2)+1,0))</f>
        <v>0</v>
      </c>
      <c r="DJ144">
        <f t="shared" ca="1" si="203"/>
        <v>0</v>
      </c>
      <c r="DK144" t="str">
        <f t="shared" ca="1" si="180"/>
        <v/>
      </c>
      <c r="DL144" t="str">
        <f t="shared" ca="1" si="204"/>
        <v/>
      </c>
      <c r="DN144" t="str">
        <f t="shared" ca="1" si="181"/>
        <v/>
      </c>
      <c r="DO144" t="str">
        <f t="shared" ca="1" si="182"/>
        <v/>
      </c>
      <c r="DP144" t="str">
        <f t="shared" ca="1" si="183"/>
        <v/>
      </c>
      <c r="DQ144" t="str">
        <f t="shared" ca="1" si="184"/>
        <v/>
      </c>
      <c r="DR144" t="str">
        <f t="shared" ca="1" si="185"/>
        <v/>
      </c>
      <c r="DS144" s="4" t="str">
        <f ca="1">IF($DL144="","",IF(OR(OFFSET(K$3,$DL144,0)='Datos fijos'!$AB$5,OFFSET(K$3,$DL144,0)='Datos fijos'!$AB$6),"Importado",OFFSET(K$3,$DL144,0)))</f>
        <v/>
      </c>
      <c r="DT144" t="str">
        <f t="shared" ca="1" si="186"/>
        <v/>
      </c>
      <c r="DU144" t="str">
        <f t="shared" ca="1" si="187"/>
        <v/>
      </c>
      <c r="DV144" t="str">
        <f t="shared" ca="1" si="188"/>
        <v/>
      </c>
      <c r="DW144" t="str">
        <f t="shared" ca="1" si="189"/>
        <v/>
      </c>
      <c r="DX144" t="str">
        <f ca="1">IF(DL144="","",IF(OR(DS144='Datos fijos'!$AB$3,DS144='Datos fijos'!$AB$4),0,SUM(DT144:DW144)))</f>
        <v/>
      </c>
      <c r="DY144" t="str">
        <f t="shared" ca="1" si="190"/>
        <v/>
      </c>
      <c r="EC144" s="52" t="str">
        <f ca="1">IF(OR(COUNTIF('Datos fijos'!$AJ:$AJ,Cálculos!$B144)=0,F144=0,D144=0,B144=0),"",VLOOKUP($B144,'Datos fijos'!$AJ:$AP,COLUMN('Datos fijos'!$AP$1)-COLUMN('Datos fijos'!$AJ$2)+1,0))</f>
        <v/>
      </c>
      <c r="ED144" t="str">
        <f t="shared" ca="1" si="191"/>
        <v/>
      </c>
    </row>
    <row r="145" spans="2:134">
      <c r="B145">
        <f ca="1">OFFSET('Equipos, Mater, Serv'!C$5,ROW($A145)-ROW($A$3),0)</f>
        <v>0</v>
      </c>
      <c r="C145">
        <f ca="1">OFFSET('Equipos, Mater, Serv'!D$5,ROW($A145)-ROW($A$3),0)</f>
        <v>0</v>
      </c>
      <c r="D145">
        <f ca="1">OFFSET('Equipos, Mater, Serv'!F$5,ROW($A145)-ROW($A$3),0)</f>
        <v>0</v>
      </c>
      <c r="E145">
        <f ca="1">OFFSET('Equipos, Mater, Serv'!G$5,ROW($A145)-ROW($A$3),0)</f>
        <v>0</v>
      </c>
      <c r="F145">
        <f ca="1">OFFSET('Equipos, Mater, Serv'!H$5,ROW($A145)-ROW($A$3),0)</f>
        <v>0</v>
      </c>
      <c r="G145">
        <f ca="1">OFFSET('Equipos, Mater, Serv'!L$5,ROW($A145)-ROW($A$3),0)</f>
        <v>0</v>
      </c>
      <c r="I145">
        <f ca="1">OFFSET('Equipos, Mater, Serv'!O$5,ROW($A145)-ROW($A$3),0)</f>
        <v>0</v>
      </c>
      <c r="J145">
        <f ca="1">OFFSET('Equipos, Mater, Serv'!P$5,ROW($A145)-ROW($A$3),0)</f>
        <v>0</v>
      </c>
      <c r="K145">
        <f ca="1">OFFSET('Equipos, Mater, Serv'!T$5,ROW($A145)-ROW($A$3),0)</f>
        <v>0</v>
      </c>
      <c r="L145">
        <f ca="1">OFFSET('Equipos, Mater, Serv'!U$5,ROW($A145)-ROW($A$3),0)</f>
        <v>0</v>
      </c>
      <c r="N145">
        <f ca="1">OFFSET('Equipos, Mater, Serv'!Z$5,ROW($A145)-ROW($A$3),0)</f>
        <v>0</v>
      </c>
      <c r="O145">
        <f ca="1">OFFSET('Equipos, Mater, Serv'!AA$5,ROW($A145)-ROW($A$3),0)</f>
        <v>0</v>
      </c>
      <c r="P145">
        <f ca="1">OFFSET('Equipos, Mater, Serv'!AB$5,ROW($A145)-ROW($A$3),0)</f>
        <v>0</v>
      </c>
      <c r="Q145">
        <f ca="1">OFFSET('Equipos, Mater, Serv'!AC$5,ROW($A145)-ROW($A$3),0)</f>
        <v>0</v>
      </c>
      <c r="R145">
        <f ca="1">OFFSET('Equipos, Mater, Serv'!AD$5,ROW($A145)-ROW($A$3),0)</f>
        <v>0</v>
      </c>
      <c r="S145">
        <f ca="1">OFFSET('Equipos, Mater, Serv'!AE$5,ROW($A145)-ROW($A$3),0)</f>
        <v>0</v>
      </c>
      <c r="T145">
        <f ca="1">OFFSET('Equipos, Mater, Serv'!AF$5,ROW($A145)-ROW($A$3),0)</f>
        <v>0</v>
      </c>
      <c r="V145" s="227">
        <f ca="1">IF(OR($B145=0,D145=0,F145=0,J145&lt;&gt;'Datos fijos'!$H$3),0,1)</f>
        <v>0</v>
      </c>
      <c r="W145">
        <f t="shared" ca="1" si="192"/>
        <v>0</v>
      </c>
      <c r="X145" t="str">
        <f t="shared" ca="1" si="193"/>
        <v/>
      </c>
      <c r="Y145" t="str">
        <f t="shared" ca="1" si="194"/>
        <v/>
      </c>
      <c r="AA145" t="str">
        <f t="shared" ca="1" si="137"/>
        <v/>
      </c>
      <c r="AB145" t="str">
        <f t="shared" ca="1" si="138"/>
        <v/>
      </c>
      <c r="AC145" t="str">
        <f t="shared" ca="1" si="139"/>
        <v/>
      </c>
      <c r="AD145" t="str">
        <f t="shared" ca="1" si="140"/>
        <v/>
      </c>
      <c r="AE145" t="str">
        <f t="shared" ca="1" si="141"/>
        <v/>
      </c>
      <c r="AF145" t="str">
        <f t="shared" ca="1" si="142"/>
        <v/>
      </c>
      <c r="AG145" t="str">
        <f t="shared" ca="1" si="195"/>
        <v/>
      </c>
      <c r="AH145" t="str">
        <f t="shared" ca="1" si="196"/>
        <v/>
      </c>
      <c r="AI145" t="str">
        <f t="shared" ca="1" si="197"/>
        <v/>
      </c>
      <c r="AL145" t="str">
        <f ca="1">IF(Y145="","",IF(OR(AG145='Datos fijos'!$AB$3,AG145='Datos fijos'!$AB$4),0,SUM(AH145:AK145)))</f>
        <v/>
      </c>
      <c r="BE145" s="4">
        <f ca="1">IF(OR(COUNTIF('Datos fijos'!$AJ:$AJ,$B145)=0,$B145=0,D145=0,F145=0,$H$4&lt;&gt;'Datos fijos'!$H$3),0,VLOOKUP($B145,'Datos fijos'!$AJ:$AO,COLUMN('Datos fijos'!$AK$2)-COLUMN('Datos fijos'!$AJ$2)+1,0))</f>
        <v>0</v>
      </c>
      <c r="BF145">
        <f t="shared" ca="1" si="198"/>
        <v>0</v>
      </c>
      <c r="BG145" t="str">
        <f t="shared" ca="1" si="143"/>
        <v/>
      </c>
      <c r="BH145" t="str">
        <f t="shared" ca="1" si="144"/>
        <v/>
      </c>
      <c r="BJ145" t="str">
        <f t="shared" ca="1" si="145"/>
        <v/>
      </c>
      <c r="BK145" t="str">
        <f t="shared" ca="1" si="146"/>
        <v/>
      </c>
      <c r="BL145" t="str">
        <f t="shared" ca="1" si="147"/>
        <v/>
      </c>
      <c r="BM145" t="str">
        <f t="shared" ca="1" si="148"/>
        <v/>
      </c>
      <c r="BN145" s="4" t="str">
        <f t="shared" ca="1" si="149"/>
        <v/>
      </c>
      <c r="BO145" t="str">
        <f t="shared" ca="1" si="150"/>
        <v/>
      </c>
      <c r="BP145" t="str">
        <f t="shared" ca="1" si="151"/>
        <v/>
      </c>
      <c r="BQ145" t="str">
        <f t="shared" ca="1" si="152"/>
        <v/>
      </c>
      <c r="BR145" t="str">
        <f t="shared" ca="1" si="153"/>
        <v/>
      </c>
      <c r="BS145" t="str">
        <f t="shared" ca="1" si="154"/>
        <v/>
      </c>
      <c r="BT145" t="str">
        <f ca="1">IF($BH145="","",IF(OR(BO145='Datos fijos'!$AB$3,BO145='Datos fijos'!$AB$4),0,SUM(BP145:BS145)))</f>
        <v/>
      </c>
      <c r="BU145" t="str">
        <f t="shared" ca="1" si="199"/>
        <v/>
      </c>
      <c r="BX145">
        <f ca="1">IF(OR(COUNTIF('Datos fijos'!$AJ:$AJ,$B145)=0,$B145=0,D145=0,F145=0,G145=0,$H$4&lt;&gt;'Datos fijos'!$H$3),0,VLOOKUP($B145,'Datos fijos'!$AJ:$AO,COLUMN('Datos fijos'!$AL$1)-COLUMN('Datos fijos'!$AJ$2)+1,0))</f>
        <v>0</v>
      </c>
      <c r="BY145">
        <f t="shared" ca="1" si="200"/>
        <v>0</v>
      </c>
      <c r="BZ145" t="str">
        <f t="shared" ca="1" si="155"/>
        <v/>
      </c>
      <c r="CA145" t="str">
        <f t="shared" ca="1" si="156"/>
        <v/>
      </c>
      <c r="CC145" t="str">
        <f t="shared" ca="1" si="157"/>
        <v/>
      </c>
      <c r="CD145" t="str">
        <f t="shared" ca="1" si="158"/>
        <v/>
      </c>
      <c r="CE145" t="str">
        <f t="shared" ca="1" si="159"/>
        <v/>
      </c>
      <c r="CF145" t="str">
        <f t="shared" ca="1" si="160"/>
        <v/>
      </c>
      <c r="CG145" t="str">
        <f t="shared" ca="1" si="161"/>
        <v/>
      </c>
      <c r="CH145" t="str">
        <f t="shared" ca="1" si="162"/>
        <v/>
      </c>
      <c r="CI145" t="str">
        <f t="shared" ca="1" si="163"/>
        <v/>
      </c>
      <c r="CJ145" t="str">
        <f t="shared" ca="1" si="164"/>
        <v/>
      </c>
      <c r="CK145" t="str">
        <f t="shared" ca="1" si="165"/>
        <v/>
      </c>
      <c r="CL145" t="str">
        <f t="shared" ca="1" si="166"/>
        <v/>
      </c>
      <c r="CM145" t="str">
        <f ca="1">IF($CA145="","",IF(OR(CH145='Datos fijos'!$AB$3,CH145='Datos fijos'!$AB$4),0,SUM(CI145:CL145)))</f>
        <v/>
      </c>
      <c r="CN145" t="str">
        <f t="shared" ca="1" si="201"/>
        <v/>
      </c>
      <c r="CQ145" s="4">
        <f ca="1">IF(OR(COUNTIF('Datos fijos'!$AJ:$AJ,$B145)=0,$B145=0,L145=0,D145=0,F145=0),0,IF(K145='Datos fijos'!$AB$5,VLOOKUP($B145,'Datos fijos'!$AJ:$AO,COLUMN('Datos fijos'!$AN$1)-COLUMN('Datos fijos'!$AJ$2)+1,0),0))</f>
        <v>0</v>
      </c>
      <c r="CR145">
        <f t="shared" ca="1" si="202"/>
        <v>0</v>
      </c>
      <c r="CS145" t="str">
        <f t="shared" ca="1" si="167"/>
        <v/>
      </c>
      <c r="CT145" t="str">
        <f t="shared" ca="1" si="168"/>
        <v/>
      </c>
      <c r="CV145" t="str">
        <f t="shared" ca="1" si="169"/>
        <v/>
      </c>
      <c r="CW145" t="str">
        <f t="shared" ca="1" si="170"/>
        <v/>
      </c>
      <c r="CX145" t="str">
        <f t="shared" ca="1" si="171"/>
        <v/>
      </c>
      <c r="CY145" t="str">
        <f t="shared" ca="1" si="172"/>
        <v/>
      </c>
      <c r="CZ145" t="str">
        <f t="shared" ca="1" si="173"/>
        <v/>
      </c>
      <c r="DA145" t="str">
        <f t="shared" ca="1" si="174"/>
        <v/>
      </c>
      <c r="DB145" s="4" t="str">
        <f t="shared" ca="1" si="175"/>
        <v/>
      </c>
      <c r="DC145" t="str">
        <f t="shared" ca="1" si="176"/>
        <v/>
      </c>
      <c r="DD145" t="str">
        <f t="shared" ca="1" si="177"/>
        <v/>
      </c>
      <c r="DE145" t="str">
        <f t="shared" ca="1" si="178"/>
        <v/>
      </c>
      <c r="DF145" t="str">
        <f t="shared" ca="1" si="179"/>
        <v/>
      </c>
      <c r="DI145">
        <f ca="1">IF(OR(COUNTIF('Datos fijos'!$AJ:$AJ,Cálculos!$B145)=0,Cálculos!$B145=0,D145=0,F145=0),0,VLOOKUP($B145,'Datos fijos'!$AJ:$AO,COLUMN('Datos fijos'!$AO$1)-COLUMN('Datos fijos'!$AJ$2)+1,0))</f>
        <v>0</v>
      </c>
      <c r="DJ145">
        <f t="shared" ca="1" si="203"/>
        <v>0</v>
      </c>
      <c r="DK145" t="str">
        <f t="shared" ca="1" si="180"/>
        <v/>
      </c>
      <c r="DL145" t="str">
        <f t="shared" ca="1" si="204"/>
        <v/>
      </c>
      <c r="DN145" t="str">
        <f t="shared" ca="1" si="181"/>
        <v/>
      </c>
      <c r="DO145" t="str">
        <f t="shared" ca="1" si="182"/>
        <v/>
      </c>
      <c r="DP145" t="str">
        <f t="shared" ca="1" si="183"/>
        <v/>
      </c>
      <c r="DQ145" t="str">
        <f t="shared" ca="1" si="184"/>
        <v/>
      </c>
      <c r="DR145" t="str">
        <f t="shared" ca="1" si="185"/>
        <v/>
      </c>
      <c r="DS145" s="4" t="str">
        <f ca="1">IF($DL145="","",IF(OR(OFFSET(K$3,$DL145,0)='Datos fijos'!$AB$5,OFFSET(K$3,$DL145,0)='Datos fijos'!$AB$6),"Importado",OFFSET(K$3,$DL145,0)))</f>
        <v/>
      </c>
      <c r="DT145" t="str">
        <f t="shared" ca="1" si="186"/>
        <v/>
      </c>
      <c r="DU145" t="str">
        <f t="shared" ca="1" si="187"/>
        <v/>
      </c>
      <c r="DV145" t="str">
        <f t="shared" ca="1" si="188"/>
        <v/>
      </c>
      <c r="DW145" t="str">
        <f t="shared" ca="1" si="189"/>
        <v/>
      </c>
      <c r="DX145" t="str">
        <f ca="1">IF(DL145="","",IF(OR(DS145='Datos fijos'!$AB$3,DS145='Datos fijos'!$AB$4),0,SUM(DT145:DW145)))</f>
        <v/>
      </c>
      <c r="DY145" t="str">
        <f t="shared" ca="1" si="190"/>
        <v/>
      </c>
      <c r="EC145" s="52" t="str">
        <f ca="1">IF(OR(COUNTIF('Datos fijos'!$AJ:$AJ,Cálculos!$B145)=0,F145=0,D145=0,B145=0),"",VLOOKUP($B145,'Datos fijos'!$AJ:$AP,COLUMN('Datos fijos'!$AP$1)-COLUMN('Datos fijos'!$AJ$2)+1,0))</f>
        <v/>
      </c>
      <c r="ED145" t="str">
        <f t="shared" ca="1" si="191"/>
        <v/>
      </c>
    </row>
    <row r="146" spans="2:134">
      <c r="B146">
        <f ca="1">OFFSET('Equipos, Mater, Serv'!C$5,ROW($A146)-ROW($A$3),0)</f>
        <v>0</v>
      </c>
      <c r="C146">
        <f ca="1">OFFSET('Equipos, Mater, Serv'!D$5,ROW($A146)-ROW($A$3),0)</f>
        <v>0</v>
      </c>
      <c r="D146">
        <f ca="1">OFFSET('Equipos, Mater, Serv'!F$5,ROW($A146)-ROW($A$3),0)</f>
        <v>0</v>
      </c>
      <c r="E146">
        <f ca="1">OFFSET('Equipos, Mater, Serv'!G$5,ROW($A146)-ROW($A$3),0)</f>
        <v>0</v>
      </c>
      <c r="F146">
        <f ca="1">OFFSET('Equipos, Mater, Serv'!H$5,ROW($A146)-ROW($A$3),0)</f>
        <v>0</v>
      </c>
      <c r="G146">
        <f ca="1">OFFSET('Equipos, Mater, Serv'!L$5,ROW($A146)-ROW($A$3),0)</f>
        <v>0</v>
      </c>
      <c r="I146">
        <f ca="1">OFFSET('Equipos, Mater, Serv'!O$5,ROW($A146)-ROW($A$3),0)</f>
        <v>0</v>
      </c>
      <c r="J146">
        <f ca="1">OFFSET('Equipos, Mater, Serv'!P$5,ROW($A146)-ROW($A$3),0)</f>
        <v>0</v>
      </c>
      <c r="K146">
        <f ca="1">OFFSET('Equipos, Mater, Serv'!T$5,ROW($A146)-ROW($A$3),0)</f>
        <v>0</v>
      </c>
      <c r="L146">
        <f ca="1">OFFSET('Equipos, Mater, Serv'!U$5,ROW($A146)-ROW($A$3),0)</f>
        <v>0</v>
      </c>
      <c r="N146">
        <f ca="1">OFFSET('Equipos, Mater, Serv'!Z$5,ROW($A146)-ROW($A$3),0)</f>
        <v>0</v>
      </c>
      <c r="O146">
        <f ca="1">OFFSET('Equipos, Mater, Serv'!AA$5,ROW($A146)-ROW($A$3),0)</f>
        <v>0</v>
      </c>
      <c r="P146">
        <f ca="1">OFFSET('Equipos, Mater, Serv'!AB$5,ROW($A146)-ROW($A$3),0)</f>
        <v>0</v>
      </c>
      <c r="Q146">
        <f ca="1">OFFSET('Equipos, Mater, Serv'!AC$5,ROW($A146)-ROW($A$3),0)</f>
        <v>0</v>
      </c>
      <c r="R146">
        <f ca="1">OFFSET('Equipos, Mater, Serv'!AD$5,ROW($A146)-ROW($A$3),0)</f>
        <v>0</v>
      </c>
      <c r="S146">
        <f ca="1">OFFSET('Equipos, Mater, Serv'!AE$5,ROW($A146)-ROW($A$3),0)</f>
        <v>0</v>
      </c>
      <c r="T146">
        <f ca="1">OFFSET('Equipos, Mater, Serv'!AF$5,ROW($A146)-ROW($A$3),0)</f>
        <v>0</v>
      </c>
      <c r="V146" s="227">
        <f ca="1">IF(OR($B146=0,D146=0,F146=0,J146&lt;&gt;'Datos fijos'!$H$3),0,1)</f>
        <v>0</v>
      </c>
      <c r="W146">
        <f t="shared" ca="1" si="192"/>
        <v>0</v>
      </c>
      <c r="X146" t="str">
        <f t="shared" ca="1" si="193"/>
        <v/>
      </c>
      <c r="Y146" t="str">
        <f t="shared" ca="1" si="194"/>
        <v/>
      </c>
      <c r="AA146" t="str">
        <f t="shared" ca="1" si="137"/>
        <v/>
      </c>
      <c r="AB146" t="str">
        <f t="shared" ca="1" si="138"/>
        <v/>
      </c>
      <c r="AC146" t="str">
        <f t="shared" ca="1" si="139"/>
        <v/>
      </c>
      <c r="AD146" t="str">
        <f t="shared" ca="1" si="140"/>
        <v/>
      </c>
      <c r="AE146" t="str">
        <f t="shared" ca="1" si="141"/>
        <v/>
      </c>
      <c r="AF146" t="str">
        <f t="shared" ca="1" si="142"/>
        <v/>
      </c>
      <c r="AG146" t="str">
        <f t="shared" ca="1" si="195"/>
        <v/>
      </c>
      <c r="AH146" t="str">
        <f t="shared" ca="1" si="196"/>
        <v/>
      </c>
      <c r="AI146" t="str">
        <f t="shared" ca="1" si="197"/>
        <v/>
      </c>
      <c r="AL146" t="str">
        <f ca="1">IF(Y146="","",IF(OR(AG146='Datos fijos'!$AB$3,AG146='Datos fijos'!$AB$4),0,SUM(AH146:AK146)))</f>
        <v/>
      </c>
      <c r="BE146" s="4">
        <f ca="1">IF(OR(COUNTIF('Datos fijos'!$AJ:$AJ,$B146)=0,$B146=0,D146=0,F146=0,$H$4&lt;&gt;'Datos fijos'!$H$3),0,VLOOKUP($B146,'Datos fijos'!$AJ:$AO,COLUMN('Datos fijos'!$AK$2)-COLUMN('Datos fijos'!$AJ$2)+1,0))</f>
        <v>0</v>
      </c>
      <c r="BF146">
        <f t="shared" ca="1" si="198"/>
        <v>0</v>
      </c>
      <c r="BG146" t="str">
        <f t="shared" ca="1" si="143"/>
        <v/>
      </c>
      <c r="BH146" t="str">
        <f t="shared" ca="1" si="144"/>
        <v/>
      </c>
      <c r="BJ146" t="str">
        <f t="shared" ca="1" si="145"/>
        <v/>
      </c>
      <c r="BK146" t="str">
        <f t="shared" ca="1" si="146"/>
        <v/>
      </c>
      <c r="BL146" t="str">
        <f t="shared" ca="1" si="147"/>
        <v/>
      </c>
      <c r="BM146" t="str">
        <f t="shared" ca="1" si="148"/>
        <v/>
      </c>
      <c r="BN146" s="4" t="str">
        <f t="shared" ca="1" si="149"/>
        <v/>
      </c>
      <c r="BO146" t="str">
        <f t="shared" ca="1" si="150"/>
        <v/>
      </c>
      <c r="BP146" t="str">
        <f t="shared" ca="1" si="151"/>
        <v/>
      </c>
      <c r="BQ146" t="str">
        <f t="shared" ca="1" si="152"/>
        <v/>
      </c>
      <c r="BR146" t="str">
        <f t="shared" ca="1" si="153"/>
        <v/>
      </c>
      <c r="BS146" t="str">
        <f t="shared" ca="1" si="154"/>
        <v/>
      </c>
      <c r="BT146" t="str">
        <f ca="1">IF($BH146="","",IF(OR(BO146='Datos fijos'!$AB$3,BO146='Datos fijos'!$AB$4),0,SUM(BP146:BS146)))</f>
        <v/>
      </c>
      <c r="BU146" t="str">
        <f t="shared" ca="1" si="199"/>
        <v/>
      </c>
      <c r="BX146">
        <f ca="1">IF(OR(COUNTIF('Datos fijos'!$AJ:$AJ,$B146)=0,$B146=0,D146=0,F146=0,G146=0,$H$4&lt;&gt;'Datos fijos'!$H$3),0,VLOOKUP($B146,'Datos fijos'!$AJ:$AO,COLUMN('Datos fijos'!$AL$1)-COLUMN('Datos fijos'!$AJ$2)+1,0))</f>
        <v>0</v>
      </c>
      <c r="BY146">
        <f t="shared" ca="1" si="200"/>
        <v>0</v>
      </c>
      <c r="BZ146" t="str">
        <f t="shared" ca="1" si="155"/>
        <v/>
      </c>
      <c r="CA146" t="str">
        <f t="shared" ca="1" si="156"/>
        <v/>
      </c>
      <c r="CC146" t="str">
        <f t="shared" ca="1" si="157"/>
        <v/>
      </c>
      <c r="CD146" t="str">
        <f t="shared" ca="1" si="158"/>
        <v/>
      </c>
      <c r="CE146" t="str">
        <f t="shared" ca="1" si="159"/>
        <v/>
      </c>
      <c r="CF146" t="str">
        <f t="shared" ca="1" si="160"/>
        <v/>
      </c>
      <c r="CG146" t="str">
        <f t="shared" ca="1" si="161"/>
        <v/>
      </c>
      <c r="CH146" t="str">
        <f t="shared" ca="1" si="162"/>
        <v/>
      </c>
      <c r="CI146" t="str">
        <f t="shared" ca="1" si="163"/>
        <v/>
      </c>
      <c r="CJ146" t="str">
        <f t="shared" ca="1" si="164"/>
        <v/>
      </c>
      <c r="CK146" t="str">
        <f t="shared" ca="1" si="165"/>
        <v/>
      </c>
      <c r="CL146" t="str">
        <f t="shared" ca="1" si="166"/>
        <v/>
      </c>
      <c r="CM146" t="str">
        <f ca="1">IF($CA146="","",IF(OR(CH146='Datos fijos'!$AB$3,CH146='Datos fijos'!$AB$4),0,SUM(CI146:CL146)))</f>
        <v/>
      </c>
      <c r="CN146" t="str">
        <f t="shared" ca="1" si="201"/>
        <v/>
      </c>
      <c r="CQ146" s="4">
        <f ca="1">IF(OR(COUNTIF('Datos fijos'!$AJ:$AJ,$B146)=0,$B146=0,L146=0,D146=0,F146=0),0,IF(K146='Datos fijos'!$AB$5,VLOOKUP($B146,'Datos fijos'!$AJ:$AO,COLUMN('Datos fijos'!$AN$1)-COLUMN('Datos fijos'!$AJ$2)+1,0),0))</f>
        <v>0</v>
      </c>
      <c r="CR146">
        <f t="shared" ca="1" si="202"/>
        <v>0</v>
      </c>
      <c r="CS146" t="str">
        <f t="shared" ca="1" si="167"/>
        <v/>
      </c>
      <c r="CT146" t="str">
        <f t="shared" ca="1" si="168"/>
        <v/>
      </c>
      <c r="CV146" t="str">
        <f t="shared" ca="1" si="169"/>
        <v/>
      </c>
      <c r="CW146" t="str">
        <f t="shared" ca="1" si="170"/>
        <v/>
      </c>
      <c r="CX146" t="str">
        <f t="shared" ca="1" si="171"/>
        <v/>
      </c>
      <c r="CY146" t="str">
        <f t="shared" ca="1" si="172"/>
        <v/>
      </c>
      <c r="CZ146" t="str">
        <f t="shared" ca="1" si="173"/>
        <v/>
      </c>
      <c r="DA146" t="str">
        <f t="shared" ca="1" si="174"/>
        <v/>
      </c>
      <c r="DB146" s="4" t="str">
        <f t="shared" ca="1" si="175"/>
        <v/>
      </c>
      <c r="DC146" t="str">
        <f t="shared" ca="1" si="176"/>
        <v/>
      </c>
      <c r="DD146" t="str">
        <f t="shared" ca="1" si="177"/>
        <v/>
      </c>
      <c r="DE146" t="str">
        <f t="shared" ca="1" si="178"/>
        <v/>
      </c>
      <c r="DF146" t="str">
        <f t="shared" ca="1" si="179"/>
        <v/>
      </c>
      <c r="DI146">
        <f ca="1">IF(OR(COUNTIF('Datos fijos'!$AJ:$AJ,Cálculos!$B146)=0,Cálculos!$B146=0,D146=0,F146=0),0,VLOOKUP($B146,'Datos fijos'!$AJ:$AO,COLUMN('Datos fijos'!$AO$1)-COLUMN('Datos fijos'!$AJ$2)+1,0))</f>
        <v>0</v>
      </c>
      <c r="DJ146">
        <f t="shared" ca="1" si="203"/>
        <v>0</v>
      </c>
      <c r="DK146" t="str">
        <f t="shared" ca="1" si="180"/>
        <v/>
      </c>
      <c r="DL146" t="str">
        <f t="shared" ca="1" si="204"/>
        <v/>
      </c>
      <c r="DN146" t="str">
        <f t="shared" ca="1" si="181"/>
        <v/>
      </c>
      <c r="DO146" t="str">
        <f t="shared" ca="1" si="182"/>
        <v/>
      </c>
      <c r="DP146" t="str">
        <f t="shared" ca="1" si="183"/>
        <v/>
      </c>
      <c r="DQ146" t="str">
        <f t="shared" ca="1" si="184"/>
        <v/>
      </c>
      <c r="DR146" t="str">
        <f t="shared" ca="1" si="185"/>
        <v/>
      </c>
      <c r="DS146" s="4" t="str">
        <f ca="1">IF($DL146="","",IF(OR(OFFSET(K$3,$DL146,0)='Datos fijos'!$AB$5,OFFSET(K$3,$DL146,0)='Datos fijos'!$AB$6),"Importado",OFFSET(K$3,$DL146,0)))</f>
        <v/>
      </c>
      <c r="DT146" t="str">
        <f t="shared" ca="1" si="186"/>
        <v/>
      </c>
      <c r="DU146" t="str">
        <f t="shared" ca="1" si="187"/>
        <v/>
      </c>
      <c r="DV146" t="str">
        <f t="shared" ca="1" si="188"/>
        <v/>
      </c>
      <c r="DW146" t="str">
        <f t="shared" ca="1" si="189"/>
        <v/>
      </c>
      <c r="DX146" t="str">
        <f ca="1">IF(DL146="","",IF(OR(DS146='Datos fijos'!$AB$3,DS146='Datos fijos'!$AB$4),0,SUM(DT146:DW146)))</f>
        <v/>
      </c>
      <c r="DY146" t="str">
        <f t="shared" ca="1" si="190"/>
        <v/>
      </c>
      <c r="EC146" s="52" t="str">
        <f ca="1">IF(OR(COUNTIF('Datos fijos'!$AJ:$AJ,Cálculos!$B146)=0,F146=0,D146=0,B146=0),"",VLOOKUP($B146,'Datos fijos'!$AJ:$AP,COLUMN('Datos fijos'!$AP$1)-COLUMN('Datos fijos'!$AJ$2)+1,0))</f>
        <v/>
      </c>
      <c r="ED146" t="str">
        <f t="shared" ca="1" si="191"/>
        <v/>
      </c>
    </row>
    <row r="147" spans="2:134">
      <c r="B147">
        <f ca="1">OFFSET('Equipos, Mater, Serv'!C$5,ROW($A147)-ROW($A$3),0)</f>
        <v>0</v>
      </c>
      <c r="C147">
        <f ca="1">OFFSET('Equipos, Mater, Serv'!D$5,ROW($A147)-ROW($A$3),0)</f>
        <v>0</v>
      </c>
      <c r="D147">
        <f ca="1">OFFSET('Equipos, Mater, Serv'!F$5,ROW($A147)-ROW($A$3),0)</f>
        <v>0</v>
      </c>
      <c r="E147">
        <f ca="1">OFFSET('Equipos, Mater, Serv'!G$5,ROW($A147)-ROW($A$3),0)</f>
        <v>0</v>
      </c>
      <c r="F147">
        <f ca="1">OFFSET('Equipos, Mater, Serv'!H$5,ROW($A147)-ROW($A$3),0)</f>
        <v>0</v>
      </c>
      <c r="G147">
        <f ca="1">OFFSET('Equipos, Mater, Serv'!L$5,ROW($A147)-ROW($A$3),0)</f>
        <v>0</v>
      </c>
      <c r="I147">
        <f ca="1">OFFSET('Equipos, Mater, Serv'!O$5,ROW($A147)-ROW($A$3),0)</f>
        <v>0</v>
      </c>
      <c r="J147">
        <f ca="1">OFFSET('Equipos, Mater, Serv'!P$5,ROW($A147)-ROW($A$3),0)</f>
        <v>0</v>
      </c>
      <c r="K147">
        <f ca="1">OFFSET('Equipos, Mater, Serv'!T$5,ROW($A147)-ROW($A$3),0)</f>
        <v>0</v>
      </c>
      <c r="L147">
        <f ca="1">OFFSET('Equipos, Mater, Serv'!U$5,ROW($A147)-ROW($A$3),0)</f>
        <v>0</v>
      </c>
      <c r="N147">
        <f ca="1">OFFSET('Equipos, Mater, Serv'!Z$5,ROW($A147)-ROW($A$3),0)</f>
        <v>0</v>
      </c>
      <c r="O147">
        <f ca="1">OFFSET('Equipos, Mater, Serv'!AA$5,ROW($A147)-ROW($A$3),0)</f>
        <v>0</v>
      </c>
      <c r="P147">
        <f ca="1">OFFSET('Equipos, Mater, Serv'!AB$5,ROW($A147)-ROW($A$3),0)</f>
        <v>0</v>
      </c>
      <c r="Q147">
        <f ca="1">OFFSET('Equipos, Mater, Serv'!AC$5,ROW($A147)-ROW($A$3),0)</f>
        <v>0</v>
      </c>
      <c r="R147">
        <f ca="1">OFFSET('Equipos, Mater, Serv'!AD$5,ROW($A147)-ROW($A$3),0)</f>
        <v>0</v>
      </c>
      <c r="S147">
        <f ca="1">OFFSET('Equipos, Mater, Serv'!AE$5,ROW($A147)-ROW($A$3),0)</f>
        <v>0</v>
      </c>
      <c r="T147">
        <f ca="1">OFFSET('Equipos, Mater, Serv'!AF$5,ROW($A147)-ROW($A$3),0)</f>
        <v>0</v>
      </c>
      <c r="V147" s="227">
        <f ca="1">IF(OR($B147=0,D147=0,F147=0,J147&lt;&gt;'Datos fijos'!$H$3),0,1)</f>
        <v>0</v>
      </c>
      <c r="W147">
        <f t="shared" ca="1" si="192"/>
        <v>0</v>
      </c>
      <c r="X147" t="str">
        <f t="shared" ca="1" si="193"/>
        <v/>
      </c>
      <c r="Y147" t="str">
        <f t="shared" ca="1" si="194"/>
        <v/>
      </c>
      <c r="AA147" t="str">
        <f t="shared" ca="1" si="137"/>
        <v/>
      </c>
      <c r="AB147" t="str">
        <f t="shared" ca="1" si="138"/>
        <v/>
      </c>
      <c r="AC147" t="str">
        <f t="shared" ca="1" si="139"/>
        <v/>
      </c>
      <c r="AD147" t="str">
        <f t="shared" ca="1" si="140"/>
        <v/>
      </c>
      <c r="AE147" t="str">
        <f t="shared" ca="1" si="141"/>
        <v/>
      </c>
      <c r="AF147" t="str">
        <f t="shared" ca="1" si="142"/>
        <v/>
      </c>
      <c r="AG147" t="str">
        <f t="shared" ca="1" si="195"/>
        <v/>
      </c>
      <c r="AH147" t="str">
        <f t="shared" ca="1" si="196"/>
        <v/>
      </c>
      <c r="AI147" t="str">
        <f t="shared" ca="1" si="197"/>
        <v/>
      </c>
      <c r="AL147" t="str">
        <f ca="1">IF(Y147="","",IF(OR(AG147='Datos fijos'!$AB$3,AG147='Datos fijos'!$AB$4),0,SUM(AH147:AK147)))</f>
        <v/>
      </c>
      <c r="BE147" s="4">
        <f ca="1">IF(OR(COUNTIF('Datos fijos'!$AJ:$AJ,$B147)=0,$B147=0,D147=0,F147=0,$H$4&lt;&gt;'Datos fijos'!$H$3),0,VLOOKUP($B147,'Datos fijos'!$AJ:$AO,COLUMN('Datos fijos'!$AK$2)-COLUMN('Datos fijos'!$AJ$2)+1,0))</f>
        <v>0</v>
      </c>
      <c r="BF147">
        <f t="shared" ca="1" si="198"/>
        <v>0</v>
      </c>
      <c r="BG147" t="str">
        <f t="shared" ca="1" si="143"/>
        <v/>
      </c>
      <c r="BH147" t="str">
        <f t="shared" ca="1" si="144"/>
        <v/>
      </c>
      <c r="BJ147" t="str">
        <f t="shared" ca="1" si="145"/>
        <v/>
      </c>
      <c r="BK147" t="str">
        <f t="shared" ca="1" si="146"/>
        <v/>
      </c>
      <c r="BL147" t="str">
        <f t="shared" ca="1" si="147"/>
        <v/>
      </c>
      <c r="BM147" t="str">
        <f t="shared" ca="1" si="148"/>
        <v/>
      </c>
      <c r="BN147" s="4" t="str">
        <f t="shared" ca="1" si="149"/>
        <v/>
      </c>
      <c r="BO147" t="str">
        <f t="shared" ca="1" si="150"/>
        <v/>
      </c>
      <c r="BP147" t="str">
        <f t="shared" ca="1" si="151"/>
        <v/>
      </c>
      <c r="BQ147" t="str">
        <f t="shared" ca="1" si="152"/>
        <v/>
      </c>
      <c r="BR147" t="str">
        <f t="shared" ca="1" si="153"/>
        <v/>
      </c>
      <c r="BS147" t="str">
        <f t="shared" ca="1" si="154"/>
        <v/>
      </c>
      <c r="BT147" t="str">
        <f ca="1">IF($BH147="","",IF(OR(BO147='Datos fijos'!$AB$3,BO147='Datos fijos'!$AB$4),0,SUM(BP147:BS147)))</f>
        <v/>
      </c>
      <c r="BU147" t="str">
        <f t="shared" ca="1" si="199"/>
        <v/>
      </c>
      <c r="BX147">
        <f ca="1">IF(OR(COUNTIF('Datos fijos'!$AJ:$AJ,$B147)=0,$B147=0,D147=0,F147=0,G147=0,$H$4&lt;&gt;'Datos fijos'!$H$3),0,VLOOKUP($B147,'Datos fijos'!$AJ:$AO,COLUMN('Datos fijos'!$AL$1)-COLUMN('Datos fijos'!$AJ$2)+1,0))</f>
        <v>0</v>
      </c>
      <c r="BY147">
        <f t="shared" ca="1" si="200"/>
        <v>0</v>
      </c>
      <c r="BZ147" t="str">
        <f t="shared" ca="1" si="155"/>
        <v/>
      </c>
      <c r="CA147" t="str">
        <f t="shared" ca="1" si="156"/>
        <v/>
      </c>
      <c r="CC147" t="str">
        <f t="shared" ca="1" si="157"/>
        <v/>
      </c>
      <c r="CD147" t="str">
        <f t="shared" ca="1" si="158"/>
        <v/>
      </c>
      <c r="CE147" t="str">
        <f t="shared" ca="1" si="159"/>
        <v/>
      </c>
      <c r="CF147" t="str">
        <f t="shared" ca="1" si="160"/>
        <v/>
      </c>
      <c r="CG147" t="str">
        <f t="shared" ca="1" si="161"/>
        <v/>
      </c>
      <c r="CH147" t="str">
        <f t="shared" ca="1" si="162"/>
        <v/>
      </c>
      <c r="CI147" t="str">
        <f t="shared" ca="1" si="163"/>
        <v/>
      </c>
      <c r="CJ147" t="str">
        <f t="shared" ca="1" si="164"/>
        <v/>
      </c>
      <c r="CK147" t="str">
        <f t="shared" ca="1" si="165"/>
        <v/>
      </c>
      <c r="CL147" t="str">
        <f t="shared" ca="1" si="166"/>
        <v/>
      </c>
      <c r="CM147" t="str">
        <f ca="1">IF($CA147="","",IF(OR(CH147='Datos fijos'!$AB$3,CH147='Datos fijos'!$AB$4),0,SUM(CI147:CL147)))</f>
        <v/>
      </c>
      <c r="CN147" t="str">
        <f t="shared" ca="1" si="201"/>
        <v/>
      </c>
      <c r="CQ147" s="4">
        <f ca="1">IF(OR(COUNTIF('Datos fijos'!$AJ:$AJ,$B147)=0,$B147=0,L147=0,D147=0,F147=0),0,IF(K147='Datos fijos'!$AB$5,VLOOKUP($B147,'Datos fijos'!$AJ:$AO,COLUMN('Datos fijos'!$AN$1)-COLUMN('Datos fijos'!$AJ$2)+1,0),0))</f>
        <v>0</v>
      </c>
      <c r="CR147">
        <f t="shared" ca="1" si="202"/>
        <v>0</v>
      </c>
      <c r="CS147" t="str">
        <f t="shared" ca="1" si="167"/>
        <v/>
      </c>
      <c r="CT147" t="str">
        <f t="shared" ca="1" si="168"/>
        <v/>
      </c>
      <c r="CV147" t="str">
        <f t="shared" ca="1" si="169"/>
        <v/>
      </c>
      <c r="CW147" t="str">
        <f t="shared" ca="1" si="170"/>
        <v/>
      </c>
      <c r="CX147" t="str">
        <f t="shared" ca="1" si="171"/>
        <v/>
      </c>
      <c r="CY147" t="str">
        <f t="shared" ca="1" si="172"/>
        <v/>
      </c>
      <c r="CZ147" t="str">
        <f t="shared" ca="1" si="173"/>
        <v/>
      </c>
      <c r="DA147" t="str">
        <f t="shared" ca="1" si="174"/>
        <v/>
      </c>
      <c r="DB147" s="4" t="str">
        <f t="shared" ca="1" si="175"/>
        <v/>
      </c>
      <c r="DC147" t="str">
        <f t="shared" ca="1" si="176"/>
        <v/>
      </c>
      <c r="DD147" t="str">
        <f t="shared" ca="1" si="177"/>
        <v/>
      </c>
      <c r="DE147" t="str">
        <f t="shared" ca="1" si="178"/>
        <v/>
      </c>
      <c r="DF147" t="str">
        <f t="shared" ca="1" si="179"/>
        <v/>
      </c>
      <c r="DI147">
        <f ca="1">IF(OR(COUNTIF('Datos fijos'!$AJ:$AJ,Cálculos!$B147)=0,Cálculos!$B147=0,D147=0,F147=0),0,VLOOKUP($B147,'Datos fijos'!$AJ:$AO,COLUMN('Datos fijos'!$AO$1)-COLUMN('Datos fijos'!$AJ$2)+1,0))</f>
        <v>0</v>
      </c>
      <c r="DJ147">
        <f t="shared" ca="1" si="203"/>
        <v>0</v>
      </c>
      <c r="DK147" t="str">
        <f t="shared" ca="1" si="180"/>
        <v/>
      </c>
      <c r="DL147" t="str">
        <f t="shared" ca="1" si="204"/>
        <v/>
      </c>
      <c r="DN147" t="str">
        <f t="shared" ca="1" si="181"/>
        <v/>
      </c>
      <c r="DO147" t="str">
        <f t="shared" ca="1" si="182"/>
        <v/>
      </c>
      <c r="DP147" t="str">
        <f t="shared" ca="1" si="183"/>
        <v/>
      </c>
      <c r="DQ147" t="str">
        <f t="shared" ca="1" si="184"/>
        <v/>
      </c>
      <c r="DR147" t="str">
        <f t="shared" ca="1" si="185"/>
        <v/>
      </c>
      <c r="DS147" s="4" t="str">
        <f ca="1">IF($DL147="","",IF(OR(OFFSET(K$3,$DL147,0)='Datos fijos'!$AB$5,OFFSET(K$3,$DL147,0)='Datos fijos'!$AB$6),"Importado",OFFSET(K$3,$DL147,0)))</f>
        <v/>
      </c>
      <c r="DT147" t="str">
        <f t="shared" ca="1" si="186"/>
        <v/>
      </c>
      <c r="DU147" t="str">
        <f t="shared" ca="1" si="187"/>
        <v/>
      </c>
      <c r="DV147" t="str">
        <f t="shared" ca="1" si="188"/>
        <v/>
      </c>
      <c r="DW147" t="str">
        <f t="shared" ca="1" si="189"/>
        <v/>
      </c>
      <c r="DX147" t="str">
        <f ca="1">IF(DL147="","",IF(OR(DS147='Datos fijos'!$AB$3,DS147='Datos fijos'!$AB$4),0,SUM(DT147:DW147)))</f>
        <v/>
      </c>
      <c r="DY147" t="str">
        <f t="shared" ca="1" si="190"/>
        <v/>
      </c>
      <c r="EC147" s="52" t="str">
        <f ca="1">IF(OR(COUNTIF('Datos fijos'!$AJ:$AJ,Cálculos!$B147)=0,F147=0,D147=0,B147=0),"",VLOOKUP($B147,'Datos fijos'!$AJ:$AP,COLUMN('Datos fijos'!$AP$1)-COLUMN('Datos fijos'!$AJ$2)+1,0))</f>
        <v/>
      </c>
      <c r="ED147" t="str">
        <f t="shared" ca="1" si="191"/>
        <v/>
      </c>
    </row>
    <row r="148" spans="2:134">
      <c r="B148">
        <f ca="1">OFFSET('Equipos, Mater, Serv'!C$5,ROW($A148)-ROW($A$3),0)</f>
        <v>0</v>
      </c>
      <c r="C148">
        <f ca="1">OFFSET('Equipos, Mater, Serv'!D$5,ROW($A148)-ROW($A$3),0)</f>
        <v>0</v>
      </c>
      <c r="D148">
        <f ca="1">OFFSET('Equipos, Mater, Serv'!F$5,ROW($A148)-ROW($A$3),0)</f>
        <v>0</v>
      </c>
      <c r="E148">
        <f ca="1">OFFSET('Equipos, Mater, Serv'!G$5,ROW($A148)-ROW($A$3),0)</f>
        <v>0</v>
      </c>
      <c r="F148">
        <f ca="1">OFFSET('Equipos, Mater, Serv'!H$5,ROW($A148)-ROW($A$3),0)</f>
        <v>0</v>
      </c>
      <c r="G148">
        <f ca="1">OFFSET('Equipos, Mater, Serv'!L$5,ROW($A148)-ROW($A$3),0)</f>
        <v>0</v>
      </c>
      <c r="I148">
        <f ca="1">OFFSET('Equipos, Mater, Serv'!O$5,ROW($A148)-ROW($A$3),0)</f>
        <v>0</v>
      </c>
      <c r="J148">
        <f ca="1">OFFSET('Equipos, Mater, Serv'!P$5,ROW($A148)-ROW($A$3),0)</f>
        <v>0</v>
      </c>
      <c r="K148">
        <f ca="1">OFFSET('Equipos, Mater, Serv'!T$5,ROW($A148)-ROW($A$3),0)</f>
        <v>0</v>
      </c>
      <c r="L148">
        <f ca="1">OFFSET('Equipos, Mater, Serv'!U$5,ROW($A148)-ROW($A$3),0)</f>
        <v>0</v>
      </c>
      <c r="N148">
        <f ca="1">OFFSET('Equipos, Mater, Serv'!Z$5,ROW($A148)-ROW($A$3),0)</f>
        <v>0</v>
      </c>
      <c r="O148">
        <f ca="1">OFFSET('Equipos, Mater, Serv'!AA$5,ROW($A148)-ROW($A$3),0)</f>
        <v>0</v>
      </c>
      <c r="P148">
        <f ca="1">OFFSET('Equipos, Mater, Serv'!AB$5,ROW($A148)-ROW($A$3),0)</f>
        <v>0</v>
      </c>
      <c r="Q148">
        <f ca="1">OFFSET('Equipos, Mater, Serv'!AC$5,ROW($A148)-ROW($A$3),0)</f>
        <v>0</v>
      </c>
      <c r="R148">
        <f ca="1">OFFSET('Equipos, Mater, Serv'!AD$5,ROW($A148)-ROW($A$3),0)</f>
        <v>0</v>
      </c>
      <c r="S148">
        <f ca="1">OFFSET('Equipos, Mater, Serv'!AE$5,ROW($A148)-ROW($A$3),0)</f>
        <v>0</v>
      </c>
      <c r="T148">
        <f ca="1">OFFSET('Equipos, Mater, Serv'!AF$5,ROW($A148)-ROW($A$3),0)</f>
        <v>0</v>
      </c>
      <c r="V148" s="227">
        <f ca="1">IF(OR($B148=0,D148=0,F148=0,J148&lt;&gt;'Datos fijos'!$H$3),0,1)</f>
        <v>0</v>
      </c>
      <c r="W148">
        <f t="shared" ca="1" si="192"/>
        <v>0</v>
      </c>
      <c r="X148" t="str">
        <f t="shared" ca="1" si="193"/>
        <v/>
      </c>
      <c r="Y148" t="str">
        <f t="shared" ca="1" si="194"/>
        <v/>
      </c>
      <c r="AA148" t="str">
        <f t="shared" ca="1" si="137"/>
        <v/>
      </c>
      <c r="AB148" t="str">
        <f t="shared" ca="1" si="138"/>
        <v/>
      </c>
      <c r="AC148" t="str">
        <f t="shared" ca="1" si="139"/>
        <v/>
      </c>
      <c r="AD148" t="str">
        <f t="shared" ca="1" si="140"/>
        <v/>
      </c>
      <c r="AE148" t="str">
        <f t="shared" ca="1" si="141"/>
        <v/>
      </c>
      <c r="AF148" t="str">
        <f t="shared" ca="1" si="142"/>
        <v/>
      </c>
      <c r="AG148" t="str">
        <f t="shared" ca="1" si="195"/>
        <v/>
      </c>
      <c r="AH148" t="str">
        <f t="shared" ca="1" si="196"/>
        <v/>
      </c>
      <c r="AI148" t="str">
        <f t="shared" ca="1" si="197"/>
        <v/>
      </c>
      <c r="AL148" t="str">
        <f ca="1">IF(Y148="","",IF(OR(AG148='Datos fijos'!$AB$3,AG148='Datos fijos'!$AB$4),0,SUM(AH148:AK148)))</f>
        <v/>
      </c>
      <c r="BE148" s="4">
        <f ca="1">IF(OR(COUNTIF('Datos fijos'!$AJ:$AJ,$B148)=0,$B148=0,D148=0,F148=0,$H$4&lt;&gt;'Datos fijos'!$H$3),0,VLOOKUP($B148,'Datos fijos'!$AJ:$AO,COLUMN('Datos fijos'!$AK$2)-COLUMN('Datos fijos'!$AJ$2)+1,0))</f>
        <v>0</v>
      </c>
      <c r="BF148">
        <f t="shared" ca="1" si="198"/>
        <v>0</v>
      </c>
      <c r="BG148" t="str">
        <f t="shared" ca="1" si="143"/>
        <v/>
      </c>
      <c r="BH148" t="str">
        <f t="shared" ca="1" si="144"/>
        <v/>
      </c>
      <c r="BJ148" t="str">
        <f t="shared" ca="1" si="145"/>
        <v/>
      </c>
      <c r="BK148" t="str">
        <f t="shared" ca="1" si="146"/>
        <v/>
      </c>
      <c r="BL148" t="str">
        <f t="shared" ca="1" si="147"/>
        <v/>
      </c>
      <c r="BM148" t="str">
        <f t="shared" ca="1" si="148"/>
        <v/>
      </c>
      <c r="BN148" s="4" t="str">
        <f t="shared" ca="1" si="149"/>
        <v/>
      </c>
      <c r="BO148" t="str">
        <f t="shared" ca="1" si="150"/>
        <v/>
      </c>
      <c r="BP148" t="str">
        <f t="shared" ca="1" si="151"/>
        <v/>
      </c>
      <c r="BQ148" t="str">
        <f t="shared" ca="1" si="152"/>
        <v/>
      </c>
      <c r="BR148" t="str">
        <f t="shared" ca="1" si="153"/>
        <v/>
      </c>
      <c r="BS148" t="str">
        <f t="shared" ca="1" si="154"/>
        <v/>
      </c>
      <c r="BT148" t="str">
        <f ca="1">IF($BH148="","",IF(OR(BO148='Datos fijos'!$AB$3,BO148='Datos fijos'!$AB$4),0,SUM(BP148:BS148)))</f>
        <v/>
      </c>
      <c r="BU148" t="str">
        <f t="shared" ca="1" si="199"/>
        <v/>
      </c>
      <c r="BX148">
        <f ca="1">IF(OR(COUNTIF('Datos fijos'!$AJ:$AJ,$B148)=0,$B148=0,D148=0,F148=0,G148=0,$H$4&lt;&gt;'Datos fijos'!$H$3),0,VLOOKUP($B148,'Datos fijos'!$AJ:$AO,COLUMN('Datos fijos'!$AL$1)-COLUMN('Datos fijos'!$AJ$2)+1,0))</f>
        <v>0</v>
      </c>
      <c r="BY148">
        <f t="shared" ca="1" si="200"/>
        <v>0</v>
      </c>
      <c r="BZ148" t="str">
        <f t="shared" ca="1" si="155"/>
        <v/>
      </c>
      <c r="CA148" t="str">
        <f t="shared" ca="1" si="156"/>
        <v/>
      </c>
      <c r="CC148" t="str">
        <f t="shared" ca="1" si="157"/>
        <v/>
      </c>
      <c r="CD148" t="str">
        <f t="shared" ca="1" si="158"/>
        <v/>
      </c>
      <c r="CE148" t="str">
        <f t="shared" ca="1" si="159"/>
        <v/>
      </c>
      <c r="CF148" t="str">
        <f t="shared" ca="1" si="160"/>
        <v/>
      </c>
      <c r="CG148" t="str">
        <f t="shared" ca="1" si="161"/>
        <v/>
      </c>
      <c r="CH148" t="str">
        <f t="shared" ca="1" si="162"/>
        <v/>
      </c>
      <c r="CI148" t="str">
        <f t="shared" ca="1" si="163"/>
        <v/>
      </c>
      <c r="CJ148" t="str">
        <f t="shared" ca="1" si="164"/>
        <v/>
      </c>
      <c r="CK148" t="str">
        <f t="shared" ca="1" si="165"/>
        <v/>
      </c>
      <c r="CL148" t="str">
        <f t="shared" ca="1" si="166"/>
        <v/>
      </c>
      <c r="CM148" t="str">
        <f ca="1">IF($CA148="","",IF(OR(CH148='Datos fijos'!$AB$3,CH148='Datos fijos'!$AB$4),0,SUM(CI148:CL148)))</f>
        <v/>
      </c>
      <c r="CN148" t="str">
        <f t="shared" ca="1" si="201"/>
        <v/>
      </c>
      <c r="CQ148" s="4">
        <f ca="1">IF(OR(COUNTIF('Datos fijos'!$AJ:$AJ,$B148)=0,$B148=0,L148=0,D148=0,F148=0),0,IF(K148='Datos fijos'!$AB$5,VLOOKUP($B148,'Datos fijos'!$AJ:$AO,COLUMN('Datos fijos'!$AN$1)-COLUMN('Datos fijos'!$AJ$2)+1,0),0))</f>
        <v>0</v>
      </c>
      <c r="CR148">
        <f t="shared" ca="1" si="202"/>
        <v>0</v>
      </c>
      <c r="CS148" t="str">
        <f t="shared" ca="1" si="167"/>
        <v/>
      </c>
      <c r="CT148" t="str">
        <f t="shared" ca="1" si="168"/>
        <v/>
      </c>
      <c r="CV148" t="str">
        <f t="shared" ca="1" si="169"/>
        <v/>
      </c>
      <c r="CW148" t="str">
        <f t="shared" ca="1" si="170"/>
        <v/>
      </c>
      <c r="CX148" t="str">
        <f t="shared" ca="1" si="171"/>
        <v/>
      </c>
      <c r="CY148" t="str">
        <f t="shared" ca="1" si="172"/>
        <v/>
      </c>
      <c r="CZ148" t="str">
        <f t="shared" ca="1" si="173"/>
        <v/>
      </c>
      <c r="DA148" t="str">
        <f t="shared" ca="1" si="174"/>
        <v/>
      </c>
      <c r="DB148" s="4" t="str">
        <f t="shared" ca="1" si="175"/>
        <v/>
      </c>
      <c r="DC148" t="str">
        <f t="shared" ca="1" si="176"/>
        <v/>
      </c>
      <c r="DD148" t="str">
        <f t="shared" ca="1" si="177"/>
        <v/>
      </c>
      <c r="DE148" t="str">
        <f t="shared" ca="1" si="178"/>
        <v/>
      </c>
      <c r="DF148" t="str">
        <f t="shared" ca="1" si="179"/>
        <v/>
      </c>
      <c r="DI148">
        <f ca="1">IF(OR(COUNTIF('Datos fijos'!$AJ:$AJ,Cálculos!$B148)=0,Cálculos!$B148=0,D148=0,F148=0),0,VLOOKUP($B148,'Datos fijos'!$AJ:$AO,COLUMN('Datos fijos'!$AO$1)-COLUMN('Datos fijos'!$AJ$2)+1,0))</f>
        <v>0</v>
      </c>
      <c r="DJ148">
        <f t="shared" ca="1" si="203"/>
        <v>0</v>
      </c>
      <c r="DK148" t="str">
        <f t="shared" ca="1" si="180"/>
        <v/>
      </c>
      <c r="DL148" t="str">
        <f t="shared" ca="1" si="204"/>
        <v/>
      </c>
      <c r="DN148" t="str">
        <f t="shared" ca="1" si="181"/>
        <v/>
      </c>
      <c r="DO148" t="str">
        <f t="shared" ca="1" si="182"/>
        <v/>
      </c>
      <c r="DP148" t="str">
        <f t="shared" ca="1" si="183"/>
        <v/>
      </c>
      <c r="DQ148" t="str">
        <f t="shared" ca="1" si="184"/>
        <v/>
      </c>
      <c r="DR148" t="str">
        <f t="shared" ca="1" si="185"/>
        <v/>
      </c>
      <c r="DS148" s="4" t="str">
        <f ca="1">IF($DL148="","",IF(OR(OFFSET(K$3,$DL148,0)='Datos fijos'!$AB$5,OFFSET(K$3,$DL148,0)='Datos fijos'!$AB$6),"Importado",OFFSET(K$3,$DL148,0)))</f>
        <v/>
      </c>
      <c r="DT148" t="str">
        <f t="shared" ca="1" si="186"/>
        <v/>
      </c>
      <c r="DU148" t="str">
        <f t="shared" ca="1" si="187"/>
        <v/>
      </c>
      <c r="DV148" t="str">
        <f t="shared" ca="1" si="188"/>
        <v/>
      </c>
      <c r="DW148" t="str">
        <f t="shared" ca="1" si="189"/>
        <v/>
      </c>
      <c r="DX148" t="str">
        <f ca="1">IF(DL148="","",IF(OR(DS148='Datos fijos'!$AB$3,DS148='Datos fijos'!$AB$4),0,SUM(DT148:DW148)))</f>
        <v/>
      </c>
      <c r="DY148" t="str">
        <f t="shared" ca="1" si="190"/>
        <v/>
      </c>
      <c r="EC148" s="52" t="str">
        <f ca="1">IF(OR(COUNTIF('Datos fijos'!$AJ:$AJ,Cálculos!$B148)=0,F148=0,D148=0,B148=0),"",VLOOKUP($B148,'Datos fijos'!$AJ:$AP,COLUMN('Datos fijos'!$AP$1)-COLUMN('Datos fijos'!$AJ$2)+1,0))</f>
        <v/>
      </c>
      <c r="ED148" t="str">
        <f t="shared" ca="1" si="191"/>
        <v/>
      </c>
    </row>
    <row r="149" spans="2:134">
      <c r="B149">
        <f ca="1">OFFSET('Equipos, Mater, Serv'!C$5,ROW($A149)-ROW($A$3),0)</f>
        <v>0</v>
      </c>
      <c r="C149">
        <f ca="1">OFFSET('Equipos, Mater, Serv'!D$5,ROW($A149)-ROW($A$3),0)</f>
        <v>0</v>
      </c>
      <c r="D149">
        <f ca="1">OFFSET('Equipos, Mater, Serv'!F$5,ROW($A149)-ROW($A$3),0)</f>
        <v>0</v>
      </c>
      <c r="E149">
        <f ca="1">OFFSET('Equipos, Mater, Serv'!G$5,ROW($A149)-ROW($A$3),0)</f>
        <v>0</v>
      </c>
      <c r="F149">
        <f ca="1">OFFSET('Equipos, Mater, Serv'!H$5,ROW($A149)-ROW($A$3),0)</f>
        <v>0</v>
      </c>
      <c r="G149">
        <f ca="1">OFFSET('Equipos, Mater, Serv'!L$5,ROW($A149)-ROW($A$3),0)</f>
        <v>0</v>
      </c>
      <c r="I149">
        <f ca="1">OFFSET('Equipos, Mater, Serv'!O$5,ROW($A149)-ROW($A$3),0)</f>
        <v>0</v>
      </c>
      <c r="J149">
        <f ca="1">OFFSET('Equipos, Mater, Serv'!P$5,ROW($A149)-ROW($A$3),0)</f>
        <v>0</v>
      </c>
      <c r="K149">
        <f ca="1">OFFSET('Equipos, Mater, Serv'!T$5,ROW($A149)-ROW($A$3),0)</f>
        <v>0</v>
      </c>
      <c r="L149">
        <f ca="1">OFFSET('Equipos, Mater, Serv'!U$5,ROW($A149)-ROW($A$3),0)</f>
        <v>0</v>
      </c>
      <c r="N149">
        <f ca="1">OFFSET('Equipos, Mater, Serv'!Z$5,ROW($A149)-ROW($A$3),0)</f>
        <v>0</v>
      </c>
      <c r="O149">
        <f ca="1">OFFSET('Equipos, Mater, Serv'!AA$5,ROW($A149)-ROW($A$3),0)</f>
        <v>0</v>
      </c>
      <c r="P149">
        <f ca="1">OFFSET('Equipos, Mater, Serv'!AB$5,ROW($A149)-ROW($A$3),0)</f>
        <v>0</v>
      </c>
      <c r="Q149">
        <f ca="1">OFFSET('Equipos, Mater, Serv'!AC$5,ROW($A149)-ROW($A$3),0)</f>
        <v>0</v>
      </c>
      <c r="R149">
        <f ca="1">OFFSET('Equipos, Mater, Serv'!AD$5,ROW($A149)-ROW($A$3),0)</f>
        <v>0</v>
      </c>
      <c r="S149">
        <f ca="1">OFFSET('Equipos, Mater, Serv'!AE$5,ROW($A149)-ROW($A$3),0)</f>
        <v>0</v>
      </c>
      <c r="T149">
        <f ca="1">OFFSET('Equipos, Mater, Serv'!AF$5,ROW($A149)-ROW($A$3),0)</f>
        <v>0</v>
      </c>
      <c r="V149" s="227">
        <f ca="1">IF(OR($B149=0,D149=0,F149=0,J149&lt;&gt;'Datos fijos'!$H$3),0,1)</f>
        <v>0</v>
      </c>
      <c r="W149">
        <f t="shared" ca="1" si="192"/>
        <v>0</v>
      </c>
      <c r="X149" t="str">
        <f t="shared" ca="1" si="193"/>
        <v/>
      </c>
      <c r="Y149" t="str">
        <f t="shared" ca="1" si="194"/>
        <v/>
      </c>
      <c r="AA149" t="str">
        <f t="shared" ca="1" si="137"/>
        <v/>
      </c>
      <c r="AB149" t="str">
        <f t="shared" ca="1" si="138"/>
        <v/>
      </c>
      <c r="AC149" t="str">
        <f t="shared" ca="1" si="139"/>
        <v/>
      </c>
      <c r="AD149" t="str">
        <f t="shared" ca="1" si="140"/>
        <v/>
      </c>
      <c r="AE149" t="str">
        <f t="shared" ca="1" si="141"/>
        <v/>
      </c>
      <c r="AF149" t="str">
        <f t="shared" ca="1" si="142"/>
        <v/>
      </c>
      <c r="AG149" t="str">
        <f t="shared" ca="1" si="195"/>
        <v/>
      </c>
      <c r="AH149" t="str">
        <f t="shared" ca="1" si="196"/>
        <v/>
      </c>
      <c r="AI149" t="str">
        <f t="shared" ca="1" si="197"/>
        <v/>
      </c>
      <c r="AL149" t="str">
        <f ca="1">IF(Y149="","",IF(OR(AG149='Datos fijos'!$AB$3,AG149='Datos fijos'!$AB$4),0,SUM(AH149:AK149)))</f>
        <v/>
      </c>
      <c r="BE149" s="4">
        <f ca="1">IF(OR(COUNTIF('Datos fijos'!$AJ:$AJ,$B149)=0,$B149=0,D149=0,F149=0,$H$4&lt;&gt;'Datos fijos'!$H$3),0,VLOOKUP($B149,'Datos fijos'!$AJ:$AO,COLUMN('Datos fijos'!$AK$2)-COLUMN('Datos fijos'!$AJ$2)+1,0))</f>
        <v>0</v>
      </c>
      <c r="BF149">
        <f t="shared" ca="1" si="198"/>
        <v>0</v>
      </c>
      <c r="BG149" t="str">
        <f t="shared" ca="1" si="143"/>
        <v/>
      </c>
      <c r="BH149" t="str">
        <f t="shared" ca="1" si="144"/>
        <v/>
      </c>
      <c r="BJ149" t="str">
        <f t="shared" ca="1" si="145"/>
        <v/>
      </c>
      <c r="BK149" t="str">
        <f t="shared" ca="1" si="146"/>
        <v/>
      </c>
      <c r="BL149" t="str">
        <f t="shared" ca="1" si="147"/>
        <v/>
      </c>
      <c r="BM149" t="str">
        <f t="shared" ca="1" si="148"/>
        <v/>
      </c>
      <c r="BN149" s="4" t="str">
        <f t="shared" ca="1" si="149"/>
        <v/>
      </c>
      <c r="BO149" t="str">
        <f t="shared" ca="1" si="150"/>
        <v/>
      </c>
      <c r="BP149" t="str">
        <f t="shared" ca="1" si="151"/>
        <v/>
      </c>
      <c r="BQ149" t="str">
        <f t="shared" ca="1" si="152"/>
        <v/>
      </c>
      <c r="BR149" t="str">
        <f t="shared" ca="1" si="153"/>
        <v/>
      </c>
      <c r="BS149" t="str">
        <f t="shared" ca="1" si="154"/>
        <v/>
      </c>
      <c r="BT149" t="str">
        <f ca="1">IF($BH149="","",IF(OR(BO149='Datos fijos'!$AB$3,BO149='Datos fijos'!$AB$4),0,SUM(BP149:BS149)))</f>
        <v/>
      </c>
      <c r="BU149" t="str">
        <f t="shared" ca="1" si="199"/>
        <v/>
      </c>
      <c r="BX149">
        <f ca="1">IF(OR(COUNTIF('Datos fijos'!$AJ:$AJ,$B149)=0,$B149=0,D149=0,F149=0,G149=0,$H$4&lt;&gt;'Datos fijos'!$H$3),0,VLOOKUP($B149,'Datos fijos'!$AJ:$AO,COLUMN('Datos fijos'!$AL$1)-COLUMN('Datos fijos'!$AJ$2)+1,0))</f>
        <v>0</v>
      </c>
      <c r="BY149">
        <f t="shared" ca="1" si="200"/>
        <v>0</v>
      </c>
      <c r="BZ149" t="str">
        <f t="shared" ca="1" si="155"/>
        <v/>
      </c>
      <c r="CA149" t="str">
        <f t="shared" ca="1" si="156"/>
        <v/>
      </c>
      <c r="CC149" t="str">
        <f t="shared" ca="1" si="157"/>
        <v/>
      </c>
      <c r="CD149" t="str">
        <f t="shared" ca="1" si="158"/>
        <v/>
      </c>
      <c r="CE149" t="str">
        <f t="shared" ca="1" si="159"/>
        <v/>
      </c>
      <c r="CF149" t="str">
        <f t="shared" ca="1" si="160"/>
        <v/>
      </c>
      <c r="CG149" t="str">
        <f t="shared" ca="1" si="161"/>
        <v/>
      </c>
      <c r="CH149" t="str">
        <f t="shared" ca="1" si="162"/>
        <v/>
      </c>
      <c r="CI149" t="str">
        <f t="shared" ca="1" si="163"/>
        <v/>
      </c>
      <c r="CJ149" t="str">
        <f t="shared" ca="1" si="164"/>
        <v/>
      </c>
      <c r="CK149" t="str">
        <f t="shared" ca="1" si="165"/>
        <v/>
      </c>
      <c r="CL149" t="str">
        <f t="shared" ca="1" si="166"/>
        <v/>
      </c>
      <c r="CM149" t="str">
        <f ca="1">IF($CA149="","",IF(OR(CH149='Datos fijos'!$AB$3,CH149='Datos fijos'!$AB$4),0,SUM(CI149:CL149)))</f>
        <v/>
      </c>
      <c r="CN149" t="str">
        <f t="shared" ca="1" si="201"/>
        <v/>
      </c>
      <c r="CQ149" s="4">
        <f ca="1">IF(OR(COUNTIF('Datos fijos'!$AJ:$AJ,$B149)=0,$B149=0,L149=0,D149=0,F149=0),0,IF(K149='Datos fijos'!$AB$5,VLOOKUP($B149,'Datos fijos'!$AJ:$AO,COLUMN('Datos fijos'!$AN$1)-COLUMN('Datos fijos'!$AJ$2)+1,0),0))</f>
        <v>0</v>
      </c>
      <c r="CR149">
        <f t="shared" ca="1" si="202"/>
        <v>0</v>
      </c>
      <c r="CS149" t="str">
        <f t="shared" ca="1" si="167"/>
        <v/>
      </c>
      <c r="CT149" t="str">
        <f t="shared" ca="1" si="168"/>
        <v/>
      </c>
      <c r="CV149" t="str">
        <f t="shared" ca="1" si="169"/>
        <v/>
      </c>
      <c r="CW149" t="str">
        <f t="shared" ca="1" si="170"/>
        <v/>
      </c>
      <c r="CX149" t="str">
        <f t="shared" ca="1" si="171"/>
        <v/>
      </c>
      <c r="CY149" t="str">
        <f t="shared" ca="1" si="172"/>
        <v/>
      </c>
      <c r="CZ149" t="str">
        <f t="shared" ca="1" si="173"/>
        <v/>
      </c>
      <c r="DA149" t="str">
        <f t="shared" ca="1" si="174"/>
        <v/>
      </c>
      <c r="DB149" s="4" t="str">
        <f t="shared" ca="1" si="175"/>
        <v/>
      </c>
      <c r="DC149" t="str">
        <f t="shared" ca="1" si="176"/>
        <v/>
      </c>
      <c r="DD149" t="str">
        <f t="shared" ca="1" si="177"/>
        <v/>
      </c>
      <c r="DE149" t="str">
        <f t="shared" ca="1" si="178"/>
        <v/>
      </c>
      <c r="DF149" t="str">
        <f t="shared" ca="1" si="179"/>
        <v/>
      </c>
      <c r="DI149">
        <f ca="1">IF(OR(COUNTIF('Datos fijos'!$AJ:$AJ,Cálculos!$B149)=0,Cálculos!$B149=0,D149=0,F149=0),0,VLOOKUP($B149,'Datos fijos'!$AJ:$AO,COLUMN('Datos fijos'!$AO$1)-COLUMN('Datos fijos'!$AJ$2)+1,0))</f>
        <v>0</v>
      </c>
      <c r="DJ149">
        <f t="shared" ca="1" si="203"/>
        <v>0</v>
      </c>
      <c r="DK149" t="str">
        <f t="shared" ca="1" si="180"/>
        <v/>
      </c>
      <c r="DL149" t="str">
        <f t="shared" ca="1" si="204"/>
        <v/>
      </c>
      <c r="DN149" t="str">
        <f t="shared" ca="1" si="181"/>
        <v/>
      </c>
      <c r="DO149" t="str">
        <f t="shared" ca="1" si="182"/>
        <v/>
      </c>
      <c r="DP149" t="str">
        <f t="shared" ca="1" si="183"/>
        <v/>
      </c>
      <c r="DQ149" t="str">
        <f t="shared" ca="1" si="184"/>
        <v/>
      </c>
      <c r="DR149" t="str">
        <f t="shared" ca="1" si="185"/>
        <v/>
      </c>
      <c r="DS149" s="4" t="str">
        <f ca="1">IF($DL149="","",IF(OR(OFFSET(K$3,$DL149,0)='Datos fijos'!$AB$5,OFFSET(K$3,$DL149,0)='Datos fijos'!$AB$6),"Importado",OFFSET(K$3,$DL149,0)))</f>
        <v/>
      </c>
      <c r="DT149" t="str">
        <f t="shared" ca="1" si="186"/>
        <v/>
      </c>
      <c r="DU149" t="str">
        <f t="shared" ca="1" si="187"/>
        <v/>
      </c>
      <c r="DV149" t="str">
        <f t="shared" ca="1" si="188"/>
        <v/>
      </c>
      <c r="DW149" t="str">
        <f t="shared" ca="1" si="189"/>
        <v/>
      </c>
      <c r="DX149" t="str">
        <f ca="1">IF(DL149="","",IF(OR(DS149='Datos fijos'!$AB$3,DS149='Datos fijos'!$AB$4),0,SUM(DT149:DW149)))</f>
        <v/>
      </c>
      <c r="DY149" t="str">
        <f t="shared" ca="1" si="190"/>
        <v/>
      </c>
      <c r="EC149" s="52" t="str">
        <f ca="1">IF(OR(COUNTIF('Datos fijos'!$AJ:$AJ,Cálculos!$B149)=0,F149=0,D149=0,B149=0),"",VLOOKUP($B149,'Datos fijos'!$AJ:$AP,COLUMN('Datos fijos'!$AP$1)-COLUMN('Datos fijos'!$AJ$2)+1,0))</f>
        <v/>
      </c>
      <c r="ED149" t="str">
        <f t="shared" ca="1" si="191"/>
        <v/>
      </c>
    </row>
    <row r="150" spans="2:134">
      <c r="B150">
        <f ca="1">OFFSET('Equipos, Mater, Serv'!C$5,ROW($A150)-ROW($A$3),0)</f>
        <v>0</v>
      </c>
      <c r="C150">
        <f ca="1">OFFSET('Equipos, Mater, Serv'!D$5,ROW($A150)-ROW($A$3),0)</f>
        <v>0</v>
      </c>
      <c r="D150">
        <f ca="1">OFFSET('Equipos, Mater, Serv'!F$5,ROW($A150)-ROW($A$3),0)</f>
        <v>0</v>
      </c>
      <c r="E150">
        <f ca="1">OFFSET('Equipos, Mater, Serv'!G$5,ROW($A150)-ROW($A$3),0)</f>
        <v>0</v>
      </c>
      <c r="F150">
        <f ca="1">OFFSET('Equipos, Mater, Serv'!H$5,ROW($A150)-ROW($A$3),0)</f>
        <v>0</v>
      </c>
      <c r="G150">
        <f ca="1">OFFSET('Equipos, Mater, Serv'!L$5,ROW($A150)-ROW($A$3),0)</f>
        <v>0</v>
      </c>
      <c r="I150">
        <f ca="1">OFFSET('Equipos, Mater, Serv'!O$5,ROW($A150)-ROW($A$3),0)</f>
        <v>0</v>
      </c>
      <c r="J150">
        <f ca="1">OFFSET('Equipos, Mater, Serv'!P$5,ROW($A150)-ROW($A$3),0)</f>
        <v>0</v>
      </c>
      <c r="K150">
        <f ca="1">OFFSET('Equipos, Mater, Serv'!T$5,ROW($A150)-ROW($A$3),0)</f>
        <v>0</v>
      </c>
      <c r="L150">
        <f ca="1">OFFSET('Equipos, Mater, Serv'!U$5,ROW($A150)-ROW($A$3),0)</f>
        <v>0</v>
      </c>
      <c r="N150">
        <f ca="1">OFFSET('Equipos, Mater, Serv'!Z$5,ROW($A150)-ROW($A$3),0)</f>
        <v>0</v>
      </c>
      <c r="O150">
        <f ca="1">OFFSET('Equipos, Mater, Serv'!AA$5,ROW($A150)-ROW($A$3),0)</f>
        <v>0</v>
      </c>
      <c r="P150">
        <f ca="1">OFFSET('Equipos, Mater, Serv'!AB$5,ROW($A150)-ROW($A$3),0)</f>
        <v>0</v>
      </c>
      <c r="Q150">
        <f ca="1">OFFSET('Equipos, Mater, Serv'!AC$5,ROW($A150)-ROW($A$3),0)</f>
        <v>0</v>
      </c>
      <c r="R150">
        <f ca="1">OFFSET('Equipos, Mater, Serv'!AD$5,ROW($A150)-ROW($A$3),0)</f>
        <v>0</v>
      </c>
      <c r="S150">
        <f ca="1">OFFSET('Equipos, Mater, Serv'!AE$5,ROW($A150)-ROW($A$3),0)</f>
        <v>0</v>
      </c>
      <c r="T150">
        <f ca="1">OFFSET('Equipos, Mater, Serv'!AF$5,ROW($A150)-ROW($A$3),0)</f>
        <v>0</v>
      </c>
      <c r="V150" s="227">
        <f ca="1">IF(OR($B150=0,D150=0,F150=0,J150&lt;&gt;'Datos fijos'!$H$3),0,1)</f>
        <v>0</v>
      </c>
      <c r="W150">
        <f t="shared" ca="1" si="192"/>
        <v>0</v>
      </c>
      <c r="X150" t="str">
        <f t="shared" ca="1" si="193"/>
        <v/>
      </c>
      <c r="Y150" t="str">
        <f t="shared" ca="1" si="194"/>
        <v/>
      </c>
      <c r="AA150" t="str">
        <f t="shared" ca="1" si="137"/>
        <v/>
      </c>
      <c r="AB150" t="str">
        <f t="shared" ca="1" si="138"/>
        <v/>
      </c>
      <c r="AC150" t="str">
        <f t="shared" ca="1" si="139"/>
        <v/>
      </c>
      <c r="AD150" t="str">
        <f t="shared" ca="1" si="140"/>
        <v/>
      </c>
      <c r="AE150" t="str">
        <f t="shared" ca="1" si="141"/>
        <v/>
      </c>
      <c r="AF150" t="str">
        <f t="shared" ca="1" si="142"/>
        <v/>
      </c>
      <c r="AG150" t="str">
        <f t="shared" ca="1" si="195"/>
        <v/>
      </c>
      <c r="AH150" t="str">
        <f t="shared" ca="1" si="196"/>
        <v/>
      </c>
      <c r="AI150" t="str">
        <f t="shared" ca="1" si="197"/>
        <v/>
      </c>
      <c r="AL150" t="str">
        <f ca="1">IF(Y150="","",IF(OR(AG150='Datos fijos'!$AB$3,AG150='Datos fijos'!$AB$4),0,SUM(AH150:AK150)))</f>
        <v/>
      </c>
      <c r="BE150" s="4">
        <f ca="1">IF(OR(COUNTIF('Datos fijos'!$AJ:$AJ,$B150)=0,$B150=0,D150=0,F150=0,$H$4&lt;&gt;'Datos fijos'!$H$3),0,VLOOKUP($B150,'Datos fijos'!$AJ:$AO,COLUMN('Datos fijos'!$AK$2)-COLUMN('Datos fijos'!$AJ$2)+1,0))</f>
        <v>0</v>
      </c>
      <c r="BF150">
        <f t="shared" ca="1" si="198"/>
        <v>0</v>
      </c>
      <c r="BG150" t="str">
        <f t="shared" ca="1" si="143"/>
        <v/>
      </c>
      <c r="BH150" t="str">
        <f t="shared" ca="1" si="144"/>
        <v/>
      </c>
      <c r="BJ150" t="str">
        <f t="shared" ca="1" si="145"/>
        <v/>
      </c>
      <c r="BK150" t="str">
        <f t="shared" ca="1" si="146"/>
        <v/>
      </c>
      <c r="BL150" t="str">
        <f t="shared" ca="1" si="147"/>
        <v/>
      </c>
      <c r="BM150" t="str">
        <f t="shared" ca="1" si="148"/>
        <v/>
      </c>
      <c r="BN150" s="4" t="str">
        <f t="shared" ca="1" si="149"/>
        <v/>
      </c>
      <c r="BO150" t="str">
        <f t="shared" ca="1" si="150"/>
        <v/>
      </c>
      <c r="BP150" t="str">
        <f t="shared" ca="1" si="151"/>
        <v/>
      </c>
      <c r="BQ150" t="str">
        <f t="shared" ca="1" si="152"/>
        <v/>
      </c>
      <c r="BR150" t="str">
        <f t="shared" ca="1" si="153"/>
        <v/>
      </c>
      <c r="BS150" t="str">
        <f t="shared" ca="1" si="154"/>
        <v/>
      </c>
      <c r="BT150" t="str">
        <f ca="1">IF($BH150="","",IF(OR(BO150='Datos fijos'!$AB$3,BO150='Datos fijos'!$AB$4),0,SUM(BP150:BS150)))</f>
        <v/>
      </c>
      <c r="BU150" t="str">
        <f t="shared" ca="1" si="199"/>
        <v/>
      </c>
      <c r="BX150">
        <f ca="1">IF(OR(COUNTIF('Datos fijos'!$AJ:$AJ,$B150)=0,$B150=0,D150=0,F150=0,G150=0,$H$4&lt;&gt;'Datos fijos'!$H$3),0,VLOOKUP($B150,'Datos fijos'!$AJ:$AO,COLUMN('Datos fijos'!$AL$1)-COLUMN('Datos fijos'!$AJ$2)+1,0))</f>
        <v>0</v>
      </c>
      <c r="BY150">
        <f t="shared" ca="1" si="200"/>
        <v>0</v>
      </c>
      <c r="BZ150" t="str">
        <f t="shared" ca="1" si="155"/>
        <v/>
      </c>
      <c r="CA150" t="str">
        <f t="shared" ca="1" si="156"/>
        <v/>
      </c>
      <c r="CC150" t="str">
        <f t="shared" ca="1" si="157"/>
        <v/>
      </c>
      <c r="CD150" t="str">
        <f t="shared" ca="1" si="158"/>
        <v/>
      </c>
      <c r="CE150" t="str">
        <f t="shared" ca="1" si="159"/>
        <v/>
      </c>
      <c r="CF150" t="str">
        <f t="shared" ca="1" si="160"/>
        <v/>
      </c>
      <c r="CG150" t="str">
        <f t="shared" ca="1" si="161"/>
        <v/>
      </c>
      <c r="CH150" t="str">
        <f t="shared" ca="1" si="162"/>
        <v/>
      </c>
      <c r="CI150" t="str">
        <f t="shared" ca="1" si="163"/>
        <v/>
      </c>
      <c r="CJ150" t="str">
        <f t="shared" ca="1" si="164"/>
        <v/>
      </c>
      <c r="CK150" t="str">
        <f t="shared" ca="1" si="165"/>
        <v/>
      </c>
      <c r="CL150" t="str">
        <f t="shared" ca="1" si="166"/>
        <v/>
      </c>
      <c r="CM150" t="str">
        <f ca="1">IF($CA150="","",IF(OR(CH150='Datos fijos'!$AB$3,CH150='Datos fijos'!$AB$4),0,SUM(CI150:CL150)))</f>
        <v/>
      </c>
      <c r="CN150" t="str">
        <f t="shared" ca="1" si="201"/>
        <v/>
      </c>
      <c r="CQ150" s="4">
        <f ca="1">IF(OR(COUNTIF('Datos fijos'!$AJ:$AJ,$B150)=0,$B150=0,L150=0,D150=0,F150=0),0,IF(K150='Datos fijos'!$AB$5,VLOOKUP($B150,'Datos fijos'!$AJ:$AO,COLUMN('Datos fijos'!$AN$1)-COLUMN('Datos fijos'!$AJ$2)+1,0),0))</f>
        <v>0</v>
      </c>
      <c r="CR150">
        <f t="shared" ca="1" si="202"/>
        <v>0</v>
      </c>
      <c r="CS150" t="str">
        <f t="shared" ca="1" si="167"/>
        <v/>
      </c>
      <c r="CT150" t="str">
        <f t="shared" ca="1" si="168"/>
        <v/>
      </c>
      <c r="CV150" t="str">
        <f t="shared" ca="1" si="169"/>
        <v/>
      </c>
      <c r="CW150" t="str">
        <f t="shared" ca="1" si="170"/>
        <v/>
      </c>
      <c r="CX150" t="str">
        <f t="shared" ca="1" si="171"/>
        <v/>
      </c>
      <c r="CY150" t="str">
        <f t="shared" ca="1" si="172"/>
        <v/>
      </c>
      <c r="CZ150" t="str">
        <f t="shared" ca="1" si="173"/>
        <v/>
      </c>
      <c r="DA150" t="str">
        <f t="shared" ca="1" si="174"/>
        <v/>
      </c>
      <c r="DB150" s="4" t="str">
        <f t="shared" ca="1" si="175"/>
        <v/>
      </c>
      <c r="DC150" t="str">
        <f t="shared" ca="1" si="176"/>
        <v/>
      </c>
      <c r="DD150" t="str">
        <f t="shared" ca="1" si="177"/>
        <v/>
      </c>
      <c r="DE150" t="str">
        <f t="shared" ca="1" si="178"/>
        <v/>
      </c>
      <c r="DF150" t="str">
        <f t="shared" ca="1" si="179"/>
        <v/>
      </c>
      <c r="DI150">
        <f ca="1">IF(OR(COUNTIF('Datos fijos'!$AJ:$AJ,Cálculos!$B150)=0,Cálculos!$B150=0,D150=0,F150=0),0,VLOOKUP($B150,'Datos fijos'!$AJ:$AO,COLUMN('Datos fijos'!$AO$1)-COLUMN('Datos fijos'!$AJ$2)+1,0))</f>
        <v>0</v>
      </c>
      <c r="DJ150">
        <f t="shared" ca="1" si="203"/>
        <v>0</v>
      </c>
      <c r="DK150" t="str">
        <f t="shared" ca="1" si="180"/>
        <v/>
      </c>
      <c r="DL150" t="str">
        <f t="shared" ca="1" si="204"/>
        <v/>
      </c>
      <c r="DN150" t="str">
        <f t="shared" ca="1" si="181"/>
        <v/>
      </c>
      <c r="DO150" t="str">
        <f t="shared" ca="1" si="182"/>
        <v/>
      </c>
      <c r="DP150" t="str">
        <f t="shared" ca="1" si="183"/>
        <v/>
      </c>
      <c r="DQ150" t="str">
        <f t="shared" ca="1" si="184"/>
        <v/>
      </c>
      <c r="DR150" t="str">
        <f t="shared" ca="1" si="185"/>
        <v/>
      </c>
      <c r="DS150" s="4" t="str">
        <f ca="1">IF($DL150="","",IF(OR(OFFSET(K$3,$DL150,0)='Datos fijos'!$AB$5,OFFSET(K$3,$DL150,0)='Datos fijos'!$AB$6),"Importado",OFFSET(K$3,$DL150,0)))</f>
        <v/>
      </c>
      <c r="DT150" t="str">
        <f t="shared" ca="1" si="186"/>
        <v/>
      </c>
      <c r="DU150" t="str">
        <f t="shared" ca="1" si="187"/>
        <v/>
      </c>
      <c r="DV150" t="str">
        <f t="shared" ca="1" si="188"/>
        <v/>
      </c>
      <c r="DW150" t="str">
        <f t="shared" ca="1" si="189"/>
        <v/>
      </c>
      <c r="DX150" t="str">
        <f ca="1">IF(DL150="","",IF(OR(DS150='Datos fijos'!$AB$3,DS150='Datos fijos'!$AB$4),0,SUM(DT150:DW150)))</f>
        <v/>
      </c>
      <c r="DY150" t="str">
        <f t="shared" ca="1" si="190"/>
        <v/>
      </c>
      <c r="EC150" s="52" t="str">
        <f ca="1">IF(OR(COUNTIF('Datos fijos'!$AJ:$AJ,Cálculos!$B150)=0,F150=0,D150=0,B150=0),"",VLOOKUP($B150,'Datos fijos'!$AJ:$AP,COLUMN('Datos fijos'!$AP$1)-COLUMN('Datos fijos'!$AJ$2)+1,0))</f>
        <v/>
      </c>
      <c r="ED150" t="str">
        <f t="shared" ca="1" si="191"/>
        <v/>
      </c>
    </row>
    <row r="151" spans="2:134">
      <c r="B151">
        <f ca="1">OFFSET('Equipos, Mater, Serv'!C$5,ROW($A151)-ROW($A$3),0)</f>
        <v>0</v>
      </c>
      <c r="C151">
        <f ca="1">OFFSET('Equipos, Mater, Serv'!D$5,ROW($A151)-ROW($A$3),0)</f>
        <v>0</v>
      </c>
      <c r="D151">
        <f ca="1">OFFSET('Equipos, Mater, Serv'!F$5,ROW($A151)-ROW($A$3),0)</f>
        <v>0</v>
      </c>
      <c r="E151">
        <f ca="1">OFFSET('Equipos, Mater, Serv'!G$5,ROW($A151)-ROW($A$3),0)</f>
        <v>0</v>
      </c>
      <c r="F151">
        <f ca="1">OFFSET('Equipos, Mater, Serv'!H$5,ROW($A151)-ROW($A$3),0)</f>
        <v>0</v>
      </c>
      <c r="G151">
        <f ca="1">OFFSET('Equipos, Mater, Serv'!L$5,ROW($A151)-ROW($A$3),0)</f>
        <v>0</v>
      </c>
      <c r="I151">
        <f ca="1">OFFSET('Equipos, Mater, Serv'!O$5,ROW($A151)-ROW($A$3),0)</f>
        <v>0</v>
      </c>
      <c r="J151">
        <f ca="1">OFFSET('Equipos, Mater, Serv'!P$5,ROW($A151)-ROW($A$3),0)</f>
        <v>0</v>
      </c>
      <c r="K151">
        <f ca="1">OFFSET('Equipos, Mater, Serv'!T$5,ROW($A151)-ROW($A$3),0)</f>
        <v>0</v>
      </c>
      <c r="L151">
        <f ca="1">OFFSET('Equipos, Mater, Serv'!U$5,ROW($A151)-ROW($A$3),0)</f>
        <v>0</v>
      </c>
      <c r="N151">
        <f ca="1">OFFSET('Equipos, Mater, Serv'!Z$5,ROW($A151)-ROW($A$3),0)</f>
        <v>0</v>
      </c>
      <c r="O151">
        <f ca="1">OFFSET('Equipos, Mater, Serv'!AA$5,ROW($A151)-ROW($A$3),0)</f>
        <v>0</v>
      </c>
      <c r="P151">
        <f ca="1">OFFSET('Equipos, Mater, Serv'!AB$5,ROW($A151)-ROW($A$3),0)</f>
        <v>0</v>
      </c>
      <c r="Q151">
        <f ca="1">OFFSET('Equipos, Mater, Serv'!AC$5,ROW($A151)-ROW($A$3),0)</f>
        <v>0</v>
      </c>
      <c r="R151">
        <f ca="1">OFFSET('Equipos, Mater, Serv'!AD$5,ROW($A151)-ROW($A$3),0)</f>
        <v>0</v>
      </c>
      <c r="S151">
        <f ca="1">OFFSET('Equipos, Mater, Serv'!AE$5,ROW($A151)-ROW($A$3),0)</f>
        <v>0</v>
      </c>
      <c r="T151">
        <f ca="1">OFFSET('Equipos, Mater, Serv'!AF$5,ROW($A151)-ROW($A$3),0)</f>
        <v>0</v>
      </c>
      <c r="V151" s="227">
        <f ca="1">IF(OR($B151=0,D151=0,F151=0,J151&lt;&gt;'Datos fijos'!$H$3),0,1)</f>
        <v>0</v>
      </c>
      <c r="W151">
        <f t="shared" ca="1" si="192"/>
        <v>0</v>
      </c>
      <c r="X151" t="str">
        <f t="shared" ca="1" si="193"/>
        <v/>
      </c>
      <c r="Y151" t="str">
        <f t="shared" ca="1" si="194"/>
        <v/>
      </c>
      <c r="AA151" t="str">
        <f t="shared" ca="1" si="137"/>
        <v/>
      </c>
      <c r="AB151" t="str">
        <f t="shared" ca="1" si="138"/>
        <v/>
      </c>
      <c r="AC151" t="str">
        <f t="shared" ca="1" si="139"/>
        <v/>
      </c>
      <c r="AD151" t="str">
        <f t="shared" ca="1" si="140"/>
        <v/>
      </c>
      <c r="AE151" t="str">
        <f t="shared" ca="1" si="141"/>
        <v/>
      </c>
      <c r="AF151" t="str">
        <f t="shared" ca="1" si="142"/>
        <v/>
      </c>
      <c r="AG151" t="str">
        <f t="shared" ca="1" si="195"/>
        <v/>
      </c>
      <c r="AH151" t="str">
        <f t="shared" ca="1" si="196"/>
        <v/>
      </c>
      <c r="AI151" t="str">
        <f t="shared" ca="1" si="197"/>
        <v/>
      </c>
      <c r="AL151" t="str">
        <f ca="1">IF(Y151="","",IF(OR(AG151='Datos fijos'!$AB$3,AG151='Datos fijos'!$AB$4),0,SUM(AH151:AK151)))</f>
        <v/>
      </c>
      <c r="BE151" s="4">
        <f ca="1">IF(OR(COUNTIF('Datos fijos'!$AJ:$AJ,$B151)=0,$B151=0,D151=0,F151=0,$H$4&lt;&gt;'Datos fijos'!$H$3),0,VLOOKUP($B151,'Datos fijos'!$AJ:$AO,COLUMN('Datos fijos'!$AK$2)-COLUMN('Datos fijos'!$AJ$2)+1,0))</f>
        <v>0</v>
      </c>
      <c r="BF151">
        <f t="shared" ca="1" si="198"/>
        <v>0</v>
      </c>
      <c r="BG151" t="str">
        <f t="shared" ca="1" si="143"/>
        <v/>
      </c>
      <c r="BH151" t="str">
        <f t="shared" ca="1" si="144"/>
        <v/>
      </c>
      <c r="BJ151" t="str">
        <f t="shared" ca="1" si="145"/>
        <v/>
      </c>
      <c r="BK151" t="str">
        <f t="shared" ca="1" si="146"/>
        <v/>
      </c>
      <c r="BL151" t="str">
        <f t="shared" ca="1" si="147"/>
        <v/>
      </c>
      <c r="BM151" t="str">
        <f t="shared" ca="1" si="148"/>
        <v/>
      </c>
      <c r="BN151" s="4" t="str">
        <f t="shared" ca="1" si="149"/>
        <v/>
      </c>
      <c r="BO151" t="str">
        <f t="shared" ca="1" si="150"/>
        <v/>
      </c>
      <c r="BP151" t="str">
        <f t="shared" ca="1" si="151"/>
        <v/>
      </c>
      <c r="BQ151" t="str">
        <f t="shared" ca="1" si="152"/>
        <v/>
      </c>
      <c r="BR151" t="str">
        <f t="shared" ca="1" si="153"/>
        <v/>
      </c>
      <c r="BS151" t="str">
        <f t="shared" ca="1" si="154"/>
        <v/>
      </c>
      <c r="BT151" t="str">
        <f ca="1">IF($BH151="","",IF(OR(BO151='Datos fijos'!$AB$3,BO151='Datos fijos'!$AB$4),0,SUM(BP151:BS151)))</f>
        <v/>
      </c>
      <c r="BU151" t="str">
        <f t="shared" ca="1" si="199"/>
        <v/>
      </c>
      <c r="BX151">
        <f ca="1">IF(OR(COUNTIF('Datos fijos'!$AJ:$AJ,$B151)=0,$B151=0,D151=0,F151=0,G151=0,$H$4&lt;&gt;'Datos fijos'!$H$3),0,VLOOKUP($B151,'Datos fijos'!$AJ:$AO,COLUMN('Datos fijos'!$AL$1)-COLUMN('Datos fijos'!$AJ$2)+1,0))</f>
        <v>0</v>
      </c>
      <c r="BY151">
        <f t="shared" ca="1" si="200"/>
        <v>0</v>
      </c>
      <c r="BZ151" t="str">
        <f t="shared" ca="1" si="155"/>
        <v/>
      </c>
      <c r="CA151" t="str">
        <f t="shared" ca="1" si="156"/>
        <v/>
      </c>
      <c r="CC151" t="str">
        <f t="shared" ca="1" si="157"/>
        <v/>
      </c>
      <c r="CD151" t="str">
        <f t="shared" ca="1" si="158"/>
        <v/>
      </c>
      <c r="CE151" t="str">
        <f t="shared" ca="1" si="159"/>
        <v/>
      </c>
      <c r="CF151" t="str">
        <f t="shared" ca="1" si="160"/>
        <v/>
      </c>
      <c r="CG151" t="str">
        <f t="shared" ca="1" si="161"/>
        <v/>
      </c>
      <c r="CH151" t="str">
        <f t="shared" ca="1" si="162"/>
        <v/>
      </c>
      <c r="CI151" t="str">
        <f t="shared" ca="1" si="163"/>
        <v/>
      </c>
      <c r="CJ151" t="str">
        <f t="shared" ca="1" si="164"/>
        <v/>
      </c>
      <c r="CK151" t="str">
        <f t="shared" ca="1" si="165"/>
        <v/>
      </c>
      <c r="CL151" t="str">
        <f t="shared" ca="1" si="166"/>
        <v/>
      </c>
      <c r="CM151" t="str">
        <f ca="1">IF($CA151="","",IF(OR(CH151='Datos fijos'!$AB$3,CH151='Datos fijos'!$AB$4),0,SUM(CI151:CL151)))</f>
        <v/>
      </c>
      <c r="CN151" t="str">
        <f t="shared" ca="1" si="201"/>
        <v/>
      </c>
      <c r="CQ151" s="4">
        <f ca="1">IF(OR(COUNTIF('Datos fijos'!$AJ:$AJ,$B151)=0,$B151=0,L151=0,D151=0,F151=0),0,IF(K151='Datos fijos'!$AB$5,VLOOKUP($B151,'Datos fijos'!$AJ:$AO,COLUMN('Datos fijos'!$AN$1)-COLUMN('Datos fijos'!$AJ$2)+1,0),0))</f>
        <v>0</v>
      </c>
      <c r="CR151">
        <f t="shared" ca="1" si="202"/>
        <v>0</v>
      </c>
      <c r="CS151" t="str">
        <f t="shared" ca="1" si="167"/>
        <v/>
      </c>
      <c r="CT151" t="str">
        <f t="shared" ca="1" si="168"/>
        <v/>
      </c>
      <c r="CV151" t="str">
        <f t="shared" ca="1" si="169"/>
        <v/>
      </c>
      <c r="CW151" t="str">
        <f t="shared" ca="1" si="170"/>
        <v/>
      </c>
      <c r="CX151" t="str">
        <f t="shared" ca="1" si="171"/>
        <v/>
      </c>
      <c r="CY151" t="str">
        <f t="shared" ca="1" si="172"/>
        <v/>
      </c>
      <c r="CZ151" t="str">
        <f t="shared" ca="1" si="173"/>
        <v/>
      </c>
      <c r="DA151" t="str">
        <f t="shared" ca="1" si="174"/>
        <v/>
      </c>
      <c r="DB151" s="4" t="str">
        <f t="shared" ca="1" si="175"/>
        <v/>
      </c>
      <c r="DC151" t="str">
        <f t="shared" ca="1" si="176"/>
        <v/>
      </c>
      <c r="DD151" t="str">
        <f t="shared" ca="1" si="177"/>
        <v/>
      </c>
      <c r="DE151" t="str">
        <f t="shared" ca="1" si="178"/>
        <v/>
      </c>
      <c r="DF151" t="str">
        <f t="shared" ca="1" si="179"/>
        <v/>
      </c>
      <c r="DI151">
        <f ca="1">IF(OR(COUNTIF('Datos fijos'!$AJ:$AJ,Cálculos!$B151)=0,Cálculos!$B151=0,D151=0,F151=0),0,VLOOKUP($B151,'Datos fijos'!$AJ:$AO,COLUMN('Datos fijos'!$AO$1)-COLUMN('Datos fijos'!$AJ$2)+1,0))</f>
        <v>0</v>
      </c>
      <c r="DJ151">
        <f t="shared" ca="1" si="203"/>
        <v>0</v>
      </c>
      <c r="DK151" t="str">
        <f t="shared" ca="1" si="180"/>
        <v/>
      </c>
      <c r="DL151" t="str">
        <f t="shared" ca="1" si="204"/>
        <v/>
      </c>
      <c r="DN151" t="str">
        <f t="shared" ca="1" si="181"/>
        <v/>
      </c>
      <c r="DO151" t="str">
        <f t="shared" ca="1" si="182"/>
        <v/>
      </c>
      <c r="DP151" t="str">
        <f t="shared" ca="1" si="183"/>
        <v/>
      </c>
      <c r="DQ151" t="str">
        <f t="shared" ca="1" si="184"/>
        <v/>
      </c>
      <c r="DR151" t="str">
        <f t="shared" ca="1" si="185"/>
        <v/>
      </c>
      <c r="DS151" s="4" t="str">
        <f ca="1">IF($DL151="","",IF(OR(OFFSET(K$3,$DL151,0)='Datos fijos'!$AB$5,OFFSET(K$3,$DL151,0)='Datos fijos'!$AB$6),"Importado",OFFSET(K$3,$DL151,0)))</f>
        <v/>
      </c>
      <c r="DT151" t="str">
        <f t="shared" ca="1" si="186"/>
        <v/>
      </c>
      <c r="DU151" t="str">
        <f t="shared" ca="1" si="187"/>
        <v/>
      </c>
      <c r="DV151" t="str">
        <f t="shared" ca="1" si="188"/>
        <v/>
      </c>
      <c r="DW151" t="str">
        <f t="shared" ca="1" si="189"/>
        <v/>
      </c>
      <c r="DX151" t="str">
        <f ca="1">IF(DL151="","",IF(OR(DS151='Datos fijos'!$AB$3,DS151='Datos fijos'!$AB$4),0,SUM(DT151:DW151)))</f>
        <v/>
      </c>
      <c r="DY151" t="str">
        <f t="shared" ca="1" si="190"/>
        <v/>
      </c>
      <c r="EC151" s="52" t="str">
        <f ca="1">IF(OR(COUNTIF('Datos fijos'!$AJ:$AJ,Cálculos!$B151)=0,F151=0,D151=0,B151=0),"",VLOOKUP($B151,'Datos fijos'!$AJ:$AP,COLUMN('Datos fijos'!$AP$1)-COLUMN('Datos fijos'!$AJ$2)+1,0))</f>
        <v/>
      </c>
      <c r="ED151" t="str">
        <f t="shared" ca="1" si="191"/>
        <v/>
      </c>
    </row>
    <row r="152" spans="2:134">
      <c r="B152">
        <f ca="1">OFFSET('Equipos, Mater, Serv'!C$5,ROW($A152)-ROW($A$3),0)</f>
        <v>0</v>
      </c>
      <c r="C152">
        <f ca="1">OFFSET('Equipos, Mater, Serv'!D$5,ROW($A152)-ROW($A$3),0)</f>
        <v>0</v>
      </c>
      <c r="D152">
        <f ca="1">OFFSET('Equipos, Mater, Serv'!F$5,ROW($A152)-ROW($A$3),0)</f>
        <v>0</v>
      </c>
      <c r="E152">
        <f ca="1">OFFSET('Equipos, Mater, Serv'!G$5,ROW($A152)-ROW($A$3),0)</f>
        <v>0</v>
      </c>
      <c r="F152">
        <f ca="1">OFFSET('Equipos, Mater, Serv'!H$5,ROW($A152)-ROW($A$3),0)</f>
        <v>0</v>
      </c>
      <c r="G152">
        <f ca="1">OFFSET('Equipos, Mater, Serv'!L$5,ROW($A152)-ROW($A$3),0)</f>
        <v>0</v>
      </c>
      <c r="I152">
        <f ca="1">OFFSET('Equipos, Mater, Serv'!O$5,ROW($A152)-ROW($A$3),0)</f>
        <v>0</v>
      </c>
      <c r="J152">
        <f ca="1">OFFSET('Equipos, Mater, Serv'!P$5,ROW($A152)-ROW($A$3),0)</f>
        <v>0</v>
      </c>
      <c r="K152">
        <f ca="1">OFFSET('Equipos, Mater, Serv'!T$5,ROW($A152)-ROW($A$3),0)</f>
        <v>0</v>
      </c>
      <c r="L152">
        <f ca="1">OFFSET('Equipos, Mater, Serv'!U$5,ROW($A152)-ROW($A$3),0)</f>
        <v>0</v>
      </c>
      <c r="N152">
        <f ca="1">OFFSET('Equipos, Mater, Serv'!Z$5,ROW($A152)-ROW($A$3),0)</f>
        <v>0</v>
      </c>
      <c r="O152">
        <f ca="1">OFFSET('Equipos, Mater, Serv'!AA$5,ROW($A152)-ROW($A$3),0)</f>
        <v>0</v>
      </c>
      <c r="P152">
        <f ca="1">OFFSET('Equipos, Mater, Serv'!AB$5,ROW($A152)-ROW($A$3),0)</f>
        <v>0</v>
      </c>
      <c r="Q152">
        <f ca="1">OFFSET('Equipos, Mater, Serv'!AC$5,ROW($A152)-ROW($A$3),0)</f>
        <v>0</v>
      </c>
      <c r="R152">
        <f ca="1">OFFSET('Equipos, Mater, Serv'!AD$5,ROW($A152)-ROW($A$3),0)</f>
        <v>0</v>
      </c>
      <c r="S152">
        <f ca="1">OFFSET('Equipos, Mater, Serv'!AE$5,ROW($A152)-ROW($A$3),0)</f>
        <v>0</v>
      </c>
      <c r="T152">
        <f ca="1">OFFSET('Equipos, Mater, Serv'!AF$5,ROW($A152)-ROW($A$3),0)</f>
        <v>0</v>
      </c>
      <c r="V152" s="227">
        <f ca="1">IF(OR($B152=0,D152=0,F152=0,J152&lt;&gt;'Datos fijos'!$H$3),0,1)</f>
        <v>0</v>
      </c>
      <c r="W152">
        <f t="shared" ca="1" si="192"/>
        <v>0</v>
      </c>
      <c r="X152" t="str">
        <f t="shared" ca="1" si="193"/>
        <v/>
      </c>
      <c r="Y152" t="str">
        <f t="shared" ca="1" si="194"/>
        <v/>
      </c>
      <c r="AA152" t="str">
        <f t="shared" ca="1" si="137"/>
        <v/>
      </c>
      <c r="AB152" t="str">
        <f t="shared" ca="1" si="138"/>
        <v/>
      </c>
      <c r="AC152" t="str">
        <f t="shared" ca="1" si="139"/>
        <v/>
      </c>
      <c r="AD152" t="str">
        <f t="shared" ca="1" si="140"/>
        <v/>
      </c>
      <c r="AE152" t="str">
        <f t="shared" ca="1" si="141"/>
        <v/>
      </c>
      <c r="AF152" t="str">
        <f t="shared" ca="1" si="142"/>
        <v/>
      </c>
      <c r="AG152" t="str">
        <f t="shared" ca="1" si="195"/>
        <v/>
      </c>
      <c r="AH152" t="str">
        <f t="shared" ca="1" si="196"/>
        <v/>
      </c>
      <c r="AI152" t="str">
        <f t="shared" ca="1" si="197"/>
        <v/>
      </c>
      <c r="AL152" t="str">
        <f ca="1">IF(Y152="","",IF(OR(AG152='Datos fijos'!$AB$3,AG152='Datos fijos'!$AB$4),0,SUM(AH152:AK152)))</f>
        <v/>
      </c>
      <c r="BE152" s="4">
        <f ca="1">IF(OR(COUNTIF('Datos fijos'!$AJ:$AJ,$B152)=0,$B152=0,D152=0,F152=0,$H$4&lt;&gt;'Datos fijos'!$H$3),0,VLOOKUP($B152,'Datos fijos'!$AJ:$AO,COLUMN('Datos fijos'!$AK$2)-COLUMN('Datos fijos'!$AJ$2)+1,0))</f>
        <v>0</v>
      </c>
      <c r="BF152">
        <f t="shared" ca="1" si="198"/>
        <v>0</v>
      </c>
      <c r="BG152" t="str">
        <f t="shared" ca="1" si="143"/>
        <v/>
      </c>
      <c r="BH152" t="str">
        <f t="shared" ca="1" si="144"/>
        <v/>
      </c>
      <c r="BJ152" t="str">
        <f t="shared" ca="1" si="145"/>
        <v/>
      </c>
      <c r="BK152" t="str">
        <f t="shared" ca="1" si="146"/>
        <v/>
      </c>
      <c r="BL152" t="str">
        <f t="shared" ca="1" si="147"/>
        <v/>
      </c>
      <c r="BM152" t="str">
        <f t="shared" ca="1" si="148"/>
        <v/>
      </c>
      <c r="BN152" s="4" t="str">
        <f t="shared" ca="1" si="149"/>
        <v/>
      </c>
      <c r="BO152" t="str">
        <f t="shared" ca="1" si="150"/>
        <v/>
      </c>
      <c r="BP152" t="str">
        <f t="shared" ca="1" si="151"/>
        <v/>
      </c>
      <c r="BQ152" t="str">
        <f t="shared" ca="1" si="152"/>
        <v/>
      </c>
      <c r="BR152" t="str">
        <f t="shared" ca="1" si="153"/>
        <v/>
      </c>
      <c r="BS152" t="str">
        <f t="shared" ca="1" si="154"/>
        <v/>
      </c>
      <c r="BT152" t="str">
        <f ca="1">IF($BH152="","",IF(OR(BO152='Datos fijos'!$AB$3,BO152='Datos fijos'!$AB$4),0,SUM(BP152:BS152)))</f>
        <v/>
      </c>
      <c r="BU152" t="str">
        <f t="shared" ca="1" si="199"/>
        <v/>
      </c>
      <c r="BX152">
        <f ca="1">IF(OR(COUNTIF('Datos fijos'!$AJ:$AJ,$B152)=0,$B152=0,D152=0,F152=0,G152=0,$H$4&lt;&gt;'Datos fijos'!$H$3),0,VLOOKUP($B152,'Datos fijos'!$AJ:$AO,COLUMN('Datos fijos'!$AL$1)-COLUMN('Datos fijos'!$AJ$2)+1,0))</f>
        <v>0</v>
      </c>
      <c r="BY152">
        <f t="shared" ca="1" si="200"/>
        <v>0</v>
      </c>
      <c r="BZ152" t="str">
        <f t="shared" ca="1" si="155"/>
        <v/>
      </c>
      <c r="CA152" t="str">
        <f t="shared" ca="1" si="156"/>
        <v/>
      </c>
      <c r="CC152" t="str">
        <f t="shared" ca="1" si="157"/>
        <v/>
      </c>
      <c r="CD152" t="str">
        <f t="shared" ca="1" si="158"/>
        <v/>
      </c>
      <c r="CE152" t="str">
        <f t="shared" ca="1" si="159"/>
        <v/>
      </c>
      <c r="CF152" t="str">
        <f t="shared" ca="1" si="160"/>
        <v/>
      </c>
      <c r="CG152" t="str">
        <f t="shared" ca="1" si="161"/>
        <v/>
      </c>
      <c r="CH152" t="str">
        <f t="shared" ca="1" si="162"/>
        <v/>
      </c>
      <c r="CI152" t="str">
        <f t="shared" ca="1" si="163"/>
        <v/>
      </c>
      <c r="CJ152" t="str">
        <f t="shared" ca="1" si="164"/>
        <v/>
      </c>
      <c r="CK152" t="str">
        <f t="shared" ca="1" si="165"/>
        <v/>
      </c>
      <c r="CL152" t="str">
        <f t="shared" ca="1" si="166"/>
        <v/>
      </c>
      <c r="CM152" t="str">
        <f ca="1">IF($CA152="","",IF(OR(CH152='Datos fijos'!$AB$3,CH152='Datos fijos'!$AB$4),0,SUM(CI152:CL152)))</f>
        <v/>
      </c>
      <c r="CN152" t="str">
        <f t="shared" ca="1" si="201"/>
        <v/>
      </c>
      <c r="CQ152" s="4">
        <f ca="1">IF(OR(COUNTIF('Datos fijos'!$AJ:$AJ,$B152)=0,$B152=0,L152=0,D152=0,F152=0),0,IF(K152='Datos fijos'!$AB$5,VLOOKUP($B152,'Datos fijos'!$AJ:$AO,COLUMN('Datos fijos'!$AN$1)-COLUMN('Datos fijos'!$AJ$2)+1,0),0))</f>
        <v>0</v>
      </c>
      <c r="CR152">
        <f t="shared" ca="1" si="202"/>
        <v>0</v>
      </c>
      <c r="CS152" t="str">
        <f t="shared" ca="1" si="167"/>
        <v/>
      </c>
      <c r="CT152" t="str">
        <f t="shared" ca="1" si="168"/>
        <v/>
      </c>
      <c r="CV152" t="str">
        <f t="shared" ca="1" si="169"/>
        <v/>
      </c>
      <c r="CW152" t="str">
        <f t="shared" ca="1" si="170"/>
        <v/>
      </c>
      <c r="CX152" t="str">
        <f t="shared" ca="1" si="171"/>
        <v/>
      </c>
      <c r="CY152" t="str">
        <f t="shared" ca="1" si="172"/>
        <v/>
      </c>
      <c r="CZ152" t="str">
        <f t="shared" ca="1" si="173"/>
        <v/>
      </c>
      <c r="DA152" t="str">
        <f t="shared" ca="1" si="174"/>
        <v/>
      </c>
      <c r="DB152" s="4" t="str">
        <f t="shared" ca="1" si="175"/>
        <v/>
      </c>
      <c r="DC152" t="str">
        <f t="shared" ca="1" si="176"/>
        <v/>
      </c>
      <c r="DD152" t="str">
        <f t="shared" ca="1" si="177"/>
        <v/>
      </c>
      <c r="DE152" t="str">
        <f t="shared" ca="1" si="178"/>
        <v/>
      </c>
      <c r="DF152" t="str">
        <f t="shared" ca="1" si="179"/>
        <v/>
      </c>
      <c r="DI152">
        <f ca="1">IF(OR(COUNTIF('Datos fijos'!$AJ:$AJ,Cálculos!$B152)=0,Cálculos!$B152=0,D152=0,F152=0),0,VLOOKUP($B152,'Datos fijos'!$AJ:$AO,COLUMN('Datos fijos'!$AO$1)-COLUMN('Datos fijos'!$AJ$2)+1,0))</f>
        <v>0</v>
      </c>
      <c r="DJ152">
        <f t="shared" ca="1" si="203"/>
        <v>0</v>
      </c>
      <c r="DK152" t="str">
        <f t="shared" ca="1" si="180"/>
        <v/>
      </c>
      <c r="DL152" t="str">
        <f t="shared" ca="1" si="204"/>
        <v/>
      </c>
      <c r="DN152" t="str">
        <f t="shared" ca="1" si="181"/>
        <v/>
      </c>
      <c r="DO152" t="str">
        <f t="shared" ca="1" si="182"/>
        <v/>
      </c>
      <c r="DP152" t="str">
        <f t="shared" ca="1" si="183"/>
        <v/>
      </c>
      <c r="DQ152" t="str">
        <f t="shared" ca="1" si="184"/>
        <v/>
      </c>
      <c r="DR152" t="str">
        <f t="shared" ca="1" si="185"/>
        <v/>
      </c>
      <c r="DS152" s="4" t="str">
        <f ca="1">IF($DL152="","",IF(OR(OFFSET(K$3,$DL152,0)='Datos fijos'!$AB$5,OFFSET(K$3,$DL152,0)='Datos fijos'!$AB$6),"Importado",OFFSET(K$3,$DL152,0)))</f>
        <v/>
      </c>
      <c r="DT152" t="str">
        <f t="shared" ca="1" si="186"/>
        <v/>
      </c>
      <c r="DU152" t="str">
        <f t="shared" ca="1" si="187"/>
        <v/>
      </c>
      <c r="DV152" t="str">
        <f t="shared" ca="1" si="188"/>
        <v/>
      </c>
      <c r="DW152" t="str">
        <f t="shared" ca="1" si="189"/>
        <v/>
      </c>
      <c r="DX152" t="str">
        <f ca="1">IF(DL152="","",IF(OR(DS152='Datos fijos'!$AB$3,DS152='Datos fijos'!$AB$4),0,SUM(DT152:DW152)))</f>
        <v/>
      </c>
      <c r="DY152" t="str">
        <f t="shared" ca="1" si="190"/>
        <v/>
      </c>
      <c r="EC152" s="52" t="str">
        <f ca="1">IF(OR(COUNTIF('Datos fijos'!$AJ:$AJ,Cálculos!$B152)=0,F152=0,D152=0,B152=0),"",VLOOKUP($B152,'Datos fijos'!$AJ:$AP,COLUMN('Datos fijos'!$AP$1)-COLUMN('Datos fijos'!$AJ$2)+1,0))</f>
        <v/>
      </c>
      <c r="ED152" t="str">
        <f t="shared" ca="1" si="191"/>
        <v/>
      </c>
    </row>
    <row r="153" spans="2:134">
      <c r="B153">
        <f ca="1">OFFSET('Equipos, Mater, Serv'!C$5,ROW($A153)-ROW($A$3),0)</f>
        <v>0</v>
      </c>
      <c r="C153">
        <f ca="1">OFFSET('Equipos, Mater, Serv'!D$5,ROW($A153)-ROW($A$3),0)</f>
        <v>0</v>
      </c>
      <c r="D153">
        <f ca="1">OFFSET('Equipos, Mater, Serv'!F$5,ROW($A153)-ROW($A$3),0)</f>
        <v>0</v>
      </c>
      <c r="E153">
        <f ca="1">OFFSET('Equipos, Mater, Serv'!G$5,ROW($A153)-ROW($A$3),0)</f>
        <v>0</v>
      </c>
      <c r="F153">
        <f ca="1">OFFSET('Equipos, Mater, Serv'!H$5,ROW($A153)-ROW($A$3),0)</f>
        <v>0</v>
      </c>
      <c r="G153">
        <f ca="1">OFFSET('Equipos, Mater, Serv'!L$5,ROW($A153)-ROW($A$3),0)</f>
        <v>0</v>
      </c>
      <c r="I153">
        <f ca="1">OFFSET('Equipos, Mater, Serv'!O$5,ROW($A153)-ROW($A$3),0)</f>
        <v>0</v>
      </c>
      <c r="J153">
        <f ca="1">OFFSET('Equipos, Mater, Serv'!P$5,ROW($A153)-ROW($A$3),0)</f>
        <v>0</v>
      </c>
      <c r="K153">
        <f ca="1">OFFSET('Equipos, Mater, Serv'!T$5,ROW($A153)-ROW($A$3),0)</f>
        <v>0</v>
      </c>
      <c r="L153">
        <f ca="1">OFFSET('Equipos, Mater, Serv'!U$5,ROW($A153)-ROW($A$3),0)</f>
        <v>0</v>
      </c>
      <c r="N153">
        <f ca="1">OFFSET('Equipos, Mater, Serv'!Z$5,ROW($A153)-ROW($A$3),0)</f>
        <v>0</v>
      </c>
      <c r="O153">
        <f ca="1">OFFSET('Equipos, Mater, Serv'!AA$5,ROW($A153)-ROW($A$3),0)</f>
        <v>0</v>
      </c>
      <c r="P153">
        <f ca="1">OFFSET('Equipos, Mater, Serv'!AB$5,ROW($A153)-ROW($A$3),0)</f>
        <v>0</v>
      </c>
      <c r="Q153">
        <f ca="1">OFFSET('Equipos, Mater, Serv'!AC$5,ROW($A153)-ROW($A$3),0)</f>
        <v>0</v>
      </c>
      <c r="R153">
        <f ca="1">OFFSET('Equipos, Mater, Serv'!AD$5,ROW($A153)-ROW($A$3),0)</f>
        <v>0</v>
      </c>
      <c r="S153">
        <f ca="1">OFFSET('Equipos, Mater, Serv'!AE$5,ROW($A153)-ROW($A$3),0)</f>
        <v>0</v>
      </c>
      <c r="T153">
        <f ca="1">OFFSET('Equipos, Mater, Serv'!AF$5,ROW($A153)-ROW($A$3),0)</f>
        <v>0</v>
      </c>
      <c r="V153" s="227">
        <f ca="1">IF(OR($B153=0,D153=0,F153=0,J153&lt;&gt;'Datos fijos'!$H$3),0,1)</f>
        <v>0</v>
      </c>
      <c r="W153">
        <f t="shared" ca="1" si="192"/>
        <v>0</v>
      </c>
      <c r="X153" t="str">
        <f t="shared" ca="1" si="193"/>
        <v/>
      </c>
      <c r="Y153" t="str">
        <f t="shared" ca="1" si="194"/>
        <v/>
      </c>
      <c r="AA153" t="str">
        <f t="shared" ca="1" si="137"/>
        <v/>
      </c>
      <c r="AB153" t="str">
        <f t="shared" ca="1" si="138"/>
        <v/>
      </c>
      <c r="AC153" t="str">
        <f t="shared" ca="1" si="139"/>
        <v/>
      </c>
      <c r="AD153" t="str">
        <f t="shared" ca="1" si="140"/>
        <v/>
      </c>
      <c r="AE153" t="str">
        <f t="shared" ca="1" si="141"/>
        <v/>
      </c>
      <c r="AF153" t="str">
        <f t="shared" ca="1" si="142"/>
        <v/>
      </c>
      <c r="AG153" t="str">
        <f t="shared" ca="1" si="195"/>
        <v/>
      </c>
      <c r="AH153" t="str">
        <f t="shared" ca="1" si="196"/>
        <v/>
      </c>
      <c r="AI153" t="str">
        <f t="shared" ca="1" si="197"/>
        <v/>
      </c>
      <c r="AL153" t="str">
        <f ca="1">IF(Y153="","",IF(OR(AG153='Datos fijos'!$AB$3,AG153='Datos fijos'!$AB$4),0,SUM(AH153:AK153)))</f>
        <v/>
      </c>
      <c r="BE153" s="4">
        <f ca="1">IF(OR(COUNTIF('Datos fijos'!$AJ:$AJ,$B153)=0,$B153=0,D153=0,F153=0,$H$4&lt;&gt;'Datos fijos'!$H$3),0,VLOOKUP($B153,'Datos fijos'!$AJ:$AO,COLUMN('Datos fijos'!$AK$2)-COLUMN('Datos fijos'!$AJ$2)+1,0))</f>
        <v>0</v>
      </c>
      <c r="BF153">
        <f t="shared" ca="1" si="198"/>
        <v>0</v>
      </c>
      <c r="BG153" t="str">
        <f t="shared" ca="1" si="143"/>
        <v/>
      </c>
      <c r="BH153" t="str">
        <f t="shared" ca="1" si="144"/>
        <v/>
      </c>
      <c r="BJ153" t="str">
        <f t="shared" ca="1" si="145"/>
        <v/>
      </c>
      <c r="BK153" t="str">
        <f t="shared" ca="1" si="146"/>
        <v/>
      </c>
      <c r="BL153" t="str">
        <f t="shared" ca="1" si="147"/>
        <v/>
      </c>
      <c r="BM153" t="str">
        <f t="shared" ca="1" si="148"/>
        <v/>
      </c>
      <c r="BN153" s="4" t="str">
        <f t="shared" ca="1" si="149"/>
        <v/>
      </c>
      <c r="BO153" t="str">
        <f t="shared" ca="1" si="150"/>
        <v/>
      </c>
      <c r="BP153" t="str">
        <f t="shared" ca="1" si="151"/>
        <v/>
      </c>
      <c r="BQ153" t="str">
        <f t="shared" ca="1" si="152"/>
        <v/>
      </c>
      <c r="BR153" t="str">
        <f t="shared" ca="1" si="153"/>
        <v/>
      </c>
      <c r="BS153" t="str">
        <f t="shared" ca="1" si="154"/>
        <v/>
      </c>
      <c r="BT153" t="str">
        <f ca="1">IF($BH153="","",IF(OR(BO153='Datos fijos'!$AB$3,BO153='Datos fijos'!$AB$4),0,SUM(BP153:BS153)))</f>
        <v/>
      </c>
      <c r="BU153" t="str">
        <f t="shared" ca="1" si="199"/>
        <v/>
      </c>
      <c r="BX153">
        <f ca="1">IF(OR(COUNTIF('Datos fijos'!$AJ:$AJ,$B153)=0,$B153=0,D153=0,F153=0,G153=0,$H$4&lt;&gt;'Datos fijos'!$H$3),0,VLOOKUP($B153,'Datos fijos'!$AJ:$AO,COLUMN('Datos fijos'!$AL$1)-COLUMN('Datos fijos'!$AJ$2)+1,0))</f>
        <v>0</v>
      </c>
      <c r="BY153">
        <f t="shared" ca="1" si="200"/>
        <v>0</v>
      </c>
      <c r="BZ153" t="str">
        <f t="shared" ca="1" si="155"/>
        <v/>
      </c>
      <c r="CA153" t="str">
        <f t="shared" ca="1" si="156"/>
        <v/>
      </c>
      <c r="CC153" t="str">
        <f t="shared" ca="1" si="157"/>
        <v/>
      </c>
      <c r="CD153" t="str">
        <f t="shared" ca="1" si="158"/>
        <v/>
      </c>
      <c r="CE153" t="str">
        <f t="shared" ca="1" si="159"/>
        <v/>
      </c>
      <c r="CF153" t="str">
        <f t="shared" ca="1" si="160"/>
        <v/>
      </c>
      <c r="CG153" t="str">
        <f t="shared" ca="1" si="161"/>
        <v/>
      </c>
      <c r="CH153" t="str">
        <f t="shared" ca="1" si="162"/>
        <v/>
      </c>
      <c r="CI153" t="str">
        <f t="shared" ca="1" si="163"/>
        <v/>
      </c>
      <c r="CJ153" t="str">
        <f t="shared" ca="1" si="164"/>
        <v/>
      </c>
      <c r="CK153" t="str">
        <f t="shared" ca="1" si="165"/>
        <v/>
      </c>
      <c r="CL153" t="str">
        <f t="shared" ca="1" si="166"/>
        <v/>
      </c>
      <c r="CM153" t="str">
        <f ca="1">IF($CA153="","",IF(OR(CH153='Datos fijos'!$AB$3,CH153='Datos fijos'!$AB$4),0,SUM(CI153:CL153)))</f>
        <v/>
      </c>
      <c r="CN153" t="str">
        <f t="shared" ca="1" si="201"/>
        <v/>
      </c>
      <c r="CQ153" s="4">
        <f ca="1">IF(OR(COUNTIF('Datos fijos'!$AJ:$AJ,$B153)=0,$B153=0,L153=0,D153=0,F153=0),0,IF(K153='Datos fijos'!$AB$5,VLOOKUP($B153,'Datos fijos'!$AJ:$AO,COLUMN('Datos fijos'!$AN$1)-COLUMN('Datos fijos'!$AJ$2)+1,0),0))</f>
        <v>0</v>
      </c>
      <c r="CR153">
        <f t="shared" ca="1" si="202"/>
        <v>0</v>
      </c>
      <c r="CS153" t="str">
        <f t="shared" ca="1" si="167"/>
        <v/>
      </c>
      <c r="CT153" t="str">
        <f t="shared" ca="1" si="168"/>
        <v/>
      </c>
      <c r="CV153" t="str">
        <f t="shared" ca="1" si="169"/>
        <v/>
      </c>
      <c r="CW153" t="str">
        <f t="shared" ca="1" si="170"/>
        <v/>
      </c>
      <c r="CX153" t="str">
        <f t="shared" ca="1" si="171"/>
        <v/>
      </c>
      <c r="CY153" t="str">
        <f t="shared" ca="1" si="172"/>
        <v/>
      </c>
      <c r="CZ153" t="str">
        <f t="shared" ca="1" si="173"/>
        <v/>
      </c>
      <c r="DA153" t="str">
        <f t="shared" ca="1" si="174"/>
        <v/>
      </c>
      <c r="DB153" s="4" t="str">
        <f t="shared" ca="1" si="175"/>
        <v/>
      </c>
      <c r="DC153" t="str">
        <f t="shared" ca="1" si="176"/>
        <v/>
      </c>
      <c r="DD153" t="str">
        <f t="shared" ca="1" si="177"/>
        <v/>
      </c>
      <c r="DE153" t="str">
        <f t="shared" ca="1" si="178"/>
        <v/>
      </c>
      <c r="DF153" t="str">
        <f t="shared" ca="1" si="179"/>
        <v/>
      </c>
      <c r="DI153">
        <f ca="1">IF(OR(COUNTIF('Datos fijos'!$AJ:$AJ,Cálculos!$B153)=0,Cálculos!$B153=0,D153=0,F153=0),0,VLOOKUP($B153,'Datos fijos'!$AJ:$AO,COLUMN('Datos fijos'!$AO$1)-COLUMN('Datos fijos'!$AJ$2)+1,0))</f>
        <v>0</v>
      </c>
      <c r="DJ153">
        <f t="shared" ca="1" si="203"/>
        <v>0</v>
      </c>
      <c r="DK153" t="str">
        <f t="shared" ca="1" si="180"/>
        <v/>
      </c>
      <c r="DL153" t="str">
        <f t="shared" ca="1" si="204"/>
        <v/>
      </c>
      <c r="DN153" t="str">
        <f t="shared" ca="1" si="181"/>
        <v/>
      </c>
      <c r="DO153" t="str">
        <f t="shared" ca="1" si="182"/>
        <v/>
      </c>
      <c r="DP153" t="str">
        <f t="shared" ca="1" si="183"/>
        <v/>
      </c>
      <c r="DQ153" t="str">
        <f t="shared" ca="1" si="184"/>
        <v/>
      </c>
      <c r="DR153" t="str">
        <f t="shared" ca="1" si="185"/>
        <v/>
      </c>
      <c r="DS153" s="4" t="str">
        <f ca="1">IF($DL153="","",IF(OR(OFFSET(K$3,$DL153,0)='Datos fijos'!$AB$5,OFFSET(K$3,$DL153,0)='Datos fijos'!$AB$6),"Importado",OFFSET(K$3,$DL153,0)))</f>
        <v/>
      </c>
      <c r="DT153" t="str">
        <f t="shared" ca="1" si="186"/>
        <v/>
      </c>
      <c r="DU153" t="str">
        <f t="shared" ca="1" si="187"/>
        <v/>
      </c>
      <c r="DV153" t="str">
        <f t="shared" ca="1" si="188"/>
        <v/>
      </c>
      <c r="DW153" t="str">
        <f t="shared" ca="1" si="189"/>
        <v/>
      </c>
      <c r="DX153" t="str">
        <f ca="1">IF(DL153="","",IF(OR(DS153='Datos fijos'!$AB$3,DS153='Datos fijos'!$AB$4),0,SUM(DT153:DW153)))</f>
        <v/>
      </c>
      <c r="DY153" t="str">
        <f t="shared" ca="1" si="190"/>
        <v/>
      </c>
      <c r="EC153" s="52" t="str">
        <f ca="1">IF(OR(COUNTIF('Datos fijos'!$AJ:$AJ,Cálculos!$B153)=0,F153=0,D153=0,B153=0),"",VLOOKUP($B153,'Datos fijos'!$AJ:$AP,COLUMN('Datos fijos'!$AP$1)-COLUMN('Datos fijos'!$AJ$2)+1,0))</f>
        <v/>
      </c>
      <c r="ED153" t="str">
        <f t="shared" ca="1" si="191"/>
        <v/>
      </c>
    </row>
    <row r="154" spans="2:134">
      <c r="B154">
        <f ca="1">OFFSET('Equipos, Mater, Serv'!C$5,ROW($A154)-ROW($A$3),0)</f>
        <v>0</v>
      </c>
      <c r="C154">
        <f ca="1">OFFSET('Equipos, Mater, Serv'!D$5,ROW($A154)-ROW($A$3),0)</f>
        <v>0</v>
      </c>
      <c r="D154">
        <f ca="1">OFFSET('Equipos, Mater, Serv'!F$5,ROW($A154)-ROW($A$3),0)</f>
        <v>0</v>
      </c>
      <c r="E154">
        <f ca="1">OFFSET('Equipos, Mater, Serv'!G$5,ROW($A154)-ROW($A$3),0)</f>
        <v>0</v>
      </c>
      <c r="F154">
        <f ca="1">OFFSET('Equipos, Mater, Serv'!H$5,ROW($A154)-ROW($A$3),0)</f>
        <v>0</v>
      </c>
      <c r="G154">
        <f ca="1">OFFSET('Equipos, Mater, Serv'!L$5,ROW($A154)-ROW($A$3),0)</f>
        <v>0</v>
      </c>
      <c r="I154">
        <f ca="1">OFFSET('Equipos, Mater, Serv'!O$5,ROW($A154)-ROW($A$3),0)</f>
        <v>0</v>
      </c>
      <c r="J154">
        <f ca="1">OFFSET('Equipos, Mater, Serv'!P$5,ROW($A154)-ROW($A$3),0)</f>
        <v>0</v>
      </c>
      <c r="K154">
        <f ca="1">OFFSET('Equipos, Mater, Serv'!T$5,ROW($A154)-ROW($A$3),0)</f>
        <v>0</v>
      </c>
      <c r="L154">
        <f ca="1">OFFSET('Equipos, Mater, Serv'!U$5,ROW($A154)-ROW($A$3),0)</f>
        <v>0</v>
      </c>
      <c r="N154">
        <f ca="1">OFFSET('Equipos, Mater, Serv'!Z$5,ROW($A154)-ROW($A$3),0)</f>
        <v>0</v>
      </c>
      <c r="O154">
        <f ca="1">OFFSET('Equipos, Mater, Serv'!AA$5,ROW($A154)-ROW($A$3),0)</f>
        <v>0</v>
      </c>
      <c r="P154">
        <f ca="1">OFFSET('Equipos, Mater, Serv'!AB$5,ROW($A154)-ROW($A$3),0)</f>
        <v>0</v>
      </c>
      <c r="Q154">
        <f ca="1">OFFSET('Equipos, Mater, Serv'!AC$5,ROW($A154)-ROW($A$3),0)</f>
        <v>0</v>
      </c>
      <c r="R154">
        <f ca="1">OFFSET('Equipos, Mater, Serv'!AD$5,ROW($A154)-ROW($A$3),0)</f>
        <v>0</v>
      </c>
      <c r="S154">
        <f ca="1">OFFSET('Equipos, Mater, Serv'!AE$5,ROW($A154)-ROW($A$3),0)</f>
        <v>0</v>
      </c>
      <c r="T154">
        <f ca="1">OFFSET('Equipos, Mater, Serv'!AF$5,ROW($A154)-ROW($A$3),0)</f>
        <v>0</v>
      </c>
      <c r="V154" s="227">
        <f ca="1">IF(OR($B154=0,D154=0,F154=0,J154&lt;&gt;'Datos fijos'!$H$3),0,1)</f>
        <v>0</v>
      </c>
      <c r="W154">
        <f t="shared" ca="1" si="192"/>
        <v>0</v>
      </c>
      <c r="X154" t="str">
        <f t="shared" ca="1" si="193"/>
        <v/>
      </c>
      <c r="Y154" t="str">
        <f t="shared" ca="1" si="194"/>
        <v/>
      </c>
      <c r="AA154" t="str">
        <f t="shared" ca="1" si="137"/>
        <v/>
      </c>
      <c r="AB154" t="str">
        <f t="shared" ca="1" si="138"/>
        <v/>
      </c>
      <c r="AC154" t="str">
        <f t="shared" ca="1" si="139"/>
        <v/>
      </c>
      <c r="AD154" t="str">
        <f t="shared" ca="1" si="140"/>
        <v/>
      </c>
      <c r="AE154" t="str">
        <f t="shared" ca="1" si="141"/>
        <v/>
      </c>
      <c r="AF154" t="str">
        <f t="shared" ca="1" si="142"/>
        <v/>
      </c>
      <c r="AG154" t="str">
        <f t="shared" ca="1" si="195"/>
        <v/>
      </c>
      <c r="AH154" t="str">
        <f t="shared" ca="1" si="196"/>
        <v/>
      </c>
      <c r="AI154" t="str">
        <f t="shared" ca="1" si="197"/>
        <v/>
      </c>
      <c r="AL154" t="str">
        <f ca="1">IF(Y154="","",IF(OR(AG154='Datos fijos'!$AB$3,AG154='Datos fijos'!$AB$4),0,SUM(AH154:AK154)))</f>
        <v/>
      </c>
      <c r="BE154" s="4">
        <f ca="1">IF(OR(COUNTIF('Datos fijos'!$AJ:$AJ,$B154)=0,$B154=0,D154=0,F154=0,$H$4&lt;&gt;'Datos fijos'!$H$3),0,VLOOKUP($B154,'Datos fijos'!$AJ:$AO,COLUMN('Datos fijos'!$AK$2)-COLUMN('Datos fijos'!$AJ$2)+1,0))</f>
        <v>0</v>
      </c>
      <c r="BF154">
        <f t="shared" ca="1" si="198"/>
        <v>0</v>
      </c>
      <c r="BG154" t="str">
        <f t="shared" ca="1" si="143"/>
        <v/>
      </c>
      <c r="BH154" t="str">
        <f t="shared" ca="1" si="144"/>
        <v/>
      </c>
      <c r="BJ154" t="str">
        <f t="shared" ca="1" si="145"/>
        <v/>
      </c>
      <c r="BK154" t="str">
        <f t="shared" ca="1" si="146"/>
        <v/>
      </c>
      <c r="BL154" t="str">
        <f t="shared" ca="1" si="147"/>
        <v/>
      </c>
      <c r="BM154" t="str">
        <f t="shared" ca="1" si="148"/>
        <v/>
      </c>
      <c r="BN154" s="4" t="str">
        <f t="shared" ca="1" si="149"/>
        <v/>
      </c>
      <c r="BO154" t="str">
        <f t="shared" ca="1" si="150"/>
        <v/>
      </c>
      <c r="BP154" t="str">
        <f t="shared" ca="1" si="151"/>
        <v/>
      </c>
      <c r="BQ154" t="str">
        <f t="shared" ca="1" si="152"/>
        <v/>
      </c>
      <c r="BR154" t="str">
        <f t="shared" ca="1" si="153"/>
        <v/>
      </c>
      <c r="BS154" t="str">
        <f t="shared" ca="1" si="154"/>
        <v/>
      </c>
      <c r="BT154" t="str">
        <f ca="1">IF($BH154="","",IF(OR(BO154='Datos fijos'!$AB$3,BO154='Datos fijos'!$AB$4),0,SUM(BP154:BS154)))</f>
        <v/>
      </c>
      <c r="BU154" t="str">
        <f t="shared" ca="1" si="199"/>
        <v/>
      </c>
      <c r="BX154">
        <f ca="1">IF(OR(COUNTIF('Datos fijos'!$AJ:$AJ,$B154)=0,$B154=0,D154=0,F154=0,G154=0,$H$4&lt;&gt;'Datos fijos'!$H$3),0,VLOOKUP($B154,'Datos fijos'!$AJ:$AO,COLUMN('Datos fijos'!$AL$1)-COLUMN('Datos fijos'!$AJ$2)+1,0))</f>
        <v>0</v>
      </c>
      <c r="BY154">
        <f t="shared" ca="1" si="200"/>
        <v>0</v>
      </c>
      <c r="BZ154" t="str">
        <f t="shared" ca="1" si="155"/>
        <v/>
      </c>
      <c r="CA154" t="str">
        <f t="shared" ca="1" si="156"/>
        <v/>
      </c>
      <c r="CC154" t="str">
        <f t="shared" ca="1" si="157"/>
        <v/>
      </c>
      <c r="CD154" t="str">
        <f t="shared" ca="1" si="158"/>
        <v/>
      </c>
      <c r="CE154" t="str">
        <f t="shared" ca="1" si="159"/>
        <v/>
      </c>
      <c r="CF154" t="str">
        <f t="shared" ca="1" si="160"/>
        <v/>
      </c>
      <c r="CG154" t="str">
        <f t="shared" ca="1" si="161"/>
        <v/>
      </c>
      <c r="CH154" t="str">
        <f t="shared" ca="1" si="162"/>
        <v/>
      </c>
      <c r="CI154" t="str">
        <f t="shared" ca="1" si="163"/>
        <v/>
      </c>
      <c r="CJ154" t="str">
        <f t="shared" ca="1" si="164"/>
        <v/>
      </c>
      <c r="CK154" t="str">
        <f t="shared" ca="1" si="165"/>
        <v/>
      </c>
      <c r="CL154" t="str">
        <f t="shared" ca="1" si="166"/>
        <v/>
      </c>
      <c r="CM154" t="str">
        <f ca="1">IF($CA154="","",IF(OR(CH154='Datos fijos'!$AB$3,CH154='Datos fijos'!$AB$4),0,SUM(CI154:CL154)))</f>
        <v/>
      </c>
      <c r="CN154" t="str">
        <f t="shared" ca="1" si="201"/>
        <v/>
      </c>
      <c r="CQ154" s="4">
        <f ca="1">IF(OR(COUNTIF('Datos fijos'!$AJ:$AJ,$B154)=0,$B154=0,L154=0,D154=0,F154=0),0,IF(K154='Datos fijos'!$AB$5,VLOOKUP($B154,'Datos fijos'!$AJ:$AO,COLUMN('Datos fijos'!$AN$1)-COLUMN('Datos fijos'!$AJ$2)+1,0),0))</f>
        <v>0</v>
      </c>
      <c r="CR154">
        <f t="shared" ca="1" si="202"/>
        <v>0</v>
      </c>
      <c r="CS154" t="str">
        <f t="shared" ca="1" si="167"/>
        <v/>
      </c>
      <c r="CT154" t="str">
        <f t="shared" ca="1" si="168"/>
        <v/>
      </c>
      <c r="CV154" t="str">
        <f t="shared" ca="1" si="169"/>
        <v/>
      </c>
      <c r="CW154" t="str">
        <f t="shared" ca="1" si="170"/>
        <v/>
      </c>
      <c r="CX154" t="str">
        <f t="shared" ca="1" si="171"/>
        <v/>
      </c>
      <c r="CY154" t="str">
        <f t="shared" ca="1" si="172"/>
        <v/>
      </c>
      <c r="CZ154" t="str">
        <f t="shared" ca="1" si="173"/>
        <v/>
      </c>
      <c r="DA154" t="str">
        <f t="shared" ca="1" si="174"/>
        <v/>
      </c>
      <c r="DB154" s="4" t="str">
        <f t="shared" ca="1" si="175"/>
        <v/>
      </c>
      <c r="DC154" t="str">
        <f t="shared" ca="1" si="176"/>
        <v/>
      </c>
      <c r="DD154" t="str">
        <f t="shared" ca="1" si="177"/>
        <v/>
      </c>
      <c r="DE154" t="str">
        <f t="shared" ca="1" si="178"/>
        <v/>
      </c>
      <c r="DF154" t="str">
        <f t="shared" ca="1" si="179"/>
        <v/>
      </c>
      <c r="DI154">
        <f ca="1">IF(OR(COUNTIF('Datos fijos'!$AJ:$AJ,Cálculos!$B154)=0,Cálculos!$B154=0,D154=0,F154=0),0,VLOOKUP($B154,'Datos fijos'!$AJ:$AO,COLUMN('Datos fijos'!$AO$1)-COLUMN('Datos fijos'!$AJ$2)+1,0))</f>
        <v>0</v>
      </c>
      <c r="DJ154">
        <f t="shared" ca="1" si="203"/>
        <v>0</v>
      </c>
      <c r="DK154" t="str">
        <f t="shared" ca="1" si="180"/>
        <v/>
      </c>
      <c r="DL154" t="str">
        <f t="shared" ca="1" si="204"/>
        <v/>
      </c>
      <c r="DN154" t="str">
        <f t="shared" ca="1" si="181"/>
        <v/>
      </c>
      <c r="DO154" t="str">
        <f t="shared" ca="1" si="182"/>
        <v/>
      </c>
      <c r="DP154" t="str">
        <f t="shared" ca="1" si="183"/>
        <v/>
      </c>
      <c r="DQ154" t="str">
        <f t="shared" ca="1" si="184"/>
        <v/>
      </c>
      <c r="DR154" t="str">
        <f t="shared" ca="1" si="185"/>
        <v/>
      </c>
      <c r="DS154" s="4" t="str">
        <f ca="1">IF($DL154="","",IF(OR(OFFSET(K$3,$DL154,0)='Datos fijos'!$AB$5,OFFSET(K$3,$DL154,0)='Datos fijos'!$AB$6),"Importado",OFFSET(K$3,$DL154,0)))</f>
        <v/>
      </c>
      <c r="DT154" t="str">
        <f t="shared" ca="1" si="186"/>
        <v/>
      </c>
      <c r="DU154" t="str">
        <f t="shared" ca="1" si="187"/>
        <v/>
      </c>
      <c r="DV154" t="str">
        <f t="shared" ca="1" si="188"/>
        <v/>
      </c>
      <c r="DW154" t="str">
        <f t="shared" ca="1" si="189"/>
        <v/>
      </c>
      <c r="DX154" t="str">
        <f ca="1">IF(DL154="","",IF(OR(DS154='Datos fijos'!$AB$3,DS154='Datos fijos'!$AB$4),0,SUM(DT154:DW154)))</f>
        <v/>
      </c>
      <c r="DY154" t="str">
        <f t="shared" ca="1" si="190"/>
        <v/>
      </c>
      <c r="EC154" s="52" t="str">
        <f ca="1">IF(OR(COUNTIF('Datos fijos'!$AJ:$AJ,Cálculos!$B154)=0,F154=0,D154=0,B154=0),"",VLOOKUP($B154,'Datos fijos'!$AJ:$AP,COLUMN('Datos fijos'!$AP$1)-COLUMN('Datos fijos'!$AJ$2)+1,0))</f>
        <v/>
      </c>
      <c r="ED154" t="str">
        <f t="shared" ca="1" si="191"/>
        <v/>
      </c>
    </row>
    <row r="155" spans="2:134">
      <c r="B155">
        <f ca="1">OFFSET('Equipos, Mater, Serv'!C$5,ROW($A155)-ROW($A$3),0)</f>
        <v>0</v>
      </c>
      <c r="C155">
        <f ca="1">OFFSET('Equipos, Mater, Serv'!D$5,ROW($A155)-ROW($A$3),0)</f>
        <v>0</v>
      </c>
      <c r="D155">
        <f ca="1">OFFSET('Equipos, Mater, Serv'!F$5,ROW($A155)-ROW($A$3),0)</f>
        <v>0</v>
      </c>
      <c r="E155">
        <f ca="1">OFFSET('Equipos, Mater, Serv'!G$5,ROW($A155)-ROW($A$3),0)</f>
        <v>0</v>
      </c>
      <c r="F155">
        <f ca="1">OFFSET('Equipos, Mater, Serv'!H$5,ROW($A155)-ROW($A$3),0)</f>
        <v>0</v>
      </c>
      <c r="G155">
        <f ca="1">OFFSET('Equipos, Mater, Serv'!L$5,ROW($A155)-ROW($A$3),0)</f>
        <v>0</v>
      </c>
      <c r="I155">
        <f ca="1">OFFSET('Equipos, Mater, Serv'!O$5,ROW($A155)-ROW($A$3),0)</f>
        <v>0</v>
      </c>
      <c r="J155">
        <f ca="1">OFFSET('Equipos, Mater, Serv'!P$5,ROW($A155)-ROW($A$3),0)</f>
        <v>0</v>
      </c>
      <c r="K155">
        <f ca="1">OFFSET('Equipos, Mater, Serv'!T$5,ROW($A155)-ROW($A$3),0)</f>
        <v>0</v>
      </c>
      <c r="L155">
        <f ca="1">OFFSET('Equipos, Mater, Serv'!U$5,ROW($A155)-ROW($A$3),0)</f>
        <v>0</v>
      </c>
      <c r="N155">
        <f ca="1">OFFSET('Equipos, Mater, Serv'!Z$5,ROW($A155)-ROW($A$3),0)</f>
        <v>0</v>
      </c>
      <c r="O155">
        <f ca="1">OFFSET('Equipos, Mater, Serv'!AA$5,ROW($A155)-ROW($A$3),0)</f>
        <v>0</v>
      </c>
      <c r="P155">
        <f ca="1">OFFSET('Equipos, Mater, Serv'!AB$5,ROW($A155)-ROW($A$3),0)</f>
        <v>0</v>
      </c>
      <c r="Q155">
        <f ca="1">OFFSET('Equipos, Mater, Serv'!AC$5,ROW($A155)-ROW($A$3),0)</f>
        <v>0</v>
      </c>
      <c r="R155">
        <f ca="1">OFFSET('Equipos, Mater, Serv'!AD$5,ROW($A155)-ROW($A$3),0)</f>
        <v>0</v>
      </c>
      <c r="S155">
        <f ca="1">OFFSET('Equipos, Mater, Serv'!AE$5,ROW($A155)-ROW($A$3),0)</f>
        <v>0</v>
      </c>
      <c r="T155">
        <f ca="1">OFFSET('Equipos, Mater, Serv'!AF$5,ROW($A155)-ROW($A$3),0)</f>
        <v>0</v>
      </c>
      <c r="V155" s="227">
        <f ca="1">IF(OR($B155=0,D155=0,F155=0,J155&lt;&gt;'Datos fijos'!$H$3),0,1)</f>
        <v>0</v>
      </c>
      <c r="W155">
        <f t="shared" ca="1" si="192"/>
        <v>0</v>
      </c>
      <c r="X155" t="str">
        <f t="shared" ca="1" si="193"/>
        <v/>
      </c>
      <c r="Y155" t="str">
        <f t="shared" ca="1" si="194"/>
        <v/>
      </c>
      <c r="AA155" t="str">
        <f t="shared" ca="1" si="137"/>
        <v/>
      </c>
      <c r="AB155" t="str">
        <f t="shared" ca="1" si="138"/>
        <v/>
      </c>
      <c r="AC155" t="str">
        <f t="shared" ca="1" si="139"/>
        <v/>
      </c>
      <c r="AD155" t="str">
        <f t="shared" ca="1" si="140"/>
        <v/>
      </c>
      <c r="AE155" t="str">
        <f t="shared" ca="1" si="141"/>
        <v/>
      </c>
      <c r="AF155" t="str">
        <f t="shared" ca="1" si="142"/>
        <v/>
      </c>
      <c r="AG155" t="str">
        <f t="shared" ca="1" si="195"/>
        <v/>
      </c>
      <c r="AH155" t="str">
        <f t="shared" ca="1" si="196"/>
        <v/>
      </c>
      <c r="AI155" t="str">
        <f t="shared" ca="1" si="197"/>
        <v/>
      </c>
      <c r="AL155" t="str">
        <f ca="1">IF(Y155="","",IF(OR(AG155='Datos fijos'!$AB$3,AG155='Datos fijos'!$AB$4),0,SUM(AH155:AK155)))</f>
        <v/>
      </c>
      <c r="BE155" s="4">
        <f ca="1">IF(OR(COUNTIF('Datos fijos'!$AJ:$AJ,$B155)=0,$B155=0,D155=0,F155=0,$H$4&lt;&gt;'Datos fijos'!$H$3),0,VLOOKUP($B155,'Datos fijos'!$AJ:$AO,COLUMN('Datos fijos'!$AK$2)-COLUMN('Datos fijos'!$AJ$2)+1,0))</f>
        <v>0</v>
      </c>
      <c r="BF155">
        <f t="shared" ca="1" si="198"/>
        <v>0</v>
      </c>
      <c r="BG155" t="str">
        <f t="shared" ca="1" si="143"/>
        <v/>
      </c>
      <c r="BH155" t="str">
        <f t="shared" ca="1" si="144"/>
        <v/>
      </c>
      <c r="BJ155" t="str">
        <f t="shared" ca="1" si="145"/>
        <v/>
      </c>
      <c r="BK155" t="str">
        <f t="shared" ca="1" si="146"/>
        <v/>
      </c>
      <c r="BL155" t="str">
        <f t="shared" ca="1" si="147"/>
        <v/>
      </c>
      <c r="BM155" t="str">
        <f t="shared" ca="1" si="148"/>
        <v/>
      </c>
      <c r="BN155" s="4" t="str">
        <f t="shared" ca="1" si="149"/>
        <v/>
      </c>
      <c r="BO155" t="str">
        <f t="shared" ca="1" si="150"/>
        <v/>
      </c>
      <c r="BP155" t="str">
        <f t="shared" ca="1" si="151"/>
        <v/>
      </c>
      <c r="BQ155" t="str">
        <f t="shared" ca="1" si="152"/>
        <v/>
      </c>
      <c r="BR155" t="str">
        <f t="shared" ca="1" si="153"/>
        <v/>
      </c>
      <c r="BS155" t="str">
        <f t="shared" ca="1" si="154"/>
        <v/>
      </c>
      <c r="BT155" t="str">
        <f ca="1">IF($BH155="","",IF(OR(BO155='Datos fijos'!$AB$3,BO155='Datos fijos'!$AB$4),0,SUM(BP155:BS155)))</f>
        <v/>
      </c>
      <c r="BU155" t="str">
        <f t="shared" ca="1" si="199"/>
        <v/>
      </c>
      <c r="BX155">
        <f ca="1">IF(OR(COUNTIF('Datos fijos'!$AJ:$AJ,$B155)=0,$B155=0,D155=0,F155=0,G155=0,$H$4&lt;&gt;'Datos fijos'!$H$3),0,VLOOKUP($B155,'Datos fijos'!$AJ:$AO,COLUMN('Datos fijos'!$AL$1)-COLUMN('Datos fijos'!$AJ$2)+1,0))</f>
        <v>0</v>
      </c>
      <c r="BY155">
        <f t="shared" ca="1" si="200"/>
        <v>0</v>
      </c>
      <c r="BZ155" t="str">
        <f t="shared" ca="1" si="155"/>
        <v/>
      </c>
      <c r="CA155" t="str">
        <f t="shared" ca="1" si="156"/>
        <v/>
      </c>
      <c r="CC155" t="str">
        <f t="shared" ca="1" si="157"/>
        <v/>
      </c>
      <c r="CD155" t="str">
        <f t="shared" ca="1" si="158"/>
        <v/>
      </c>
      <c r="CE155" t="str">
        <f t="shared" ca="1" si="159"/>
        <v/>
      </c>
      <c r="CF155" t="str">
        <f t="shared" ca="1" si="160"/>
        <v/>
      </c>
      <c r="CG155" t="str">
        <f t="shared" ca="1" si="161"/>
        <v/>
      </c>
      <c r="CH155" t="str">
        <f t="shared" ca="1" si="162"/>
        <v/>
      </c>
      <c r="CI155" t="str">
        <f t="shared" ca="1" si="163"/>
        <v/>
      </c>
      <c r="CJ155" t="str">
        <f t="shared" ca="1" si="164"/>
        <v/>
      </c>
      <c r="CK155" t="str">
        <f t="shared" ca="1" si="165"/>
        <v/>
      </c>
      <c r="CL155" t="str">
        <f t="shared" ca="1" si="166"/>
        <v/>
      </c>
      <c r="CM155" t="str">
        <f ca="1">IF($CA155="","",IF(OR(CH155='Datos fijos'!$AB$3,CH155='Datos fijos'!$AB$4),0,SUM(CI155:CL155)))</f>
        <v/>
      </c>
      <c r="CN155" t="str">
        <f t="shared" ca="1" si="201"/>
        <v/>
      </c>
      <c r="CQ155" s="4">
        <f ca="1">IF(OR(COUNTIF('Datos fijos'!$AJ:$AJ,$B155)=0,$B155=0,L155=0,D155=0,F155=0),0,IF(K155='Datos fijos'!$AB$5,VLOOKUP($B155,'Datos fijos'!$AJ:$AO,COLUMN('Datos fijos'!$AN$1)-COLUMN('Datos fijos'!$AJ$2)+1,0),0))</f>
        <v>0</v>
      </c>
      <c r="CR155">
        <f t="shared" ca="1" si="202"/>
        <v>0</v>
      </c>
      <c r="CS155" t="str">
        <f t="shared" ca="1" si="167"/>
        <v/>
      </c>
      <c r="CT155" t="str">
        <f t="shared" ca="1" si="168"/>
        <v/>
      </c>
      <c r="CV155" t="str">
        <f t="shared" ca="1" si="169"/>
        <v/>
      </c>
      <c r="CW155" t="str">
        <f t="shared" ca="1" si="170"/>
        <v/>
      </c>
      <c r="CX155" t="str">
        <f t="shared" ca="1" si="171"/>
        <v/>
      </c>
      <c r="CY155" t="str">
        <f t="shared" ca="1" si="172"/>
        <v/>
      </c>
      <c r="CZ155" t="str">
        <f t="shared" ca="1" si="173"/>
        <v/>
      </c>
      <c r="DA155" t="str">
        <f t="shared" ca="1" si="174"/>
        <v/>
      </c>
      <c r="DB155" s="4" t="str">
        <f t="shared" ca="1" si="175"/>
        <v/>
      </c>
      <c r="DC155" t="str">
        <f t="shared" ca="1" si="176"/>
        <v/>
      </c>
      <c r="DD155" t="str">
        <f t="shared" ca="1" si="177"/>
        <v/>
      </c>
      <c r="DE155" t="str">
        <f t="shared" ca="1" si="178"/>
        <v/>
      </c>
      <c r="DF155" t="str">
        <f t="shared" ca="1" si="179"/>
        <v/>
      </c>
      <c r="DI155">
        <f ca="1">IF(OR(COUNTIF('Datos fijos'!$AJ:$AJ,Cálculos!$B155)=0,Cálculos!$B155=0,D155=0,F155=0),0,VLOOKUP($B155,'Datos fijos'!$AJ:$AO,COLUMN('Datos fijos'!$AO$1)-COLUMN('Datos fijos'!$AJ$2)+1,0))</f>
        <v>0</v>
      </c>
      <c r="DJ155">
        <f t="shared" ca="1" si="203"/>
        <v>0</v>
      </c>
      <c r="DK155" t="str">
        <f t="shared" ca="1" si="180"/>
        <v/>
      </c>
      <c r="DL155" t="str">
        <f t="shared" ca="1" si="204"/>
        <v/>
      </c>
      <c r="DN155" t="str">
        <f t="shared" ca="1" si="181"/>
        <v/>
      </c>
      <c r="DO155" t="str">
        <f t="shared" ca="1" si="182"/>
        <v/>
      </c>
      <c r="DP155" t="str">
        <f t="shared" ca="1" si="183"/>
        <v/>
      </c>
      <c r="DQ155" t="str">
        <f t="shared" ca="1" si="184"/>
        <v/>
      </c>
      <c r="DR155" t="str">
        <f t="shared" ca="1" si="185"/>
        <v/>
      </c>
      <c r="DS155" s="4" t="str">
        <f ca="1">IF($DL155="","",IF(OR(OFFSET(K$3,$DL155,0)='Datos fijos'!$AB$5,OFFSET(K$3,$DL155,0)='Datos fijos'!$AB$6),"Importado",OFFSET(K$3,$DL155,0)))</f>
        <v/>
      </c>
      <c r="DT155" t="str">
        <f t="shared" ca="1" si="186"/>
        <v/>
      </c>
      <c r="DU155" t="str">
        <f t="shared" ca="1" si="187"/>
        <v/>
      </c>
      <c r="DV155" t="str">
        <f t="shared" ca="1" si="188"/>
        <v/>
      </c>
      <c r="DW155" t="str">
        <f t="shared" ca="1" si="189"/>
        <v/>
      </c>
      <c r="DX155" t="str">
        <f ca="1">IF(DL155="","",IF(OR(DS155='Datos fijos'!$AB$3,DS155='Datos fijos'!$AB$4),0,SUM(DT155:DW155)))</f>
        <v/>
      </c>
      <c r="DY155" t="str">
        <f t="shared" ca="1" si="190"/>
        <v/>
      </c>
      <c r="EC155" s="52" t="str">
        <f ca="1">IF(OR(COUNTIF('Datos fijos'!$AJ:$AJ,Cálculos!$B155)=0,F155=0,D155=0,B155=0),"",VLOOKUP($B155,'Datos fijos'!$AJ:$AP,COLUMN('Datos fijos'!$AP$1)-COLUMN('Datos fijos'!$AJ$2)+1,0))</f>
        <v/>
      </c>
      <c r="ED155" t="str">
        <f t="shared" ca="1" si="191"/>
        <v/>
      </c>
    </row>
    <row r="156" spans="2:134">
      <c r="B156">
        <f ca="1">OFFSET('Equipos, Mater, Serv'!C$5,ROW($A156)-ROW($A$3),0)</f>
        <v>0</v>
      </c>
      <c r="C156">
        <f ca="1">OFFSET('Equipos, Mater, Serv'!D$5,ROW($A156)-ROW($A$3),0)</f>
        <v>0</v>
      </c>
      <c r="D156">
        <f ca="1">OFFSET('Equipos, Mater, Serv'!F$5,ROW($A156)-ROW($A$3),0)</f>
        <v>0</v>
      </c>
      <c r="E156">
        <f ca="1">OFFSET('Equipos, Mater, Serv'!G$5,ROW($A156)-ROW($A$3),0)</f>
        <v>0</v>
      </c>
      <c r="F156">
        <f ca="1">OFFSET('Equipos, Mater, Serv'!H$5,ROW($A156)-ROW($A$3),0)</f>
        <v>0</v>
      </c>
      <c r="G156">
        <f ca="1">OFFSET('Equipos, Mater, Serv'!L$5,ROW($A156)-ROW($A$3),0)</f>
        <v>0</v>
      </c>
      <c r="I156">
        <f ca="1">OFFSET('Equipos, Mater, Serv'!O$5,ROW($A156)-ROW($A$3),0)</f>
        <v>0</v>
      </c>
      <c r="J156">
        <f ca="1">OFFSET('Equipos, Mater, Serv'!P$5,ROW($A156)-ROW($A$3),0)</f>
        <v>0</v>
      </c>
      <c r="K156">
        <f ca="1">OFFSET('Equipos, Mater, Serv'!T$5,ROW($A156)-ROW($A$3),0)</f>
        <v>0</v>
      </c>
      <c r="L156">
        <f ca="1">OFFSET('Equipos, Mater, Serv'!U$5,ROW($A156)-ROW($A$3),0)</f>
        <v>0</v>
      </c>
      <c r="N156">
        <f ca="1">OFFSET('Equipos, Mater, Serv'!Z$5,ROW($A156)-ROW($A$3),0)</f>
        <v>0</v>
      </c>
      <c r="O156">
        <f ca="1">OFFSET('Equipos, Mater, Serv'!AA$5,ROW($A156)-ROW($A$3),0)</f>
        <v>0</v>
      </c>
      <c r="P156">
        <f ca="1">OFFSET('Equipos, Mater, Serv'!AB$5,ROW($A156)-ROW($A$3),0)</f>
        <v>0</v>
      </c>
      <c r="Q156">
        <f ca="1">OFFSET('Equipos, Mater, Serv'!AC$5,ROW($A156)-ROW($A$3),0)</f>
        <v>0</v>
      </c>
      <c r="R156">
        <f ca="1">OFFSET('Equipos, Mater, Serv'!AD$5,ROW($A156)-ROW($A$3),0)</f>
        <v>0</v>
      </c>
      <c r="S156">
        <f ca="1">OFFSET('Equipos, Mater, Serv'!AE$5,ROW($A156)-ROW($A$3),0)</f>
        <v>0</v>
      </c>
      <c r="T156">
        <f ca="1">OFFSET('Equipos, Mater, Serv'!AF$5,ROW($A156)-ROW($A$3),0)</f>
        <v>0</v>
      </c>
      <c r="V156" s="227">
        <f ca="1">IF(OR($B156=0,D156=0,F156=0,J156&lt;&gt;'Datos fijos'!$H$3),0,1)</f>
        <v>0</v>
      </c>
      <c r="W156">
        <f t="shared" ca="1" si="192"/>
        <v>0</v>
      </c>
      <c r="X156" t="str">
        <f t="shared" ca="1" si="193"/>
        <v/>
      </c>
      <c r="Y156" t="str">
        <f t="shared" ca="1" si="194"/>
        <v/>
      </c>
      <c r="AA156" t="str">
        <f t="shared" ca="1" si="137"/>
        <v/>
      </c>
      <c r="AB156" t="str">
        <f t="shared" ca="1" si="138"/>
        <v/>
      </c>
      <c r="AC156" t="str">
        <f t="shared" ca="1" si="139"/>
        <v/>
      </c>
      <c r="AD156" t="str">
        <f t="shared" ca="1" si="140"/>
        <v/>
      </c>
      <c r="AE156" t="str">
        <f t="shared" ca="1" si="141"/>
        <v/>
      </c>
      <c r="AF156" t="str">
        <f t="shared" ca="1" si="142"/>
        <v/>
      </c>
      <c r="AG156" t="str">
        <f t="shared" ca="1" si="195"/>
        <v/>
      </c>
      <c r="AH156" t="str">
        <f t="shared" ca="1" si="196"/>
        <v/>
      </c>
      <c r="AI156" t="str">
        <f t="shared" ca="1" si="197"/>
        <v/>
      </c>
      <c r="AL156" t="str">
        <f ca="1">IF(Y156="","",IF(OR(AG156='Datos fijos'!$AB$3,AG156='Datos fijos'!$AB$4),0,SUM(AH156:AK156)))</f>
        <v/>
      </c>
      <c r="BE156" s="4">
        <f ca="1">IF(OR(COUNTIF('Datos fijos'!$AJ:$AJ,$B156)=0,$B156=0,D156=0,F156=0,$H$4&lt;&gt;'Datos fijos'!$H$3),0,VLOOKUP($B156,'Datos fijos'!$AJ:$AO,COLUMN('Datos fijos'!$AK$2)-COLUMN('Datos fijos'!$AJ$2)+1,0))</f>
        <v>0</v>
      </c>
      <c r="BF156">
        <f t="shared" ca="1" si="198"/>
        <v>0</v>
      </c>
      <c r="BG156" t="str">
        <f t="shared" ca="1" si="143"/>
        <v/>
      </c>
      <c r="BH156" t="str">
        <f t="shared" ca="1" si="144"/>
        <v/>
      </c>
      <c r="BJ156" t="str">
        <f t="shared" ca="1" si="145"/>
        <v/>
      </c>
      <c r="BK156" t="str">
        <f t="shared" ca="1" si="146"/>
        <v/>
      </c>
      <c r="BL156" t="str">
        <f t="shared" ca="1" si="147"/>
        <v/>
      </c>
      <c r="BM156" t="str">
        <f t="shared" ca="1" si="148"/>
        <v/>
      </c>
      <c r="BN156" s="4" t="str">
        <f t="shared" ca="1" si="149"/>
        <v/>
      </c>
      <c r="BO156" t="str">
        <f t="shared" ca="1" si="150"/>
        <v/>
      </c>
      <c r="BP156" t="str">
        <f t="shared" ca="1" si="151"/>
        <v/>
      </c>
      <c r="BQ156" t="str">
        <f t="shared" ca="1" si="152"/>
        <v/>
      </c>
      <c r="BR156" t="str">
        <f t="shared" ca="1" si="153"/>
        <v/>
      </c>
      <c r="BS156" t="str">
        <f t="shared" ca="1" si="154"/>
        <v/>
      </c>
      <c r="BT156" t="str">
        <f ca="1">IF($BH156="","",IF(OR(BO156='Datos fijos'!$AB$3,BO156='Datos fijos'!$AB$4),0,SUM(BP156:BS156)))</f>
        <v/>
      </c>
      <c r="BU156" t="str">
        <f t="shared" ca="1" si="199"/>
        <v/>
      </c>
      <c r="BX156">
        <f ca="1">IF(OR(COUNTIF('Datos fijos'!$AJ:$AJ,$B156)=0,$B156=0,D156=0,F156=0,G156=0,$H$4&lt;&gt;'Datos fijos'!$H$3),0,VLOOKUP($B156,'Datos fijos'!$AJ:$AO,COLUMN('Datos fijos'!$AL$1)-COLUMN('Datos fijos'!$AJ$2)+1,0))</f>
        <v>0</v>
      </c>
      <c r="BY156">
        <f t="shared" ca="1" si="200"/>
        <v>0</v>
      </c>
      <c r="BZ156" t="str">
        <f t="shared" ca="1" si="155"/>
        <v/>
      </c>
      <c r="CA156" t="str">
        <f t="shared" ca="1" si="156"/>
        <v/>
      </c>
      <c r="CC156" t="str">
        <f t="shared" ca="1" si="157"/>
        <v/>
      </c>
      <c r="CD156" t="str">
        <f t="shared" ca="1" si="158"/>
        <v/>
      </c>
      <c r="CE156" t="str">
        <f t="shared" ca="1" si="159"/>
        <v/>
      </c>
      <c r="CF156" t="str">
        <f t="shared" ca="1" si="160"/>
        <v/>
      </c>
      <c r="CG156" t="str">
        <f t="shared" ca="1" si="161"/>
        <v/>
      </c>
      <c r="CH156" t="str">
        <f t="shared" ca="1" si="162"/>
        <v/>
      </c>
      <c r="CI156" t="str">
        <f t="shared" ca="1" si="163"/>
        <v/>
      </c>
      <c r="CJ156" t="str">
        <f t="shared" ca="1" si="164"/>
        <v/>
      </c>
      <c r="CK156" t="str">
        <f t="shared" ca="1" si="165"/>
        <v/>
      </c>
      <c r="CL156" t="str">
        <f t="shared" ca="1" si="166"/>
        <v/>
      </c>
      <c r="CM156" t="str">
        <f ca="1">IF($CA156="","",IF(OR(CH156='Datos fijos'!$AB$3,CH156='Datos fijos'!$AB$4),0,SUM(CI156:CL156)))</f>
        <v/>
      </c>
      <c r="CN156" t="str">
        <f t="shared" ca="1" si="201"/>
        <v/>
      </c>
      <c r="CQ156" s="4">
        <f ca="1">IF(OR(COUNTIF('Datos fijos'!$AJ:$AJ,$B156)=0,$B156=0,L156=0,D156=0,F156=0),0,IF(K156='Datos fijos'!$AB$5,VLOOKUP($B156,'Datos fijos'!$AJ:$AO,COLUMN('Datos fijos'!$AN$1)-COLUMN('Datos fijos'!$AJ$2)+1,0),0))</f>
        <v>0</v>
      </c>
      <c r="CR156">
        <f t="shared" ca="1" si="202"/>
        <v>0</v>
      </c>
      <c r="CS156" t="str">
        <f t="shared" ca="1" si="167"/>
        <v/>
      </c>
      <c r="CT156" t="str">
        <f t="shared" ca="1" si="168"/>
        <v/>
      </c>
      <c r="CV156" t="str">
        <f t="shared" ca="1" si="169"/>
        <v/>
      </c>
      <c r="CW156" t="str">
        <f t="shared" ca="1" si="170"/>
        <v/>
      </c>
      <c r="CX156" t="str">
        <f t="shared" ca="1" si="171"/>
        <v/>
      </c>
      <c r="CY156" t="str">
        <f t="shared" ca="1" si="172"/>
        <v/>
      </c>
      <c r="CZ156" t="str">
        <f t="shared" ca="1" si="173"/>
        <v/>
      </c>
      <c r="DA156" t="str">
        <f t="shared" ca="1" si="174"/>
        <v/>
      </c>
      <c r="DB156" s="4" t="str">
        <f t="shared" ca="1" si="175"/>
        <v/>
      </c>
      <c r="DC156" t="str">
        <f t="shared" ca="1" si="176"/>
        <v/>
      </c>
      <c r="DD156" t="str">
        <f t="shared" ca="1" si="177"/>
        <v/>
      </c>
      <c r="DE156" t="str">
        <f t="shared" ca="1" si="178"/>
        <v/>
      </c>
      <c r="DF156" t="str">
        <f t="shared" ca="1" si="179"/>
        <v/>
      </c>
      <c r="DI156">
        <f ca="1">IF(OR(COUNTIF('Datos fijos'!$AJ:$AJ,Cálculos!$B156)=0,Cálculos!$B156=0,D156=0,F156=0),0,VLOOKUP($B156,'Datos fijos'!$AJ:$AO,COLUMN('Datos fijos'!$AO$1)-COLUMN('Datos fijos'!$AJ$2)+1,0))</f>
        <v>0</v>
      </c>
      <c r="DJ156">
        <f t="shared" ca="1" si="203"/>
        <v>0</v>
      </c>
      <c r="DK156" t="str">
        <f t="shared" ca="1" si="180"/>
        <v/>
      </c>
      <c r="DL156" t="str">
        <f t="shared" ca="1" si="204"/>
        <v/>
      </c>
      <c r="DN156" t="str">
        <f t="shared" ca="1" si="181"/>
        <v/>
      </c>
      <c r="DO156" t="str">
        <f t="shared" ca="1" si="182"/>
        <v/>
      </c>
      <c r="DP156" t="str">
        <f t="shared" ca="1" si="183"/>
        <v/>
      </c>
      <c r="DQ156" t="str">
        <f t="shared" ca="1" si="184"/>
        <v/>
      </c>
      <c r="DR156" t="str">
        <f t="shared" ca="1" si="185"/>
        <v/>
      </c>
      <c r="DS156" s="4" t="str">
        <f ca="1">IF($DL156="","",IF(OR(OFFSET(K$3,$DL156,0)='Datos fijos'!$AB$5,OFFSET(K$3,$DL156,0)='Datos fijos'!$AB$6),"Importado",OFFSET(K$3,$DL156,0)))</f>
        <v/>
      </c>
      <c r="DT156" t="str">
        <f t="shared" ca="1" si="186"/>
        <v/>
      </c>
      <c r="DU156" t="str">
        <f t="shared" ca="1" si="187"/>
        <v/>
      </c>
      <c r="DV156" t="str">
        <f t="shared" ca="1" si="188"/>
        <v/>
      </c>
      <c r="DW156" t="str">
        <f t="shared" ca="1" si="189"/>
        <v/>
      </c>
      <c r="DX156" t="str">
        <f ca="1">IF(DL156="","",IF(OR(DS156='Datos fijos'!$AB$3,DS156='Datos fijos'!$AB$4),0,SUM(DT156:DW156)))</f>
        <v/>
      </c>
      <c r="DY156" t="str">
        <f t="shared" ca="1" si="190"/>
        <v/>
      </c>
      <c r="EC156" s="52" t="str">
        <f ca="1">IF(OR(COUNTIF('Datos fijos'!$AJ:$AJ,Cálculos!$B156)=0,F156=0,D156=0,B156=0),"",VLOOKUP($B156,'Datos fijos'!$AJ:$AP,COLUMN('Datos fijos'!$AP$1)-COLUMN('Datos fijos'!$AJ$2)+1,0))</f>
        <v/>
      </c>
      <c r="ED156" t="str">
        <f t="shared" ca="1" si="191"/>
        <v/>
      </c>
    </row>
    <row r="157" spans="2:134">
      <c r="B157">
        <f ca="1">OFFSET('Equipos, Mater, Serv'!C$5,ROW($A157)-ROW($A$3),0)</f>
        <v>0</v>
      </c>
      <c r="C157">
        <f ca="1">OFFSET('Equipos, Mater, Serv'!D$5,ROW($A157)-ROW($A$3),0)</f>
        <v>0</v>
      </c>
      <c r="D157">
        <f ca="1">OFFSET('Equipos, Mater, Serv'!F$5,ROW($A157)-ROW($A$3),0)</f>
        <v>0</v>
      </c>
      <c r="E157">
        <f ca="1">OFFSET('Equipos, Mater, Serv'!G$5,ROW($A157)-ROW($A$3),0)</f>
        <v>0</v>
      </c>
      <c r="F157">
        <f ca="1">OFFSET('Equipos, Mater, Serv'!H$5,ROW($A157)-ROW($A$3),0)</f>
        <v>0</v>
      </c>
      <c r="G157">
        <f ca="1">OFFSET('Equipos, Mater, Serv'!L$5,ROW($A157)-ROW($A$3),0)</f>
        <v>0</v>
      </c>
      <c r="I157">
        <f ca="1">OFFSET('Equipos, Mater, Serv'!O$5,ROW($A157)-ROW($A$3),0)</f>
        <v>0</v>
      </c>
      <c r="J157">
        <f ca="1">OFFSET('Equipos, Mater, Serv'!P$5,ROW($A157)-ROW($A$3),0)</f>
        <v>0</v>
      </c>
      <c r="K157">
        <f ca="1">OFFSET('Equipos, Mater, Serv'!T$5,ROW($A157)-ROW($A$3),0)</f>
        <v>0</v>
      </c>
      <c r="L157">
        <f ca="1">OFFSET('Equipos, Mater, Serv'!U$5,ROW($A157)-ROW($A$3),0)</f>
        <v>0</v>
      </c>
      <c r="N157">
        <f ca="1">OFFSET('Equipos, Mater, Serv'!Z$5,ROW($A157)-ROW($A$3),0)</f>
        <v>0</v>
      </c>
      <c r="O157">
        <f ca="1">OFFSET('Equipos, Mater, Serv'!AA$5,ROW($A157)-ROW($A$3),0)</f>
        <v>0</v>
      </c>
      <c r="P157">
        <f ca="1">OFFSET('Equipos, Mater, Serv'!AB$5,ROW($A157)-ROW($A$3),0)</f>
        <v>0</v>
      </c>
      <c r="Q157">
        <f ca="1">OFFSET('Equipos, Mater, Serv'!AC$5,ROW($A157)-ROW($A$3),0)</f>
        <v>0</v>
      </c>
      <c r="R157">
        <f ca="1">OFFSET('Equipos, Mater, Serv'!AD$5,ROW($A157)-ROW($A$3),0)</f>
        <v>0</v>
      </c>
      <c r="S157">
        <f ca="1">OFFSET('Equipos, Mater, Serv'!AE$5,ROW($A157)-ROW($A$3),0)</f>
        <v>0</v>
      </c>
      <c r="T157">
        <f ca="1">OFFSET('Equipos, Mater, Serv'!AF$5,ROW($A157)-ROW($A$3),0)</f>
        <v>0</v>
      </c>
      <c r="V157" s="227">
        <f ca="1">IF(OR($B157=0,D157=0,F157=0,J157&lt;&gt;'Datos fijos'!$H$3),0,1)</f>
        <v>0</v>
      </c>
      <c r="W157">
        <f t="shared" ca="1" si="192"/>
        <v>0</v>
      </c>
      <c r="X157" t="str">
        <f t="shared" ca="1" si="193"/>
        <v/>
      </c>
      <c r="Y157" t="str">
        <f t="shared" ca="1" si="194"/>
        <v/>
      </c>
      <c r="AA157" t="str">
        <f t="shared" ca="1" si="137"/>
        <v/>
      </c>
      <c r="AB157" t="str">
        <f t="shared" ca="1" si="138"/>
        <v/>
      </c>
      <c r="AC157" t="str">
        <f t="shared" ca="1" si="139"/>
        <v/>
      </c>
      <c r="AD157" t="str">
        <f t="shared" ca="1" si="140"/>
        <v/>
      </c>
      <c r="AE157" t="str">
        <f t="shared" ca="1" si="141"/>
        <v/>
      </c>
      <c r="AF157" t="str">
        <f t="shared" ca="1" si="142"/>
        <v/>
      </c>
      <c r="AG157" t="str">
        <f t="shared" ca="1" si="195"/>
        <v/>
      </c>
      <c r="AH157" t="str">
        <f t="shared" ca="1" si="196"/>
        <v/>
      </c>
      <c r="AI157" t="str">
        <f t="shared" ca="1" si="197"/>
        <v/>
      </c>
      <c r="AL157" t="str">
        <f ca="1">IF(Y157="","",IF(OR(AG157='Datos fijos'!$AB$3,AG157='Datos fijos'!$AB$4),0,SUM(AH157:AK157)))</f>
        <v/>
      </c>
      <c r="BE157" s="4">
        <f ca="1">IF(OR(COUNTIF('Datos fijos'!$AJ:$AJ,$B157)=0,$B157=0,D157=0,F157=0,$H$4&lt;&gt;'Datos fijos'!$H$3),0,VLOOKUP($B157,'Datos fijos'!$AJ:$AO,COLUMN('Datos fijos'!$AK$2)-COLUMN('Datos fijos'!$AJ$2)+1,0))</f>
        <v>0</v>
      </c>
      <c r="BF157">
        <f t="shared" ca="1" si="198"/>
        <v>0</v>
      </c>
      <c r="BG157" t="str">
        <f t="shared" ca="1" si="143"/>
        <v/>
      </c>
      <c r="BH157" t="str">
        <f t="shared" ca="1" si="144"/>
        <v/>
      </c>
      <c r="BJ157" t="str">
        <f t="shared" ca="1" si="145"/>
        <v/>
      </c>
      <c r="BK157" t="str">
        <f t="shared" ca="1" si="146"/>
        <v/>
      </c>
      <c r="BL157" t="str">
        <f t="shared" ca="1" si="147"/>
        <v/>
      </c>
      <c r="BM157" t="str">
        <f t="shared" ca="1" si="148"/>
        <v/>
      </c>
      <c r="BN157" s="4" t="str">
        <f t="shared" ca="1" si="149"/>
        <v/>
      </c>
      <c r="BO157" t="str">
        <f t="shared" ca="1" si="150"/>
        <v/>
      </c>
      <c r="BP157" t="str">
        <f t="shared" ca="1" si="151"/>
        <v/>
      </c>
      <c r="BQ157" t="str">
        <f t="shared" ca="1" si="152"/>
        <v/>
      </c>
      <c r="BR157" t="str">
        <f t="shared" ca="1" si="153"/>
        <v/>
      </c>
      <c r="BS157" t="str">
        <f t="shared" ca="1" si="154"/>
        <v/>
      </c>
      <c r="BT157" t="str">
        <f ca="1">IF($BH157="","",IF(OR(BO157='Datos fijos'!$AB$3,BO157='Datos fijos'!$AB$4),0,SUM(BP157:BS157)))</f>
        <v/>
      </c>
      <c r="BU157" t="str">
        <f t="shared" ca="1" si="199"/>
        <v/>
      </c>
      <c r="BX157">
        <f ca="1">IF(OR(COUNTIF('Datos fijos'!$AJ:$AJ,$B157)=0,$B157=0,D157=0,F157=0,G157=0,$H$4&lt;&gt;'Datos fijos'!$H$3),0,VLOOKUP($B157,'Datos fijos'!$AJ:$AO,COLUMN('Datos fijos'!$AL$1)-COLUMN('Datos fijos'!$AJ$2)+1,0))</f>
        <v>0</v>
      </c>
      <c r="BY157">
        <f t="shared" ca="1" si="200"/>
        <v>0</v>
      </c>
      <c r="BZ157" t="str">
        <f t="shared" ca="1" si="155"/>
        <v/>
      </c>
      <c r="CA157" t="str">
        <f t="shared" ca="1" si="156"/>
        <v/>
      </c>
      <c r="CC157" t="str">
        <f t="shared" ca="1" si="157"/>
        <v/>
      </c>
      <c r="CD157" t="str">
        <f t="shared" ca="1" si="158"/>
        <v/>
      </c>
      <c r="CE157" t="str">
        <f t="shared" ca="1" si="159"/>
        <v/>
      </c>
      <c r="CF157" t="str">
        <f t="shared" ca="1" si="160"/>
        <v/>
      </c>
      <c r="CG157" t="str">
        <f t="shared" ca="1" si="161"/>
        <v/>
      </c>
      <c r="CH157" t="str">
        <f t="shared" ca="1" si="162"/>
        <v/>
      </c>
      <c r="CI157" t="str">
        <f t="shared" ca="1" si="163"/>
        <v/>
      </c>
      <c r="CJ157" t="str">
        <f t="shared" ca="1" si="164"/>
        <v/>
      </c>
      <c r="CK157" t="str">
        <f t="shared" ca="1" si="165"/>
        <v/>
      </c>
      <c r="CL157" t="str">
        <f t="shared" ca="1" si="166"/>
        <v/>
      </c>
      <c r="CM157" t="str">
        <f ca="1">IF($CA157="","",IF(OR(CH157='Datos fijos'!$AB$3,CH157='Datos fijos'!$AB$4),0,SUM(CI157:CL157)))</f>
        <v/>
      </c>
      <c r="CN157" t="str">
        <f t="shared" ca="1" si="201"/>
        <v/>
      </c>
      <c r="CQ157" s="4">
        <f ca="1">IF(OR(COUNTIF('Datos fijos'!$AJ:$AJ,$B157)=0,$B157=0,L157=0,D157=0,F157=0),0,IF(K157='Datos fijos'!$AB$5,VLOOKUP($B157,'Datos fijos'!$AJ:$AO,COLUMN('Datos fijos'!$AN$1)-COLUMN('Datos fijos'!$AJ$2)+1,0),0))</f>
        <v>0</v>
      </c>
      <c r="CR157">
        <f t="shared" ca="1" si="202"/>
        <v>0</v>
      </c>
      <c r="CS157" t="str">
        <f t="shared" ca="1" si="167"/>
        <v/>
      </c>
      <c r="CT157" t="str">
        <f t="shared" ca="1" si="168"/>
        <v/>
      </c>
      <c r="CV157" t="str">
        <f t="shared" ca="1" si="169"/>
        <v/>
      </c>
      <c r="CW157" t="str">
        <f t="shared" ca="1" si="170"/>
        <v/>
      </c>
      <c r="CX157" t="str">
        <f t="shared" ca="1" si="171"/>
        <v/>
      </c>
      <c r="CY157" t="str">
        <f t="shared" ca="1" si="172"/>
        <v/>
      </c>
      <c r="CZ157" t="str">
        <f t="shared" ca="1" si="173"/>
        <v/>
      </c>
      <c r="DA157" t="str">
        <f t="shared" ca="1" si="174"/>
        <v/>
      </c>
      <c r="DB157" s="4" t="str">
        <f t="shared" ca="1" si="175"/>
        <v/>
      </c>
      <c r="DC157" t="str">
        <f t="shared" ca="1" si="176"/>
        <v/>
      </c>
      <c r="DD157" t="str">
        <f t="shared" ca="1" si="177"/>
        <v/>
      </c>
      <c r="DE157" t="str">
        <f t="shared" ca="1" si="178"/>
        <v/>
      </c>
      <c r="DF157" t="str">
        <f t="shared" ca="1" si="179"/>
        <v/>
      </c>
      <c r="DI157">
        <f ca="1">IF(OR(COUNTIF('Datos fijos'!$AJ:$AJ,Cálculos!$B157)=0,Cálculos!$B157=0,D157=0,F157=0),0,VLOOKUP($B157,'Datos fijos'!$AJ:$AO,COLUMN('Datos fijos'!$AO$1)-COLUMN('Datos fijos'!$AJ$2)+1,0))</f>
        <v>0</v>
      </c>
      <c r="DJ157">
        <f t="shared" ca="1" si="203"/>
        <v>0</v>
      </c>
      <c r="DK157" t="str">
        <f t="shared" ca="1" si="180"/>
        <v/>
      </c>
      <c r="DL157" t="str">
        <f t="shared" ca="1" si="204"/>
        <v/>
      </c>
      <c r="DN157" t="str">
        <f t="shared" ca="1" si="181"/>
        <v/>
      </c>
      <c r="DO157" t="str">
        <f t="shared" ca="1" si="182"/>
        <v/>
      </c>
      <c r="DP157" t="str">
        <f t="shared" ca="1" si="183"/>
        <v/>
      </c>
      <c r="DQ157" t="str">
        <f t="shared" ca="1" si="184"/>
        <v/>
      </c>
      <c r="DR157" t="str">
        <f t="shared" ca="1" si="185"/>
        <v/>
      </c>
      <c r="DS157" s="4" t="str">
        <f ca="1">IF($DL157="","",IF(OR(OFFSET(K$3,$DL157,0)='Datos fijos'!$AB$5,OFFSET(K$3,$DL157,0)='Datos fijos'!$AB$6),"Importado",OFFSET(K$3,$DL157,0)))</f>
        <v/>
      </c>
      <c r="DT157" t="str">
        <f t="shared" ca="1" si="186"/>
        <v/>
      </c>
      <c r="DU157" t="str">
        <f t="shared" ca="1" si="187"/>
        <v/>
      </c>
      <c r="DV157" t="str">
        <f t="shared" ca="1" si="188"/>
        <v/>
      </c>
      <c r="DW157" t="str">
        <f t="shared" ca="1" si="189"/>
        <v/>
      </c>
      <c r="DX157" t="str">
        <f ca="1">IF(DL157="","",IF(OR(DS157='Datos fijos'!$AB$3,DS157='Datos fijos'!$AB$4),0,SUM(DT157:DW157)))</f>
        <v/>
      </c>
      <c r="DY157" t="str">
        <f t="shared" ca="1" si="190"/>
        <v/>
      </c>
      <c r="EC157" s="52" t="str">
        <f ca="1">IF(OR(COUNTIF('Datos fijos'!$AJ:$AJ,Cálculos!$B157)=0,F157=0,D157=0,B157=0),"",VLOOKUP($B157,'Datos fijos'!$AJ:$AP,COLUMN('Datos fijos'!$AP$1)-COLUMN('Datos fijos'!$AJ$2)+1,0))</f>
        <v/>
      </c>
      <c r="ED157" t="str">
        <f t="shared" ca="1" si="191"/>
        <v/>
      </c>
    </row>
    <row r="158" spans="2:134">
      <c r="B158">
        <f ca="1">OFFSET('Equipos, Mater, Serv'!C$5,ROW($A158)-ROW($A$3),0)</f>
        <v>0</v>
      </c>
      <c r="C158">
        <f ca="1">OFFSET('Equipos, Mater, Serv'!D$5,ROW($A158)-ROW($A$3),0)</f>
        <v>0</v>
      </c>
      <c r="D158">
        <f ca="1">OFFSET('Equipos, Mater, Serv'!F$5,ROW($A158)-ROW($A$3),0)</f>
        <v>0</v>
      </c>
      <c r="E158">
        <f ca="1">OFFSET('Equipos, Mater, Serv'!G$5,ROW($A158)-ROW($A$3),0)</f>
        <v>0</v>
      </c>
      <c r="F158">
        <f ca="1">OFFSET('Equipos, Mater, Serv'!H$5,ROW($A158)-ROW($A$3),0)</f>
        <v>0</v>
      </c>
      <c r="G158">
        <f ca="1">OFFSET('Equipos, Mater, Serv'!L$5,ROW($A158)-ROW($A$3),0)</f>
        <v>0</v>
      </c>
      <c r="I158">
        <f ca="1">OFFSET('Equipos, Mater, Serv'!O$5,ROW($A158)-ROW($A$3),0)</f>
        <v>0</v>
      </c>
      <c r="J158">
        <f ca="1">OFFSET('Equipos, Mater, Serv'!P$5,ROW($A158)-ROW($A$3),0)</f>
        <v>0</v>
      </c>
      <c r="K158">
        <f ca="1">OFFSET('Equipos, Mater, Serv'!T$5,ROW($A158)-ROW($A$3),0)</f>
        <v>0</v>
      </c>
      <c r="L158">
        <f ca="1">OFFSET('Equipos, Mater, Serv'!U$5,ROW($A158)-ROW($A$3),0)</f>
        <v>0</v>
      </c>
      <c r="N158">
        <f ca="1">OFFSET('Equipos, Mater, Serv'!Z$5,ROW($A158)-ROW($A$3),0)</f>
        <v>0</v>
      </c>
      <c r="O158">
        <f ca="1">OFFSET('Equipos, Mater, Serv'!AA$5,ROW($A158)-ROW($A$3),0)</f>
        <v>0</v>
      </c>
      <c r="P158">
        <f ca="1">OFFSET('Equipos, Mater, Serv'!AB$5,ROW($A158)-ROW($A$3),0)</f>
        <v>0</v>
      </c>
      <c r="Q158">
        <f ca="1">OFFSET('Equipos, Mater, Serv'!AC$5,ROW($A158)-ROW($A$3),0)</f>
        <v>0</v>
      </c>
      <c r="R158">
        <f ca="1">OFFSET('Equipos, Mater, Serv'!AD$5,ROW($A158)-ROW($A$3),0)</f>
        <v>0</v>
      </c>
      <c r="S158">
        <f ca="1">OFFSET('Equipos, Mater, Serv'!AE$5,ROW($A158)-ROW($A$3),0)</f>
        <v>0</v>
      </c>
      <c r="T158">
        <f ca="1">OFFSET('Equipos, Mater, Serv'!AF$5,ROW($A158)-ROW($A$3),0)</f>
        <v>0</v>
      </c>
      <c r="V158" s="227">
        <f ca="1">IF(OR($B158=0,D158=0,F158=0,J158&lt;&gt;'Datos fijos'!$H$3),0,1)</f>
        <v>0</v>
      </c>
      <c r="W158">
        <f t="shared" ca="1" si="192"/>
        <v>0</v>
      </c>
      <c r="X158" t="str">
        <f t="shared" ca="1" si="193"/>
        <v/>
      </c>
      <c r="Y158" t="str">
        <f t="shared" ca="1" si="194"/>
        <v/>
      </c>
      <c r="AA158" t="str">
        <f t="shared" ca="1" si="137"/>
        <v/>
      </c>
      <c r="AB158" t="str">
        <f t="shared" ca="1" si="138"/>
        <v/>
      </c>
      <c r="AC158" t="str">
        <f t="shared" ca="1" si="139"/>
        <v/>
      </c>
      <c r="AD158" t="str">
        <f t="shared" ca="1" si="140"/>
        <v/>
      </c>
      <c r="AE158" t="str">
        <f t="shared" ca="1" si="141"/>
        <v/>
      </c>
      <c r="AF158" t="str">
        <f t="shared" ca="1" si="142"/>
        <v/>
      </c>
      <c r="AG158" t="str">
        <f t="shared" ca="1" si="195"/>
        <v/>
      </c>
      <c r="AH158" t="str">
        <f t="shared" ca="1" si="196"/>
        <v/>
      </c>
      <c r="AI158" t="str">
        <f t="shared" ca="1" si="197"/>
        <v/>
      </c>
      <c r="AL158" t="str">
        <f ca="1">IF(Y158="","",IF(OR(AG158='Datos fijos'!$AB$3,AG158='Datos fijos'!$AB$4),0,SUM(AH158:AK158)))</f>
        <v/>
      </c>
      <c r="BE158" s="4">
        <f ca="1">IF(OR(COUNTIF('Datos fijos'!$AJ:$AJ,$B158)=0,$B158=0,D158=0,F158=0,$H$4&lt;&gt;'Datos fijos'!$H$3),0,VLOOKUP($B158,'Datos fijos'!$AJ:$AO,COLUMN('Datos fijos'!$AK$2)-COLUMN('Datos fijos'!$AJ$2)+1,0))</f>
        <v>0</v>
      </c>
      <c r="BF158">
        <f t="shared" ca="1" si="198"/>
        <v>0</v>
      </c>
      <c r="BG158" t="str">
        <f t="shared" ca="1" si="143"/>
        <v/>
      </c>
      <c r="BH158" t="str">
        <f t="shared" ca="1" si="144"/>
        <v/>
      </c>
      <c r="BJ158" t="str">
        <f t="shared" ca="1" si="145"/>
        <v/>
      </c>
      <c r="BK158" t="str">
        <f t="shared" ca="1" si="146"/>
        <v/>
      </c>
      <c r="BL158" t="str">
        <f t="shared" ca="1" si="147"/>
        <v/>
      </c>
      <c r="BM158" t="str">
        <f t="shared" ca="1" si="148"/>
        <v/>
      </c>
      <c r="BN158" s="4" t="str">
        <f t="shared" ca="1" si="149"/>
        <v/>
      </c>
      <c r="BO158" t="str">
        <f t="shared" ca="1" si="150"/>
        <v/>
      </c>
      <c r="BP158" t="str">
        <f t="shared" ca="1" si="151"/>
        <v/>
      </c>
      <c r="BQ158" t="str">
        <f t="shared" ca="1" si="152"/>
        <v/>
      </c>
      <c r="BR158" t="str">
        <f t="shared" ca="1" si="153"/>
        <v/>
      </c>
      <c r="BS158" t="str">
        <f t="shared" ca="1" si="154"/>
        <v/>
      </c>
      <c r="BT158" t="str">
        <f ca="1">IF($BH158="","",IF(OR(BO158='Datos fijos'!$AB$3,BO158='Datos fijos'!$AB$4),0,SUM(BP158:BS158)))</f>
        <v/>
      </c>
      <c r="BU158" t="str">
        <f t="shared" ca="1" si="199"/>
        <v/>
      </c>
      <c r="BX158">
        <f ca="1">IF(OR(COUNTIF('Datos fijos'!$AJ:$AJ,$B158)=0,$B158=0,D158=0,F158=0,G158=0,$H$4&lt;&gt;'Datos fijos'!$H$3),0,VLOOKUP($B158,'Datos fijos'!$AJ:$AO,COLUMN('Datos fijos'!$AL$1)-COLUMN('Datos fijos'!$AJ$2)+1,0))</f>
        <v>0</v>
      </c>
      <c r="BY158">
        <f t="shared" ca="1" si="200"/>
        <v>0</v>
      </c>
      <c r="BZ158" t="str">
        <f t="shared" ca="1" si="155"/>
        <v/>
      </c>
      <c r="CA158" t="str">
        <f t="shared" ca="1" si="156"/>
        <v/>
      </c>
      <c r="CC158" t="str">
        <f t="shared" ca="1" si="157"/>
        <v/>
      </c>
      <c r="CD158" t="str">
        <f t="shared" ca="1" si="158"/>
        <v/>
      </c>
      <c r="CE158" t="str">
        <f t="shared" ca="1" si="159"/>
        <v/>
      </c>
      <c r="CF158" t="str">
        <f t="shared" ca="1" si="160"/>
        <v/>
      </c>
      <c r="CG158" t="str">
        <f t="shared" ca="1" si="161"/>
        <v/>
      </c>
      <c r="CH158" t="str">
        <f t="shared" ca="1" si="162"/>
        <v/>
      </c>
      <c r="CI158" t="str">
        <f t="shared" ca="1" si="163"/>
        <v/>
      </c>
      <c r="CJ158" t="str">
        <f t="shared" ca="1" si="164"/>
        <v/>
      </c>
      <c r="CK158" t="str">
        <f t="shared" ca="1" si="165"/>
        <v/>
      </c>
      <c r="CL158" t="str">
        <f t="shared" ca="1" si="166"/>
        <v/>
      </c>
      <c r="CM158" t="str">
        <f ca="1">IF($CA158="","",IF(OR(CH158='Datos fijos'!$AB$3,CH158='Datos fijos'!$AB$4),0,SUM(CI158:CL158)))</f>
        <v/>
      </c>
      <c r="CN158" t="str">
        <f t="shared" ca="1" si="201"/>
        <v/>
      </c>
      <c r="CQ158" s="4">
        <f ca="1">IF(OR(COUNTIF('Datos fijos'!$AJ:$AJ,$B158)=0,$B158=0,L158=0,D158=0,F158=0),0,IF(K158='Datos fijos'!$AB$5,VLOOKUP($B158,'Datos fijos'!$AJ:$AO,COLUMN('Datos fijos'!$AN$1)-COLUMN('Datos fijos'!$AJ$2)+1,0),0))</f>
        <v>0</v>
      </c>
      <c r="CR158">
        <f t="shared" ca="1" si="202"/>
        <v>0</v>
      </c>
      <c r="CS158" t="str">
        <f t="shared" ca="1" si="167"/>
        <v/>
      </c>
      <c r="CT158" t="str">
        <f t="shared" ca="1" si="168"/>
        <v/>
      </c>
      <c r="CV158" t="str">
        <f t="shared" ca="1" si="169"/>
        <v/>
      </c>
      <c r="CW158" t="str">
        <f t="shared" ca="1" si="170"/>
        <v/>
      </c>
      <c r="CX158" t="str">
        <f t="shared" ca="1" si="171"/>
        <v/>
      </c>
      <c r="CY158" t="str">
        <f t="shared" ca="1" si="172"/>
        <v/>
      </c>
      <c r="CZ158" t="str">
        <f t="shared" ca="1" si="173"/>
        <v/>
      </c>
      <c r="DA158" t="str">
        <f t="shared" ca="1" si="174"/>
        <v/>
      </c>
      <c r="DB158" s="4" t="str">
        <f t="shared" ca="1" si="175"/>
        <v/>
      </c>
      <c r="DC158" t="str">
        <f t="shared" ca="1" si="176"/>
        <v/>
      </c>
      <c r="DD158" t="str">
        <f t="shared" ca="1" si="177"/>
        <v/>
      </c>
      <c r="DE158" t="str">
        <f t="shared" ca="1" si="178"/>
        <v/>
      </c>
      <c r="DF158" t="str">
        <f t="shared" ca="1" si="179"/>
        <v/>
      </c>
      <c r="DI158">
        <f ca="1">IF(OR(COUNTIF('Datos fijos'!$AJ:$AJ,Cálculos!$B158)=0,Cálculos!$B158=0,D158=0,F158=0),0,VLOOKUP($B158,'Datos fijos'!$AJ:$AO,COLUMN('Datos fijos'!$AO$1)-COLUMN('Datos fijos'!$AJ$2)+1,0))</f>
        <v>0</v>
      </c>
      <c r="DJ158">
        <f t="shared" ca="1" si="203"/>
        <v>0</v>
      </c>
      <c r="DK158" t="str">
        <f t="shared" ca="1" si="180"/>
        <v/>
      </c>
      <c r="DL158" t="str">
        <f t="shared" ca="1" si="204"/>
        <v/>
      </c>
      <c r="DN158" t="str">
        <f t="shared" ca="1" si="181"/>
        <v/>
      </c>
      <c r="DO158" t="str">
        <f t="shared" ca="1" si="182"/>
        <v/>
      </c>
      <c r="DP158" t="str">
        <f t="shared" ca="1" si="183"/>
        <v/>
      </c>
      <c r="DQ158" t="str">
        <f t="shared" ca="1" si="184"/>
        <v/>
      </c>
      <c r="DR158" t="str">
        <f t="shared" ca="1" si="185"/>
        <v/>
      </c>
      <c r="DS158" s="4" t="str">
        <f ca="1">IF($DL158="","",IF(OR(OFFSET(K$3,$DL158,0)='Datos fijos'!$AB$5,OFFSET(K$3,$DL158,0)='Datos fijos'!$AB$6),"Importado",OFFSET(K$3,$DL158,0)))</f>
        <v/>
      </c>
      <c r="DT158" t="str">
        <f t="shared" ca="1" si="186"/>
        <v/>
      </c>
      <c r="DU158" t="str">
        <f t="shared" ca="1" si="187"/>
        <v/>
      </c>
      <c r="DV158" t="str">
        <f t="shared" ca="1" si="188"/>
        <v/>
      </c>
      <c r="DW158" t="str">
        <f t="shared" ca="1" si="189"/>
        <v/>
      </c>
      <c r="DX158" t="str">
        <f ca="1">IF(DL158="","",IF(OR(DS158='Datos fijos'!$AB$3,DS158='Datos fijos'!$AB$4),0,SUM(DT158:DW158)))</f>
        <v/>
      </c>
      <c r="DY158" t="str">
        <f t="shared" ca="1" si="190"/>
        <v/>
      </c>
      <c r="EC158" s="52" t="str">
        <f ca="1">IF(OR(COUNTIF('Datos fijos'!$AJ:$AJ,Cálculos!$B158)=0,F158=0,D158=0,B158=0),"",VLOOKUP($B158,'Datos fijos'!$AJ:$AP,COLUMN('Datos fijos'!$AP$1)-COLUMN('Datos fijos'!$AJ$2)+1,0))</f>
        <v/>
      </c>
      <c r="ED158" t="str">
        <f t="shared" ca="1" si="191"/>
        <v/>
      </c>
    </row>
    <row r="159" spans="2:134">
      <c r="B159">
        <f ca="1">OFFSET('Equipos, Mater, Serv'!C$5,ROW($A159)-ROW($A$3),0)</f>
        <v>0</v>
      </c>
      <c r="C159">
        <f ca="1">OFFSET('Equipos, Mater, Serv'!D$5,ROW($A159)-ROW($A$3),0)</f>
        <v>0</v>
      </c>
      <c r="D159">
        <f ca="1">OFFSET('Equipos, Mater, Serv'!F$5,ROW($A159)-ROW($A$3),0)</f>
        <v>0</v>
      </c>
      <c r="E159">
        <f ca="1">OFFSET('Equipos, Mater, Serv'!G$5,ROW($A159)-ROW($A$3),0)</f>
        <v>0</v>
      </c>
      <c r="F159">
        <f ca="1">OFFSET('Equipos, Mater, Serv'!H$5,ROW($A159)-ROW($A$3),0)</f>
        <v>0</v>
      </c>
      <c r="G159">
        <f ca="1">OFFSET('Equipos, Mater, Serv'!L$5,ROW($A159)-ROW($A$3),0)</f>
        <v>0</v>
      </c>
      <c r="I159">
        <f ca="1">OFFSET('Equipos, Mater, Serv'!O$5,ROW($A159)-ROW($A$3),0)</f>
        <v>0</v>
      </c>
      <c r="J159">
        <f ca="1">OFFSET('Equipos, Mater, Serv'!P$5,ROW($A159)-ROW($A$3),0)</f>
        <v>0</v>
      </c>
      <c r="K159">
        <f ca="1">OFFSET('Equipos, Mater, Serv'!T$5,ROW($A159)-ROW($A$3),0)</f>
        <v>0</v>
      </c>
      <c r="L159">
        <f ca="1">OFFSET('Equipos, Mater, Serv'!U$5,ROW($A159)-ROW($A$3),0)</f>
        <v>0</v>
      </c>
      <c r="N159">
        <f ca="1">OFFSET('Equipos, Mater, Serv'!Z$5,ROW($A159)-ROW($A$3),0)</f>
        <v>0</v>
      </c>
      <c r="O159">
        <f ca="1">OFFSET('Equipos, Mater, Serv'!AA$5,ROW($A159)-ROW($A$3),0)</f>
        <v>0</v>
      </c>
      <c r="P159">
        <f ca="1">OFFSET('Equipos, Mater, Serv'!AB$5,ROW($A159)-ROW($A$3),0)</f>
        <v>0</v>
      </c>
      <c r="Q159">
        <f ca="1">OFFSET('Equipos, Mater, Serv'!AC$5,ROW($A159)-ROW($A$3),0)</f>
        <v>0</v>
      </c>
      <c r="R159">
        <f ca="1">OFFSET('Equipos, Mater, Serv'!AD$5,ROW($A159)-ROW($A$3),0)</f>
        <v>0</v>
      </c>
      <c r="S159">
        <f ca="1">OFFSET('Equipos, Mater, Serv'!AE$5,ROW($A159)-ROW($A$3),0)</f>
        <v>0</v>
      </c>
      <c r="T159">
        <f ca="1">OFFSET('Equipos, Mater, Serv'!AF$5,ROW($A159)-ROW($A$3),0)</f>
        <v>0</v>
      </c>
      <c r="V159" s="227">
        <f ca="1">IF(OR($B159=0,D159=0,F159=0,J159&lt;&gt;'Datos fijos'!$H$3),0,1)</f>
        <v>0</v>
      </c>
      <c r="W159">
        <f t="shared" ca="1" si="192"/>
        <v>0</v>
      </c>
      <c r="X159" t="str">
        <f t="shared" ca="1" si="193"/>
        <v/>
      </c>
      <c r="Y159" t="str">
        <f t="shared" ca="1" si="194"/>
        <v/>
      </c>
      <c r="AA159" t="str">
        <f t="shared" ca="1" si="137"/>
        <v/>
      </c>
      <c r="AB159" t="str">
        <f t="shared" ca="1" si="138"/>
        <v/>
      </c>
      <c r="AC159" t="str">
        <f t="shared" ca="1" si="139"/>
        <v/>
      </c>
      <c r="AD159" t="str">
        <f t="shared" ca="1" si="140"/>
        <v/>
      </c>
      <c r="AE159" t="str">
        <f t="shared" ca="1" si="141"/>
        <v/>
      </c>
      <c r="AF159" t="str">
        <f t="shared" ca="1" si="142"/>
        <v/>
      </c>
      <c r="AG159" t="str">
        <f t="shared" ca="1" si="195"/>
        <v/>
      </c>
      <c r="AH159" t="str">
        <f t="shared" ca="1" si="196"/>
        <v/>
      </c>
      <c r="AI159" t="str">
        <f t="shared" ca="1" si="197"/>
        <v/>
      </c>
      <c r="AL159" t="str">
        <f ca="1">IF(Y159="","",IF(OR(AG159='Datos fijos'!$AB$3,AG159='Datos fijos'!$AB$4),0,SUM(AH159:AK159)))</f>
        <v/>
      </c>
      <c r="BE159" s="4">
        <f ca="1">IF(OR(COUNTIF('Datos fijos'!$AJ:$AJ,$B159)=0,$B159=0,D159=0,F159=0,$H$4&lt;&gt;'Datos fijos'!$H$3),0,VLOOKUP($B159,'Datos fijos'!$AJ:$AO,COLUMN('Datos fijos'!$AK$2)-COLUMN('Datos fijos'!$AJ$2)+1,0))</f>
        <v>0</v>
      </c>
      <c r="BF159">
        <f t="shared" ca="1" si="198"/>
        <v>0</v>
      </c>
      <c r="BG159" t="str">
        <f t="shared" ca="1" si="143"/>
        <v/>
      </c>
      <c r="BH159" t="str">
        <f t="shared" ca="1" si="144"/>
        <v/>
      </c>
      <c r="BJ159" t="str">
        <f t="shared" ca="1" si="145"/>
        <v/>
      </c>
      <c r="BK159" t="str">
        <f t="shared" ca="1" si="146"/>
        <v/>
      </c>
      <c r="BL159" t="str">
        <f t="shared" ca="1" si="147"/>
        <v/>
      </c>
      <c r="BM159" t="str">
        <f t="shared" ca="1" si="148"/>
        <v/>
      </c>
      <c r="BN159" s="4" t="str">
        <f t="shared" ca="1" si="149"/>
        <v/>
      </c>
      <c r="BO159" t="str">
        <f t="shared" ca="1" si="150"/>
        <v/>
      </c>
      <c r="BP159" t="str">
        <f t="shared" ca="1" si="151"/>
        <v/>
      </c>
      <c r="BQ159" t="str">
        <f t="shared" ca="1" si="152"/>
        <v/>
      </c>
      <c r="BR159" t="str">
        <f t="shared" ca="1" si="153"/>
        <v/>
      </c>
      <c r="BS159" t="str">
        <f t="shared" ca="1" si="154"/>
        <v/>
      </c>
      <c r="BT159" t="str">
        <f ca="1">IF($BH159="","",IF(OR(BO159='Datos fijos'!$AB$3,BO159='Datos fijos'!$AB$4),0,SUM(BP159:BS159)))</f>
        <v/>
      </c>
      <c r="BU159" t="str">
        <f t="shared" ca="1" si="199"/>
        <v/>
      </c>
      <c r="BX159">
        <f ca="1">IF(OR(COUNTIF('Datos fijos'!$AJ:$AJ,$B159)=0,$B159=0,D159=0,F159=0,G159=0,$H$4&lt;&gt;'Datos fijos'!$H$3),0,VLOOKUP($B159,'Datos fijos'!$AJ:$AO,COLUMN('Datos fijos'!$AL$1)-COLUMN('Datos fijos'!$AJ$2)+1,0))</f>
        <v>0</v>
      </c>
      <c r="BY159">
        <f t="shared" ca="1" si="200"/>
        <v>0</v>
      </c>
      <c r="BZ159" t="str">
        <f t="shared" ca="1" si="155"/>
        <v/>
      </c>
      <c r="CA159" t="str">
        <f t="shared" ca="1" si="156"/>
        <v/>
      </c>
      <c r="CC159" t="str">
        <f t="shared" ca="1" si="157"/>
        <v/>
      </c>
      <c r="CD159" t="str">
        <f t="shared" ca="1" si="158"/>
        <v/>
      </c>
      <c r="CE159" t="str">
        <f t="shared" ca="1" si="159"/>
        <v/>
      </c>
      <c r="CF159" t="str">
        <f t="shared" ca="1" si="160"/>
        <v/>
      </c>
      <c r="CG159" t="str">
        <f t="shared" ca="1" si="161"/>
        <v/>
      </c>
      <c r="CH159" t="str">
        <f t="shared" ca="1" si="162"/>
        <v/>
      </c>
      <c r="CI159" t="str">
        <f t="shared" ca="1" si="163"/>
        <v/>
      </c>
      <c r="CJ159" t="str">
        <f t="shared" ca="1" si="164"/>
        <v/>
      </c>
      <c r="CK159" t="str">
        <f t="shared" ca="1" si="165"/>
        <v/>
      </c>
      <c r="CL159" t="str">
        <f t="shared" ca="1" si="166"/>
        <v/>
      </c>
      <c r="CM159" t="str">
        <f ca="1">IF($CA159="","",IF(OR(CH159='Datos fijos'!$AB$3,CH159='Datos fijos'!$AB$4),0,SUM(CI159:CL159)))</f>
        <v/>
      </c>
      <c r="CN159" t="str">
        <f t="shared" ca="1" si="201"/>
        <v/>
      </c>
      <c r="CQ159" s="4">
        <f ca="1">IF(OR(COUNTIF('Datos fijos'!$AJ:$AJ,$B159)=0,$B159=0,L159=0,D159=0,F159=0),0,IF(K159='Datos fijos'!$AB$5,VLOOKUP($B159,'Datos fijos'!$AJ:$AO,COLUMN('Datos fijos'!$AN$1)-COLUMN('Datos fijos'!$AJ$2)+1,0),0))</f>
        <v>0</v>
      </c>
      <c r="CR159">
        <f t="shared" ca="1" si="202"/>
        <v>0</v>
      </c>
      <c r="CS159" t="str">
        <f t="shared" ca="1" si="167"/>
        <v/>
      </c>
      <c r="CT159" t="str">
        <f t="shared" ca="1" si="168"/>
        <v/>
      </c>
      <c r="CV159" t="str">
        <f t="shared" ca="1" si="169"/>
        <v/>
      </c>
      <c r="CW159" t="str">
        <f t="shared" ca="1" si="170"/>
        <v/>
      </c>
      <c r="CX159" t="str">
        <f t="shared" ca="1" si="171"/>
        <v/>
      </c>
      <c r="CY159" t="str">
        <f t="shared" ca="1" si="172"/>
        <v/>
      </c>
      <c r="CZ159" t="str">
        <f t="shared" ca="1" si="173"/>
        <v/>
      </c>
      <c r="DA159" t="str">
        <f t="shared" ca="1" si="174"/>
        <v/>
      </c>
      <c r="DB159" s="4" t="str">
        <f t="shared" ca="1" si="175"/>
        <v/>
      </c>
      <c r="DC159" t="str">
        <f t="shared" ca="1" si="176"/>
        <v/>
      </c>
      <c r="DD159" t="str">
        <f t="shared" ca="1" si="177"/>
        <v/>
      </c>
      <c r="DE159" t="str">
        <f t="shared" ca="1" si="178"/>
        <v/>
      </c>
      <c r="DF159" t="str">
        <f t="shared" ca="1" si="179"/>
        <v/>
      </c>
      <c r="DI159">
        <f ca="1">IF(OR(COUNTIF('Datos fijos'!$AJ:$AJ,Cálculos!$B159)=0,Cálculos!$B159=0,D159=0,F159=0),0,VLOOKUP($B159,'Datos fijos'!$AJ:$AO,COLUMN('Datos fijos'!$AO$1)-COLUMN('Datos fijos'!$AJ$2)+1,0))</f>
        <v>0</v>
      </c>
      <c r="DJ159">
        <f t="shared" ca="1" si="203"/>
        <v>0</v>
      </c>
      <c r="DK159" t="str">
        <f t="shared" ca="1" si="180"/>
        <v/>
      </c>
      <c r="DL159" t="str">
        <f t="shared" ca="1" si="204"/>
        <v/>
      </c>
      <c r="DN159" t="str">
        <f t="shared" ca="1" si="181"/>
        <v/>
      </c>
      <c r="DO159" t="str">
        <f t="shared" ca="1" si="182"/>
        <v/>
      </c>
      <c r="DP159" t="str">
        <f t="shared" ca="1" si="183"/>
        <v/>
      </c>
      <c r="DQ159" t="str">
        <f t="shared" ca="1" si="184"/>
        <v/>
      </c>
      <c r="DR159" t="str">
        <f t="shared" ca="1" si="185"/>
        <v/>
      </c>
      <c r="DS159" s="4" t="str">
        <f ca="1">IF($DL159="","",IF(OR(OFFSET(K$3,$DL159,0)='Datos fijos'!$AB$5,OFFSET(K$3,$DL159,0)='Datos fijos'!$AB$6),"Importado",OFFSET(K$3,$DL159,0)))</f>
        <v/>
      </c>
      <c r="DT159" t="str">
        <f t="shared" ca="1" si="186"/>
        <v/>
      </c>
      <c r="DU159" t="str">
        <f t="shared" ca="1" si="187"/>
        <v/>
      </c>
      <c r="DV159" t="str">
        <f t="shared" ca="1" si="188"/>
        <v/>
      </c>
      <c r="DW159" t="str">
        <f t="shared" ca="1" si="189"/>
        <v/>
      </c>
      <c r="DX159" t="str">
        <f ca="1">IF(DL159="","",IF(OR(DS159='Datos fijos'!$AB$3,DS159='Datos fijos'!$AB$4),0,SUM(DT159:DW159)))</f>
        <v/>
      </c>
      <c r="DY159" t="str">
        <f t="shared" ca="1" si="190"/>
        <v/>
      </c>
      <c r="EC159" s="52" t="str">
        <f ca="1">IF(OR(COUNTIF('Datos fijos'!$AJ:$AJ,Cálculos!$B159)=0,F159=0,D159=0,B159=0),"",VLOOKUP($B159,'Datos fijos'!$AJ:$AP,COLUMN('Datos fijos'!$AP$1)-COLUMN('Datos fijos'!$AJ$2)+1,0))</f>
        <v/>
      </c>
      <c r="ED159" t="str">
        <f t="shared" ca="1" si="191"/>
        <v/>
      </c>
    </row>
    <row r="160" spans="2:134">
      <c r="B160">
        <f ca="1">OFFSET('Equipos, Mater, Serv'!C$5,ROW($A160)-ROW($A$3),0)</f>
        <v>0</v>
      </c>
      <c r="C160">
        <f ca="1">OFFSET('Equipos, Mater, Serv'!D$5,ROW($A160)-ROW($A$3),0)</f>
        <v>0</v>
      </c>
      <c r="D160">
        <f ca="1">OFFSET('Equipos, Mater, Serv'!F$5,ROW($A160)-ROW($A$3),0)</f>
        <v>0</v>
      </c>
      <c r="E160">
        <f ca="1">OFFSET('Equipos, Mater, Serv'!G$5,ROW($A160)-ROW($A$3),0)</f>
        <v>0</v>
      </c>
      <c r="F160">
        <f ca="1">OFFSET('Equipos, Mater, Serv'!H$5,ROW($A160)-ROW($A$3),0)</f>
        <v>0</v>
      </c>
      <c r="G160">
        <f ca="1">OFFSET('Equipos, Mater, Serv'!L$5,ROW($A160)-ROW($A$3),0)</f>
        <v>0</v>
      </c>
      <c r="I160">
        <f ca="1">OFFSET('Equipos, Mater, Serv'!O$5,ROW($A160)-ROW($A$3),0)</f>
        <v>0</v>
      </c>
      <c r="J160">
        <f ca="1">OFFSET('Equipos, Mater, Serv'!P$5,ROW($A160)-ROW($A$3),0)</f>
        <v>0</v>
      </c>
      <c r="K160">
        <f ca="1">OFFSET('Equipos, Mater, Serv'!T$5,ROW($A160)-ROW($A$3),0)</f>
        <v>0</v>
      </c>
      <c r="L160">
        <f ca="1">OFFSET('Equipos, Mater, Serv'!U$5,ROW($A160)-ROW($A$3),0)</f>
        <v>0</v>
      </c>
      <c r="N160">
        <f ca="1">OFFSET('Equipos, Mater, Serv'!Z$5,ROW($A160)-ROW($A$3),0)</f>
        <v>0</v>
      </c>
      <c r="O160">
        <f ca="1">OFFSET('Equipos, Mater, Serv'!AA$5,ROW($A160)-ROW($A$3),0)</f>
        <v>0</v>
      </c>
      <c r="P160">
        <f ca="1">OFFSET('Equipos, Mater, Serv'!AB$5,ROW($A160)-ROW($A$3),0)</f>
        <v>0</v>
      </c>
      <c r="Q160">
        <f ca="1">OFFSET('Equipos, Mater, Serv'!AC$5,ROW($A160)-ROW($A$3),0)</f>
        <v>0</v>
      </c>
      <c r="R160">
        <f ca="1">OFFSET('Equipos, Mater, Serv'!AD$5,ROW($A160)-ROW($A$3),0)</f>
        <v>0</v>
      </c>
      <c r="S160">
        <f ca="1">OFFSET('Equipos, Mater, Serv'!AE$5,ROW($A160)-ROW($A$3),0)</f>
        <v>0</v>
      </c>
      <c r="T160">
        <f ca="1">OFFSET('Equipos, Mater, Serv'!AF$5,ROW($A160)-ROW($A$3),0)</f>
        <v>0</v>
      </c>
      <c r="V160" s="227">
        <f ca="1">IF(OR($B160=0,D160=0,F160=0,J160&lt;&gt;'Datos fijos'!$H$3),0,1)</f>
        <v>0</v>
      </c>
      <c r="W160">
        <f t="shared" ca="1" si="192"/>
        <v>0</v>
      </c>
      <c r="X160" t="str">
        <f t="shared" ca="1" si="193"/>
        <v/>
      </c>
      <c r="Y160" t="str">
        <f t="shared" ca="1" si="194"/>
        <v/>
      </c>
      <c r="AA160" t="str">
        <f t="shared" ca="1" si="137"/>
        <v/>
      </c>
      <c r="AB160" t="str">
        <f t="shared" ca="1" si="138"/>
        <v/>
      </c>
      <c r="AC160" t="str">
        <f t="shared" ca="1" si="139"/>
        <v/>
      </c>
      <c r="AD160" t="str">
        <f t="shared" ca="1" si="140"/>
        <v/>
      </c>
      <c r="AE160" t="str">
        <f t="shared" ca="1" si="141"/>
        <v/>
      </c>
      <c r="AF160" t="str">
        <f t="shared" ca="1" si="142"/>
        <v/>
      </c>
      <c r="AG160" t="str">
        <f t="shared" ca="1" si="195"/>
        <v/>
      </c>
      <c r="AH160" t="str">
        <f t="shared" ca="1" si="196"/>
        <v/>
      </c>
      <c r="AI160" t="str">
        <f t="shared" ca="1" si="197"/>
        <v/>
      </c>
      <c r="AL160" t="str">
        <f ca="1">IF(Y160="","",IF(OR(AG160='Datos fijos'!$AB$3,AG160='Datos fijos'!$AB$4),0,SUM(AH160:AK160)))</f>
        <v/>
      </c>
      <c r="BE160" s="4">
        <f ca="1">IF(OR(COUNTIF('Datos fijos'!$AJ:$AJ,$B160)=0,$B160=0,D160=0,F160=0,$H$4&lt;&gt;'Datos fijos'!$H$3),0,VLOOKUP($B160,'Datos fijos'!$AJ:$AO,COLUMN('Datos fijos'!$AK$2)-COLUMN('Datos fijos'!$AJ$2)+1,0))</f>
        <v>0</v>
      </c>
      <c r="BF160">
        <f t="shared" ca="1" si="198"/>
        <v>0</v>
      </c>
      <c r="BG160" t="str">
        <f t="shared" ca="1" si="143"/>
        <v/>
      </c>
      <c r="BH160" t="str">
        <f t="shared" ca="1" si="144"/>
        <v/>
      </c>
      <c r="BJ160" t="str">
        <f t="shared" ca="1" si="145"/>
        <v/>
      </c>
      <c r="BK160" t="str">
        <f t="shared" ca="1" si="146"/>
        <v/>
      </c>
      <c r="BL160" t="str">
        <f t="shared" ca="1" si="147"/>
        <v/>
      </c>
      <c r="BM160" t="str">
        <f t="shared" ca="1" si="148"/>
        <v/>
      </c>
      <c r="BN160" s="4" t="str">
        <f t="shared" ca="1" si="149"/>
        <v/>
      </c>
      <c r="BO160" t="str">
        <f t="shared" ca="1" si="150"/>
        <v/>
      </c>
      <c r="BP160" t="str">
        <f t="shared" ca="1" si="151"/>
        <v/>
      </c>
      <c r="BQ160" t="str">
        <f t="shared" ca="1" si="152"/>
        <v/>
      </c>
      <c r="BR160" t="str">
        <f t="shared" ca="1" si="153"/>
        <v/>
      </c>
      <c r="BS160" t="str">
        <f t="shared" ca="1" si="154"/>
        <v/>
      </c>
      <c r="BT160" t="str">
        <f ca="1">IF($BH160="","",IF(OR(BO160='Datos fijos'!$AB$3,BO160='Datos fijos'!$AB$4),0,SUM(BP160:BS160)))</f>
        <v/>
      </c>
      <c r="BU160" t="str">
        <f t="shared" ca="1" si="199"/>
        <v/>
      </c>
      <c r="BX160">
        <f ca="1">IF(OR(COUNTIF('Datos fijos'!$AJ:$AJ,$B160)=0,$B160=0,D160=0,F160=0,G160=0,$H$4&lt;&gt;'Datos fijos'!$H$3),0,VLOOKUP($B160,'Datos fijos'!$AJ:$AO,COLUMN('Datos fijos'!$AL$1)-COLUMN('Datos fijos'!$AJ$2)+1,0))</f>
        <v>0</v>
      </c>
      <c r="BY160">
        <f t="shared" ca="1" si="200"/>
        <v>0</v>
      </c>
      <c r="BZ160" t="str">
        <f t="shared" ca="1" si="155"/>
        <v/>
      </c>
      <c r="CA160" t="str">
        <f t="shared" ca="1" si="156"/>
        <v/>
      </c>
      <c r="CC160" t="str">
        <f t="shared" ca="1" si="157"/>
        <v/>
      </c>
      <c r="CD160" t="str">
        <f t="shared" ca="1" si="158"/>
        <v/>
      </c>
      <c r="CE160" t="str">
        <f t="shared" ca="1" si="159"/>
        <v/>
      </c>
      <c r="CF160" t="str">
        <f t="shared" ca="1" si="160"/>
        <v/>
      </c>
      <c r="CG160" t="str">
        <f t="shared" ca="1" si="161"/>
        <v/>
      </c>
      <c r="CH160" t="str">
        <f t="shared" ca="1" si="162"/>
        <v/>
      </c>
      <c r="CI160" t="str">
        <f t="shared" ca="1" si="163"/>
        <v/>
      </c>
      <c r="CJ160" t="str">
        <f t="shared" ca="1" si="164"/>
        <v/>
      </c>
      <c r="CK160" t="str">
        <f t="shared" ca="1" si="165"/>
        <v/>
      </c>
      <c r="CL160" t="str">
        <f t="shared" ca="1" si="166"/>
        <v/>
      </c>
      <c r="CM160" t="str">
        <f ca="1">IF($CA160="","",IF(OR(CH160='Datos fijos'!$AB$3,CH160='Datos fijos'!$AB$4),0,SUM(CI160:CL160)))</f>
        <v/>
      </c>
      <c r="CN160" t="str">
        <f t="shared" ca="1" si="201"/>
        <v/>
      </c>
      <c r="CQ160" s="4">
        <f ca="1">IF(OR(COUNTIF('Datos fijos'!$AJ:$AJ,$B160)=0,$B160=0,L160=0,D160=0,F160=0),0,IF(K160='Datos fijos'!$AB$5,VLOOKUP($B160,'Datos fijos'!$AJ:$AO,COLUMN('Datos fijos'!$AN$1)-COLUMN('Datos fijos'!$AJ$2)+1,0),0))</f>
        <v>0</v>
      </c>
      <c r="CR160">
        <f t="shared" ca="1" si="202"/>
        <v>0</v>
      </c>
      <c r="CS160" t="str">
        <f t="shared" ca="1" si="167"/>
        <v/>
      </c>
      <c r="CT160" t="str">
        <f t="shared" ca="1" si="168"/>
        <v/>
      </c>
      <c r="CV160" t="str">
        <f t="shared" ca="1" si="169"/>
        <v/>
      </c>
      <c r="CW160" t="str">
        <f t="shared" ca="1" si="170"/>
        <v/>
      </c>
      <c r="CX160" t="str">
        <f t="shared" ca="1" si="171"/>
        <v/>
      </c>
      <c r="CY160" t="str">
        <f t="shared" ca="1" si="172"/>
        <v/>
      </c>
      <c r="CZ160" t="str">
        <f t="shared" ca="1" si="173"/>
        <v/>
      </c>
      <c r="DA160" t="str">
        <f t="shared" ca="1" si="174"/>
        <v/>
      </c>
      <c r="DB160" s="4" t="str">
        <f t="shared" ca="1" si="175"/>
        <v/>
      </c>
      <c r="DC160" t="str">
        <f t="shared" ca="1" si="176"/>
        <v/>
      </c>
      <c r="DD160" t="str">
        <f t="shared" ca="1" si="177"/>
        <v/>
      </c>
      <c r="DE160" t="str">
        <f t="shared" ca="1" si="178"/>
        <v/>
      </c>
      <c r="DF160" t="str">
        <f t="shared" ca="1" si="179"/>
        <v/>
      </c>
      <c r="DI160">
        <f ca="1">IF(OR(COUNTIF('Datos fijos'!$AJ:$AJ,Cálculos!$B160)=0,Cálculos!$B160=0,D160=0,F160=0),0,VLOOKUP($B160,'Datos fijos'!$AJ:$AO,COLUMN('Datos fijos'!$AO$1)-COLUMN('Datos fijos'!$AJ$2)+1,0))</f>
        <v>0</v>
      </c>
      <c r="DJ160">
        <f t="shared" ca="1" si="203"/>
        <v>0</v>
      </c>
      <c r="DK160" t="str">
        <f t="shared" ca="1" si="180"/>
        <v/>
      </c>
      <c r="DL160" t="str">
        <f t="shared" ca="1" si="204"/>
        <v/>
      </c>
      <c r="DN160" t="str">
        <f t="shared" ca="1" si="181"/>
        <v/>
      </c>
      <c r="DO160" t="str">
        <f t="shared" ca="1" si="182"/>
        <v/>
      </c>
      <c r="DP160" t="str">
        <f t="shared" ca="1" si="183"/>
        <v/>
      </c>
      <c r="DQ160" t="str">
        <f t="shared" ca="1" si="184"/>
        <v/>
      </c>
      <c r="DR160" t="str">
        <f t="shared" ca="1" si="185"/>
        <v/>
      </c>
      <c r="DS160" s="4" t="str">
        <f ca="1">IF($DL160="","",IF(OR(OFFSET(K$3,$DL160,0)='Datos fijos'!$AB$5,OFFSET(K$3,$DL160,0)='Datos fijos'!$AB$6),"Importado",OFFSET(K$3,$DL160,0)))</f>
        <v/>
      </c>
      <c r="DT160" t="str">
        <f t="shared" ca="1" si="186"/>
        <v/>
      </c>
      <c r="DU160" t="str">
        <f t="shared" ca="1" si="187"/>
        <v/>
      </c>
      <c r="DV160" t="str">
        <f t="shared" ca="1" si="188"/>
        <v/>
      </c>
      <c r="DW160" t="str">
        <f t="shared" ca="1" si="189"/>
        <v/>
      </c>
      <c r="DX160" t="str">
        <f ca="1">IF(DL160="","",IF(OR(DS160='Datos fijos'!$AB$3,DS160='Datos fijos'!$AB$4),0,SUM(DT160:DW160)))</f>
        <v/>
      </c>
      <c r="DY160" t="str">
        <f t="shared" ca="1" si="190"/>
        <v/>
      </c>
      <c r="EC160" s="52" t="str">
        <f ca="1">IF(OR(COUNTIF('Datos fijos'!$AJ:$AJ,Cálculos!$B160)=0,F160=0,D160=0,B160=0),"",VLOOKUP($B160,'Datos fijos'!$AJ:$AP,COLUMN('Datos fijos'!$AP$1)-COLUMN('Datos fijos'!$AJ$2)+1,0))</f>
        <v/>
      </c>
      <c r="ED160" t="str">
        <f t="shared" ca="1" si="191"/>
        <v/>
      </c>
    </row>
    <row r="161" spans="2:134">
      <c r="B161">
        <f ca="1">OFFSET('Equipos, Mater, Serv'!C$5,ROW($A161)-ROW($A$3),0)</f>
        <v>0</v>
      </c>
      <c r="C161">
        <f ca="1">OFFSET('Equipos, Mater, Serv'!D$5,ROW($A161)-ROW($A$3),0)</f>
        <v>0</v>
      </c>
      <c r="D161">
        <f ca="1">OFFSET('Equipos, Mater, Serv'!F$5,ROW($A161)-ROW($A$3),0)</f>
        <v>0</v>
      </c>
      <c r="E161">
        <f ca="1">OFFSET('Equipos, Mater, Serv'!G$5,ROW($A161)-ROW($A$3),0)</f>
        <v>0</v>
      </c>
      <c r="F161">
        <f ca="1">OFFSET('Equipos, Mater, Serv'!H$5,ROW($A161)-ROW($A$3),0)</f>
        <v>0</v>
      </c>
      <c r="G161">
        <f ca="1">OFFSET('Equipos, Mater, Serv'!L$5,ROW($A161)-ROW($A$3),0)</f>
        <v>0</v>
      </c>
      <c r="I161">
        <f ca="1">OFFSET('Equipos, Mater, Serv'!O$5,ROW($A161)-ROW($A$3),0)</f>
        <v>0</v>
      </c>
      <c r="J161">
        <f ca="1">OFFSET('Equipos, Mater, Serv'!P$5,ROW($A161)-ROW($A$3),0)</f>
        <v>0</v>
      </c>
      <c r="K161">
        <f ca="1">OFFSET('Equipos, Mater, Serv'!T$5,ROW($A161)-ROW($A$3),0)</f>
        <v>0</v>
      </c>
      <c r="L161">
        <f ca="1">OFFSET('Equipos, Mater, Serv'!U$5,ROW($A161)-ROW($A$3),0)</f>
        <v>0</v>
      </c>
      <c r="N161">
        <f ca="1">OFFSET('Equipos, Mater, Serv'!Z$5,ROW($A161)-ROW($A$3),0)</f>
        <v>0</v>
      </c>
      <c r="O161">
        <f ca="1">OFFSET('Equipos, Mater, Serv'!AA$5,ROW($A161)-ROW($A$3),0)</f>
        <v>0</v>
      </c>
      <c r="P161">
        <f ca="1">OFFSET('Equipos, Mater, Serv'!AB$5,ROW($A161)-ROW($A$3),0)</f>
        <v>0</v>
      </c>
      <c r="Q161">
        <f ca="1">OFFSET('Equipos, Mater, Serv'!AC$5,ROW($A161)-ROW($A$3),0)</f>
        <v>0</v>
      </c>
      <c r="R161">
        <f ca="1">OFFSET('Equipos, Mater, Serv'!AD$5,ROW($A161)-ROW($A$3),0)</f>
        <v>0</v>
      </c>
      <c r="S161">
        <f ca="1">OFFSET('Equipos, Mater, Serv'!AE$5,ROW($A161)-ROW($A$3),0)</f>
        <v>0</v>
      </c>
      <c r="T161">
        <f ca="1">OFFSET('Equipos, Mater, Serv'!AF$5,ROW($A161)-ROW($A$3),0)</f>
        <v>0</v>
      </c>
      <c r="V161" s="227">
        <f ca="1">IF(OR($B161=0,D161=0,F161=0,J161&lt;&gt;'Datos fijos'!$H$3),0,1)</f>
        <v>0</v>
      </c>
      <c r="W161">
        <f t="shared" ca="1" si="192"/>
        <v>0</v>
      </c>
      <c r="X161" t="str">
        <f t="shared" ca="1" si="193"/>
        <v/>
      </c>
      <c r="Y161" t="str">
        <f t="shared" ca="1" si="194"/>
        <v/>
      </c>
      <c r="AA161" t="str">
        <f t="shared" ca="1" si="137"/>
        <v/>
      </c>
      <c r="AB161" t="str">
        <f t="shared" ca="1" si="138"/>
        <v/>
      </c>
      <c r="AC161" t="str">
        <f t="shared" ca="1" si="139"/>
        <v/>
      </c>
      <c r="AD161" t="str">
        <f t="shared" ca="1" si="140"/>
        <v/>
      </c>
      <c r="AE161" t="str">
        <f t="shared" ca="1" si="141"/>
        <v/>
      </c>
      <c r="AF161" t="str">
        <f t="shared" ca="1" si="142"/>
        <v/>
      </c>
      <c r="AG161" t="str">
        <f t="shared" ca="1" si="195"/>
        <v/>
      </c>
      <c r="AH161" t="str">
        <f t="shared" ca="1" si="196"/>
        <v/>
      </c>
      <c r="AI161" t="str">
        <f t="shared" ca="1" si="197"/>
        <v/>
      </c>
      <c r="AL161" t="str">
        <f ca="1">IF(Y161="","",IF(OR(AG161='Datos fijos'!$AB$3,AG161='Datos fijos'!$AB$4),0,SUM(AH161:AK161)))</f>
        <v/>
      </c>
      <c r="BE161" s="4">
        <f ca="1">IF(OR(COUNTIF('Datos fijos'!$AJ:$AJ,$B161)=0,$B161=0,D161=0,F161=0,$H$4&lt;&gt;'Datos fijos'!$H$3),0,VLOOKUP($B161,'Datos fijos'!$AJ:$AO,COLUMN('Datos fijos'!$AK$2)-COLUMN('Datos fijos'!$AJ$2)+1,0))</f>
        <v>0</v>
      </c>
      <c r="BF161">
        <f t="shared" ca="1" si="198"/>
        <v>0</v>
      </c>
      <c r="BG161" t="str">
        <f t="shared" ca="1" si="143"/>
        <v/>
      </c>
      <c r="BH161" t="str">
        <f t="shared" ca="1" si="144"/>
        <v/>
      </c>
      <c r="BJ161" t="str">
        <f t="shared" ca="1" si="145"/>
        <v/>
      </c>
      <c r="BK161" t="str">
        <f t="shared" ca="1" si="146"/>
        <v/>
      </c>
      <c r="BL161" t="str">
        <f t="shared" ca="1" si="147"/>
        <v/>
      </c>
      <c r="BM161" t="str">
        <f t="shared" ca="1" si="148"/>
        <v/>
      </c>
      <c r="BN161" s="4" t="str">
        <f t="shared" ca="1" si="149"/>
        <v/>
      </c>
      <c r="BO161" t="str">
        <f t="shared" ca="1" si="150"/>
        <v/>
      </c>
      <c r="BP161" t="str">
        <f t="shared" ca="1" si="151"/>
        <v/>
      </c>
      <c r="BQ161" t="str">
        <f t="shared" ca="1" si="152"/>
        <v/>
      </c>
      <c r="BR161" t="str">
        <f t="shared" ca="1" si="153"/>
        <v/>
      </c>
      <c r="BS161" t="str">
        <f t="shared" ca="1" si="154"/>
        <v/>
      </c>
      <c r="BT161" t="str">
        <f ca="1">IF($BH161="","",IF(OR(BO161='Datos fijos'!$AB$3,BO161='Datos fijos'!$AB$4),0,SUM(BP161:BS161)))</f>
        <v/>
      </c>
      <c r="BU161" t="str">
        <f t="shared" ca="1" si="199"/>
        <v/>
      </c>
      <c r="BX161">
        <f ca="1">IF(OR(COUNTIF('Datos fijos'!$AJ:$AJ,$B161)=0,$B161=0,D161=0,F161=0,G161=0,$H$4&lt;&gt;'Datos fijos'!$H$3),0,VLOOKUP($B161,'Datos fijos'!$AJ:$AO,COLUMN('Datos fijos'!$AL$1)-COLUMN('Datos fijos'!$AJ$2)+1,0))</f>
        <v>0</v>
      </c>
      <c r="BY161">
        <f t="shared" ca="1" si="200"/>
        <v>0</v>
      </c>
      <c r="BZ161" t="str">
        <f t="shared" ca="1" si="155"/>
        <v/>
      </c>
      <c r="CA161" t="str">
        <f t="shared" ca="1" si="156"/>
        <v/>
      </c>
      <c r="CC161" t="str">
        <f t="shared" ca="1" si="157"/>
        <v/>
      </c>
      <c r="CD161" t="str">
        <f t="shared" ca="1" si="158"/>
        <v/>
      </c>
      <c r="CE161" t="str">
        <f t="shared" ca="1" si="159"/>
        <v/>
      </c>
      <c r="CF161" t="str">
        <f t="shared" ca="1" si="160"/>
        <v/>
      </c>
      <c r="CG161" t="str">
        <f t="shared" ca="1" si="161"/>
        <v/>
      </c>
      <c r="CH161" t="str">
        <f t="shared" ca="1" si="162"/>
        <v/>
      </c>
      <c r="CI161" t="str">
        <f t="shared" ca="1" si="163"/>
        <v/>
      </c>
      <c r="CJ161" t="str">
        <f t="shared" ca="1" si="164"/>
        <v/>
      </c>
      <c r="CK161" t="str">
        <f t="shared" ca="1" si="165"/>
        <v/>
      </c>
      <c r="CL161" t="str">
        <f t="shared" ca="1" si="166"/>
        <v/>
      </c>
      <c r="CM161" t="str">
        <f ca="1">IF($CA161="","",IF(OR(CH161='Datos fijos'!$AB$3,CH161='Datos fijos'!$AB$4),0,SUM(CI161:CL161)))</f>
        <v/>
      </c>
      <c r="CN161" t="str">
        <f t="shared" ca="1" si="201"/>
        <v/>
      </c>
      <c r="CQ161" s="4">
        <f ca="1">IF(OR(COUNTIF('Datos fijos'!$AJ:$AJ,$B161)=0,$B161=0,L161=0,D161=0,F161=0),0,IF(K161='Datos fijos'!$AB$5,VLOOKUP($B161,'Datos fijos'!$AJ:$AO,COLUMN('Datos fijos'!$AN$1)-COLUMN('Datos fijos'!$AJ$2)+1,0),0))</f>
        <v>0</v>
      </c>
      <c r="CR161">
        <f t="shared" ca="1" si="202"/>
        <v>0</v>
      </c>
      <c r="CS161" t="str">
        <f t="shared" ca="1" si="167"/>
        <v/>
      </c>
      <c r="CT161" t="str">
        <f t="shared" ca="1" si="168"/>
        <v/>
      </c>
      <c r="CV161" t="str">
        <f t="shared" ca="1" si="169"/>
        <v/>
      </c>
      <c r="CW161" t="str">
        <f t="shared" ca="1" si="170"/>
        <v/>
      </c>
      <c r="CX161" t="str">
        <f t="shared" ca="1" si="171"/>
        <v/>
      </c>
      <c r="CY161" t="str">
        <f t="shared" ca="1" si="172"/>
        <v/>
      </c>
      <c r="CZ161" t="str">
        <f t="shared" ca="1" si="173"/>
        <v/>
      </c>
      <c r="DA161" t="str">
        <f t="shared" ca="1" si="174"/>
        <v/>
      </c>
      <c r="DB161" s="4" t="str">
        <f t="shared" ca="1" si="175"/>
        <v/>
      </c>
      <c r="DC161" t="str">
        <f t="shared" ca="1" si="176"/>
        <v/>
      </c>
      <c r="DD161" t="str">
        <f t="shared" ca="1" si="177"/>
        <v/>
      </c>
      <c r="DE161" t="str">
        <f t="shared" ca="1" si="178"/>
        <v/>
      </c>
      <c r="DF161" t="str">
        <f t="shared" ca="1" si="179"/>
        <v/>
      </c>
      <c r="DI161">
        <f ca="1">IF(OR(COUNTIF('Datos fijos'!$AJ:$AJ,Cálculos!$B161)=0,Cálculos!$B161=0,D161=0,F161=0),0,VLOOKUP($B161,'Datos fijos'!$AJ:$AO,COLUMN('Datos fijos'!$AO$1)-COLUMN('Datos fijos'!$AJ$2)+1,0))</f>
        <v>0</v>
      </c>
      <c r="DJ161">
        <f t="shared" ca="1" si="203"/>
        <v>0</v>
      </c>
      <c r="DK161" t="str">
        <f t="shared" ca="1" si="180"/>
        <v/>
      </c>
      <c r="DL161" t="str">
        <f t="shared" ca="1" si="204"/>
        <v/>
      </c>
      <c r="DN161" t="str">
        <f t="shared" ca="1" si="181"/>
        <v/>
      </c>
      <c r="DO161" t="str">
        <f t="shared" ca="1" si="182"/>
        <v/>
      </c>
      <c r="DP161" t="str">
        <f t="shared" ca="1" si="183"/>
        <v/>
      </c>
      <c r="DQ161" t="str">
        <f t="shared" ca="1" si="184"/>
        <v/>
      </c>
      <c r="DR161" t="str">
        <f t="shared" ca="1" si="185"/>
        <v/>
      </c>
      <c r="DS161" s="4" t="str">
        <f ca="1">IF($DL161="","",IF(OR(OFFSET(K$3,$DL161,0)='Datos fijos'!$AB$5,OFFSET(K$3,$DL161,0)='Datos fijos'!$AB$6),"Importado",OFFSET(K$3,$DL161,0)))</f>
        <v/>
      </c>
      <c r="DT161" t="str">
        <f t="shared" ca="1" si="186"/>
        <v/>
      </c>
      <c r="DU161" t="str">
        <f t="shared" ca="1" si="187"/>
        <v/>
      </c>
      <c r="DV161" t="str">
        <f t="shared" ca="1" si="188"/>
        <v/>
      </c>
      <c r="DW161" t="str">
        <f t="shared" ca="1" si="189"/>
        <v/>
      </c>
      <c r="DX161" t="str">
        <f ca="1">IF(DL161="","",IF(OR(DS161='Datos fijos'!$AB$3,DS161='Datos fijos'!$AB$4),0,SUM(DT161:DW161)))</f>
        <v/>
      </c>
      <c r="DY161" t="str">
        <f t="shared" ca="1" si="190"/>
        <v/>
      </c>
      <c r="EC161" s="52" t="str">
        <f ca="1">IF(OR(COUNTIF('Datos fijos'!$AJ:$AJ,Cálculos!$B161)=0,F161=0,D161=0,B161=0),"",VLOOKUP($B161,'Datos fijos'!$AJ:$AP,COLUMN('Datos fijos'!$AP$1)-COLUMN('Datos fijos'!$AJ$2)+1,0))</f>
        <v/>
      </c>
      <c r="ED161" t="str">
        <f t="shared" ca="1" si="191"/>
        <v/>
      </c>
    </row>
    <row r="162" spans="2:134">
      <c r="B162">
        <f ca="1">OFFSET('Equipos, Mater, Serv'!C$5,ROW($A162)-ROW($A$3),0)</f>
        <v>0</v>
      </c>
      <c r="C162">
        <f ca="1">OFFSET('Equipos, Mater, Serv'!D$5,ROW($A162)-ROW($A$3),0)</f>
        <v>0</v>
      </c>
      <c r="D162">
        <f ca="1">OFFSET('Equipos, Mater, Serv'!F$5,ROW($A162)-ROW($A$3),0)</f>
        <v>0</v>
      </c>
      <c r="E162">
        <f ca="1">OFFSET('Equipos, Mater, Serv'!G$5,ROW($A162)-ROW($A$3),0)</f>
        <v>0</v>
      </c>
      <c r="F162">
        <f ca="1">OFFSET('Equipos, Mater, Serv'!H$5,ROW($A162)-ROW($A$3),0)</f>
        <v>0</v>
      </c>
      <c r="G162">
        <f ca="1">OFFSET('Equipos, Mater, Serv'!L$5,ROW($A162)-ROW($A$3),0)</f>
        <v>0</v>
      </c>
      <c r="I162">
        <f ca="1">OFFSET('Equipos, Mater, Serv'!O$5,ROW($A162)-ROW($A$3),0)</f>
        <v>0</v>
      </c>
      <c r="J162">
        <f ca="1">OFFSET('Equipos, Mater, Serv'!P$5,ROW($A162)-ROW($A$3),0)</f>
        <v>0</v>
      </c>
      <c r="K162">
        <f ca="1">OFFSET('Equipos, Mater, Serv'!T$5,ROW($A162)-ROW($A$3),0)</f>
        <v>0</v>
      </c>
      <c r="L162">
        <f ca="1">OFFSET('Equipos, Mater, Serv'!U$5,ROW($A162)-ROW($A$3),0)</f>
        <v>0</v>
      </c>
      <c r="N162">
        <f ca="1">OFFSET('Equipos, Mater, Serv'!Z$5,ROW($A162)-ROW($A$3),0)</f>
        <v>0</v>
      </c>
      <c r="O162">
        <f ca="1">OFFSET('Equipos, Mater, Serv'!AA$5,ROW($A162)-ROW($A$3),0)</f>
        <v>0</v>
      </c>
      <c r="P162">
        <f ca="1">OFFSET('Equipos, Mater, Serv'!AB$5,ROW($A162)-ROW($A$3),0)</f>
        <v>0</v>
      </c>
      <c r="Q162">
        <f ca="1">OFFSET('Equipos, Mater, Serv'!AC$5,ROW($A162)-ROW($A$3),0)</f>
        <v>0</v>
      </c>
      <c r="R162">
        <f ca="1">OFFSET('Equipos, Mater, Serv'!AD$5,ROW($A162)-ROW($A$3),0)</f>
        <v>0</v>
      </c>
      <c r="S162">
        <f ca="1">OFFSET('Equipos, Mater, Serv'!AE$5,ROW($A162)-ROW($A$3),0)</f>
        <v>0</v>
      </c>
      <c r="T162">
        <f ca="1">OFFSET('Equipos, Mater, Serv'!AF$5,ROW($A162)-ROW($A$3),0)</f>
        <v>0</v>
      </c>
      <c r="V162" s="227">
        <f ca="1">IF(OR($B162=0,D162=0,F162=0,J162&lt;&gt;'Datos fijos'!$H$3),0,1)</f>
        <v>0</v>
      </c>
      <c r="W162">
        <f t="shared" ca="1" si="192"/>
        <v>0</v>
      </c>
      <c r="X162" t="str">
        <f t="shared" ca="1" si="193"/>
        <v/>
      </c>
      <c r="Y162" t="str">
        <f t="shared" ca="1" si="194"/>
        <v/>
      </c>
      <c r="AA162" t="str">
        <f t="shared" ca="1" si="137"/>
        <v/>
      </c>
      <c r="AB162" t="str">
        <f t="shared" ca="1" si="138"/>
        <v/>
      </c>
      <c r="AC162" t="str">
        <f t="shared" ca="1" si="139"/>
        <v/>
      </c>
      <c r="AD162" t="str">
        <f t="shared" ca="1" si="140"/>
        <v/>
      </c>
      <c r="AE162" t="str">
        <f t="shared" ca="1" si="141"/>
        <v/>
      </c>
      <c r="AF162" t="str">
        <f t="shared" ca="1" si="142"/>
        <v/>
      </c>
      <c r="AG162" t="str">
        <f t="shared" ca="1" si="195"/>
        <v/>
      </c>
      <c r="AH162" t="str">
        <f t="shared" ca="1" si="196"/>
        <v/>
      </c>
      <c r="AI162" t="str">
        <f t="shared" ca="1" si="197"/>
        <v/>
      </c>
      <c r="AL162" t="str">
        <f ca="1">IF(Y162="","",IF(OR(AG162='Datos fijos'!$AB$3,AG162='Datos fijos'!$AB$4),0,SUM(AH162:AK162)))</f>
        <v/>
      </c>
      <c r="BE162" s="4">
        <f ca="1">IF(OR(COUNTIF('Datos fijos'!$AJ:$AJ,$B162)=0,$B162=0,D162=0,F162=0,$H$4&lt;&gt;'Datos fijos'!$H$3),0,VLOOKUP($B162,'Datos fijos'!$AJ:$AO,COLUMN('Datos fijos'!$AK$2)-COLUMN('Datos fijos'!$AJ$2)+1,0))</f>
        <v>0</v>
      </c>
      <c r="BF162">
        <f t="shared" ca="1" si="198"/>
        <v>0</v>
      </c>
      <c r="BG162" t="str">
        <f t="shared" ca="1" si="143"/>
        <v/>
      </c>
      <c r="BH162" t="str">
        <f t="shared" ca="1" si="144"/>
        <v/>
      </c>
      <c r="BJ162" t="str">
        <f t="shared" ca="1" si="145"/>
        <v/>
      </c>
      <c r="BK162" t="str">
        <f t="shared" ca="1" si="146"/>
        <v/>
      </c>
      <c r="BL162" t="str">
        <f t="shared" ca="1" si="147"/>
        <v/>
      </c>
      <c r="BM162" t="str">
        <f t="shared" ca="1" si="148"/>
        <v/>
      </c>
      <c r="BN162" s="4" t="str">
        <f t="shared" ca="1" si="149"/>
        <v/>
      </c>
      <c r="BO162" t="str">
        <f t="shared" ca="1" si="150"/>
        <v/>
      </c>
      <c r="BP162" t="str">
        <f t="shared" ca="1" si="151"/>
        <v/>
      </c>
      <c r="BQ162" t="str">
        <f t="shared" ca="1" si="152"/>
        <v/>
      </c>
      <c r="BR162" t="str">
        <f t="shared" ca="1" si="153"/>
        <v/>
      </c>
      <c r="BS162" t="str">
        <f t="shared" ca="1" si="154"/>
        <v/>
      </c>
      <c r="BT162" t="str">
        <f ca="1">IF($BH162="","",IF(OR(BO162='Datos fijos'!$AB$3,BO162='Datos fijos'!$AB$4),0,SUM(BP162:BS162)))</f>
        <v/>
      </c>
      <c r="BU162" t="str">
        <f t="shared" ca="1" si="199"/>
        <v/>
      </c>
      <c r="BX162">
        <f ca="1">IF(OR(COUNTIF('Datos fijos'!$AJ:$AJ,$B162)=0,$B162=0,D162=0,F162=0,G162=0,$H$4&lt;&gt;'Datos fijos'!$H$3),0,VLOOKUP($B162,'Datos fijos'!$AJ:$AO,COLUMN('Datos fijos'!$AL$1)-COLUMN('Datos fijos'!$AJ$2)+1,0))</f>
        <v>0</v>
      </c>
      <c r="BY162">
        <f t="shared" ca="1" si="200"/>
        <v>0</v>
      </c>
      <c r="BZ162" t="str">
        <f t="shared" ca="1" si="155"/>
        <v/>
      </c>
      <c r="CA162" t="str">
        <f t="shared" ca="1" si="156"/>
        <v/>
      </c>
      <c r="CC162" t="str">
        <f t="shared" ca="1" si="157"/>
        <v/>
      </c>
      <c r="CD162" t="str">
        <f t="shared" ca="1" si="158"/>
        <v/>
      </c>
      <c r="CE162" t="str">
        <f t="shared" ca="1" si="159"/>
        <v/>
      </c>
      <c r="CF162" t="str">
        <f t="shared" ca="1" si="160"/>
        <v/>
      </c>
      <c r="CG162" t="str">
        <f t="shared" ca="1" si="161"/>
        <v/>
      </c>
      <c r="CH162" t="str">
        <f t="shared" ca="1" si="162"/>
        <v/>
      </c>
      <c r="CI162" t="str">
        <f t="shared" ca="1" si="163"/>
        <v/>
      </c>
      <c r="CJ162" t="str">
        <f t="shared" ca="1" si="164"/>
        <v/>
      </c>
      <c r="CK162" t="str">
        <f t="shared" ca="1" si="165"/>
        <v/>
      </c>
      <c r="CL162" t="str">
        <f t="shared" ca="1" si="166"/>
        <v/>
      </c>
      <c r="CM162" t="str">
        <f ca="1">IF($CA162="","",IF(OR(CH162='Datos fijos'!$AB$3,CH162='Datos fijos'!$AB$4),0,SUM(CI162:CL162)))</f>
        <v/>
      </c>
      <c r="CN162" t="str">
        <f t="shared" ca="1" si="201"/>
        <v/>
      </c>
      <c r="CQ162" s="4">
        <f ca="1">IF(OR(COUNTIF('Datos fijos'!$AJ:$AJ,$B162)=0,$B162=0,L162=0,D162=0,F162=0),0,IF(K162='Datos fijos'!$AB$5,VLOOKUP($B162,'Datos fijos'!$AJ:$AO,COLUMN('Datos fijos'!$AN$1)-COLUMN('Datos fijos'!$AJ$2)+1,0),0))</f>
        <v>0</v>
      </c>
      <c r="CR162">
        <f t="shared" ca="1" si="202"/>
        <v>0</v>
      </c>
      <c r="CS162" t="str">
        <f t="shared" ca="1" si="167"/>
        <v/>
      </c>
      <c r="CT162" t="str">
        <f t="shared" ca="1" si="168"/>
        <v/>
      </c>
      <c r="CV162" t="str">
        <f t="shared" ca="1" si="169"/>
        <v/>
      </c>
      <c r="CW162" t="str">
        <f t="shared" ca="1" si="170"/>
        <v/>
      </c>
      <c r="CX162" t="str">
        <f t="shared" ca="1" si="171"/>
        <v/>
      </c>
      <c r="CY162" t="str">
        <f t="shared" ca="1" si="172"/>
        <v/>
      </c>
      <c r="CZ162" t="str">
        <f t="shared" ca="1" si="173"/>
        <v/>
      </c>
      <c r="DA162" t="str">
        <f t="shared" ca="1" si="174"/>
        <v/>
      </c>
      <c r="DB162" s="4" t="str">
        <f t="shared" ca="1" si="175"/>
        <v/>
      </c>
      <c r="DC162" t="str">
        <f t="shared" ca="1" si="176"/>
        <v/>
      </c>
      <c r="DD162" t="str">
        <f t="shared" ca="1" si="177"/>
        <v/>
      </c>
      <c r="DE162" t="str">
        <f t="shared" ca="1" si="178"/>
        <v/>
      </c>
      <c r="DF162" t="str">
        <f t="shared" ca="1" si="179"/>
        <v/>
      </c>
      <c r="DI162">
        <f ca="1">IF(OR(COUNTIF('Datos fijos'!$AJ:$AJ,Cálculos!$B162)=0,Cálculos!$B162=0,D162=0,F162=0),0,VLOOKUP($B162,'Datos fijos'!$AJ:$AO,COLUMN('Datos fijos'!$AO$1)-COLUMN('Datos fijos'!$AJ$2)+1,0))</f>
        <v>0</v>
      </c>
      <c r="DJ162">
        <f t="shared" ca="1" si="203"/>
        <v>0</v>
      </c>
      <c r="DK162" t="str">
        <f t="shared" ca="1" si="180"/>
        <v/>
      </c>
      <c r="DL162" t="str">
        <f t="shared" ca="1" si="204"/>
        <v/>
      </c>
      <c r="DN162" t="str">
        <f t="shared" ca="1" si="181"/>
        <v/>
      </c>
      <c r="DO162" t="str">
        <f t="shared" ca="1" si="182"/>
        <v/>
      </c>
      <c r="DP162" t="str">
        <f t="shared" ca="1" si="183"/>
        <v/>
      </c>
      <c r="DQ162" t="str">
        <f t="shared" ca="1" si="184"/>
        <v/>
      </c>
      <c r="DR162" t="str">
        <f t="shared" ca="1" si="185"/>
        <v/>
      </c>
      <c r="DS162" s="4" t="str">
        <f ca="1">IF($DL162="","",IF(OR(OFFSET(K$3,$DL162,0)='Datos fijos'!$AB$5,OFFSET(K$3,$DL162,0)='Datos fijos'!$AB$6),"Importado",OFFSET(K$3,$DL162,0)))</f>
        <v/>
      </c>
      <c r="DT162" t="str">
        <f t="shared" ca="1" si="186"/>
        <v/>
      </c>
      <c r="DU162" t="str">
        <f t="shared" ca="1" si="187"/>
        <v/>
      </c>
      <c r="DV162" t="str">
        <f t="shared" ca="1" si="188"/>
        <v/>
      </c>
      <c r="DW162" t="str">
        <f t="shared" ca="1" si="189"/>
        <v/>
      </c>
      <c r="DX162" t="str">
        <f ca="1">IF(DL162="","",IF(OR(DS162='Datos fijos'!$AB$3,DS162='Datos fijos'!$AB$4),0,SUM(DT162:DW162)))</f>
        <v/>
      </c>
      <c r="DY162" t="str">
        <f t="shared" ca="1" si="190"/>
        <v/>
      </c>
      <c r="EC162" s="52" t="str">
        <f ca="1">IF(OR(COUNTIF('Datos fijos'!$AJ:$AJ,Cálculos!$B162)=0,F162=0,D162=0,B162=0),"",VLOOKUP($B162,'Datos fijos'!$AJ:$AP,COLUMN('Datos fijos'!$AP$1)-COLUMN('Datos fijos'!$AJ$2)+1,0))</f>
        <v/>
      </c>
      <c r="ED162" t="str">
        <f t="shared" ca="1" si="191"/>
        <v/>
      </c>
    </row>
    <row r="163" spans="2:134">
      <c r="B163">
        <f ca="1">OFFSET('Equipos, Mater, Serv'!C$5,ROW($A163)-ROW($A$3),0)</f>
        <v>0</v>
      </c>
      <c r="C163">
        <f ca="1">OFFSET('Equipos, Mater, Serv'!D$5,ROW($A163)-ROW($A$3),0)</f>
        <v>0</v>
      </c>
      <c r="D163">
        <f ca="1">OFFSET('Equipos, Mater, Serv'!F$5,ROW($A163)-ROW($A$3),0)</f>
        <v>0</v>
      </c>
      <c r="E163">
        <f ca="1">OFFSET('Equipos, Mater, Serv'!G$5,ROW($A163)-ROW($A$3),0)</f>
        <v>0</v>
      </c>
      <c r="F163">
        <f ca="1">OFFSET('Equipos, Mater, Serv'!H$5,ROW($A163)-ROW($A$3),0)</f>
        <v>0</v>
      </c>
      <c r="G163">
        <f ca="1">OFFSET('Equipos, Mater, Serv'!L$5,ROW($A163)-ROW($A$3),0)</f>
        <v>0</v>
      </c>
      <c r="I163">
        <f ca="1">OFFSET('Equipos, Mater, Serv'!O$5,ROW($A163)-ROW($A$3),0)</f>
        <v>0</v>
      </c>
      <c r="J163">
        <f ca="1">OFFSET('Equipos, Mater, Serv'!P$5,ROW($A163)-ROW($A$3),0)</f>
        <v>0</v>
      </c>
      <c r="K163">
        <f ca="1">OFFSET('Equipos, Mater, Serv'!T$5,ROW($A163)-ROW($A$3),0)</f>
        <v>0</v>
      </c>
      <c r="L163">
        <f ca="1">OFFSET('Equipos, Mater, Serv'!U$5,ROW($A163)-ROW($A$3),0)</f>
        <v>0</v>
      </c>
      <c r="N163">
        <f ca="1">OFFSET('Equipos, Mater, Serv'!Z$5,ROW($A163)-ROW($A$3),0)</f>
        <v>0</v>
      </c>
      <c r="O163">
        <f ca="1">OFFSET('Equipos, Mater, Serv'!AA$5,ROW($A163)-ROW($A$3),0)</f>
        <v>0</v>
      </c>
      <c r="P163">
        <f ca="1">OFFSET('Equipos, Mater, Serv'!AB$5,ROW($A163)-ROW($A$3),0)</f>
        <v>0</v>
      </c>
      <c r="Q163">
        <f ca="1">OFFSET('Equipos, Mater, Serv'!AC$5,ROW($A163)-ROW($A$3),0)</f>
        <v>0</v>
      </c>
      <c r="R163">
        <f ca="1">OFFSET('Equipos, Mater, Serv'!AD$5,ROW($A163)-ROW($A$3),0)</f>
        <v>0</v>
      </c>
      <c r="S163">
        <f ca="1">OFFSET('Equipos, Mater, Serv'!AE$5,ROW($A163)-ROW($A$3),0)</f>
        <v>0</v>
      </c>
      <c r="T163">
        <f ca="1">OFFSET('Equipos, Mater, Serv'!AF$5,ROW($A163)-ROW($A$3),0)</f>
        <v>0</v>
      </c>
      <c r="V163" s="227">
        <f ca="1">IF(OR($B163=0,D163=0,F163=0,J163&lt;&gt;'Datos fijos'!$H$3),0,1)</f>
        <v>0</v>
      </c>
      <c r="W163">
        <f t="shared" ca="1" si="192"/>
        <v>0</v>
      </c>
      <c r="X163" t="str">
        <f t="shared" ca="1" si="193"/>
        <v/>
      </c>
      <c r="Y163" t="str">
        <f t="shared" ca="1" si="194"/>
        <v/>
      </c>
      <c r="AA163" t="str">
        <f t="shared" ca="1" si="137"/>
        <v/>
      </c>
      <c r="AB163" t="str">
        <f t="shared" ca="1" si="138"/>
        <v/>
      </c>
      <c r="AC163" t="str">
        <f t="shared" ca="1" si="139"/>
        <v/>
      </c>
      <c r="AD163" t="str">
        <f t="shared" ca="1" si="140"/>
        <v/>
      </c>
      <c r="AE163" t="str">
        <f t="shared" ca="1" si="141"/>
        <v/>
      </c>
      <c r="AF163" t="str">
        <f t="shared" ca="1" si="142"/>
        <v/>
      </c>
      <c r="AG163" t="str">
        <f t="shared" ca="1" si="195"/>
        <v/>
      </c>
      <c r="AH163" t="str">
        <f t="shared" ca="1" si="196"/>
        <v/>
      </c>
      <c r="AI163" t="str">
        <f t="shared" ca="1" si="197"/>
        <v/>
      </c>
      <c r="AL163" t="str">
        <f ca="1">IF(Y163="","",IF(OR(AG163='Datos fijos'!$AB$3,AG163='Datos fijos'!$AB$4),0,SUM(AH163:AK163)))</f>
        <v/>
      </c>
      <c r="BE163" s="4">
        <f ca="1">IF(OR(COUNTIF('Datos fijos'!$AJ:$AJ,$B163)=0,$B163=0,D163=0,F163=0,$H$4&lt;&gt;'Datos fijos'!$H$3),0,VLOOKUP($B163,'Datos fijos'!$AJ:$AO,COLUMN('Datos fijos'!$AK$2)-COLUMN('Datos fijos'!$AJ$2)+1,0))</f>
        <v>0</v>
      </c>
      <c r="BF163">
        <f t="shared" ca="1" si="198"/>
        <v>0</v>
      </c>
      <c r="BG163" t="str">
        <f t="shared" ca="1" si="143"/>
        <v/>
      </c>
      <c r="BH163" t="str">
        <f t="shared" ca="1" si="144"/>
        <v/>
      </c>
      <c r="BJ163" t="str">
        <f t="shared" ca="1" si="145"/>
        <v/>
      </c>
      <c r="BK163" t="str">
        <f t="shared" ca="1" si="146"/>
        <v/>
      </c>
      <c r="BL163" t="str">
        <f t="shared" ca="1" si="147"/>
        <v/>
      </c>
      <c r="BM163" t="str">
        <f t="shared" ca="1" si="148"/>
        <v/>
      </c>
      <c r="BN163" s="4" t="str">
        <f t="shared" ca="1" si="149"/>
        <v/>
      </c>
      <c r="BO163" t="str">
        <f t="shared" ca="1" si="150"/>
        <v/>
      </c>
      <c r="BP163" t="str">
        <f t="shared" ca="1" si="151"/>
        <v/>
      </c>
      <c r="BQ163" t="str">
        <f t="shared" ca="1" si="152"/>
        <v/>
      </c>
      <c r="BR163" t="str">
        <f t="shared" ca="1" si="153"/>
        <v/>
      </c>
      <c r="BS163" t="str">
        <f t="shared" ca="1" si="154"/>
        <v/>
      </c>
      <c r="BT163" t="str">
        <f ca="1">IF($BH163="","",IF(OR(BO163='Datos fijos'!$AB$3,BO163='Datos fijos'!$AB$4),0,SUM(BP163:BS163)))</f>
        <v/>
      </c>
      <c r="BU163" t="str">
        <f t="shared" ca="1" si="199"/>
        <v/>
      </c>
      <c r="BX163">
        <f ca="1">IF(OR(COUNTIF('Datos fijos'!$AJ:$AJ,$B163)=0,$B163=0,D163=0,F163=0,G163=0,$H$4&lt;&gt;'Datos fijos'!$H$3),0,VLOOKUP($B163,'Datos fijos'!$AJ:$AO,COLUMN('Datos fijos'!$AL$1)-COLUMN('Datos fijos'!$AJ$2)+1,0))</f>
        <v>0</v>
      </c>
      <c r="BY163">
        <f t="shared" ca="1" si="200"/>
        <v>0</v>
      </c>
      <c r="BZ163" t="str">
        <f t="shared" ca="1" si="155"/>
        <v/>
      </c>
      <c r="CA163" t="str">
        <f t="shared" ca="1" si="156"/>
        <v/>
      </c>
      <c r="CC163" t="str">
        <f t="shared" ca="1" si="157"/>
        <v/>
      </c>
      <c r="CD163" t="str">
        <f t="shared" ca="1" si="158"/>
        <v/>
      </c>
      <c r="CE163" t="str">
        <f t="shared" ca="1" si="159"/>
        <v/>
      </c>
      <c r="CF163" t="str">
        <f t="shared" ca="1" si="160"/>
        <v/>
      </c>
      <c r="CG163" t="str">
        <f t="shared" ca="1" si="161"/>
        <v/>
      </c>
      <c r="CH163" t="str">
        <f t="shared" ca="1" si="162"/>
        <v/>
      </c>
      <c r="CI163" t="str">
        <f t="shared" ca="1" si="163"/>
        <v/>
      </c>
      <c r="CJ163" t="str">
        <f t="shared" ca="1" si="164"/>
        <v/>
      </c>
      <c r="CK163" t="str">
        <f t="shared" ca="1" si="165"/>
        <v/>
      </c>
      <c r="CL163" t="str">
        <f t="shared" ca="1" si="166"/>
        <v/>
      </c>
      <c r="CM163" t="str">
        <f ca="1">IF($CA163="","",IF(OR(CH163='Datos fijos'!$AB$3,CH163='Datos fijos'!$AB$4),0,SUM(CI163:CL163)))</f>
        <v/>
      </c>
      <c r="CN163" t="str">
        <f t="shared" ca="1" si="201"/>
        <v/>
      </c>
      <c r="CQ163" s="4">
        <f ca="1">IF(OR(COUNTIF('Datos fijos'!$AJ:$AJ,$B163)=0,$B163=0,L163=0,D163=0,F163=0),0,IF(K163='Datos fijos'!$AB$5,VLOOKUP($B163,'Datos fijos'!$AJ:$AO,COLUMN('Datos fijos'!$AN$1)-COLUMN('Datos fijos'!$AJ$2)+1,0),0))</f>
        <v>0</v>
      </c>
      <c r="CR163">
        <f t="shared" ca="1" si="202"/>
        <v>0</v>
      </c>
      <c r="CS163" t="str">
        <f t="shared" ca="1" si="167"/>
        <v/>
      </c>
      <c r="CT163" t="str">
        <f t="shared" ca="1" si="168"/>
        <v/>
      </c>
      <c r="CV163" t="str">
        <f t="shared" ca="1" si="169"/>
        <v/>
      </c>
      <c r="CW163" t="str">
        <f t="shared" ca="1" si="170"/>
        <v/>
      </c>
      <c r="CX163" t="str">
        <f t="shared" ca="1" si="171"/>
        <v/>
      </c>
      <c r="CY163" t="str">
        <f t="shared" ca="1" si="172"/>
        <v/>
      </c>
      <c r="CZ163" t="str">
        <f t="shared" ca="1" si="173"/>
        <v/>
      </c>
      <c r="DA163" t="str">
        <f t="shared" ca="1" si="174"/>
        <v/>
      </c>
      <c r="DB163" s="4" t="str">
        <f t="shared" ca="1" si="175"/>
        <v/>
      </c>
      <c r="DC163" t="str">
        <f t="shared" ca="1" si="176"/>
        <v/>
      </c>
      <c r="DD163" t="str">
        <f t="shared" ca="1" si="177"/>
        <v/>
      </c>
      <c r="DE163" t="str">
        <f t="shared" ca="1" si="178"/>
        <v/>
      </c>
      <c r="DF163" t="str">
        <f t="shared" ca="1" si="179"/>
        <v/>
      </c>
      <c r="DI163">
        <f ca="1">IF(OR(COUNTIF('Datos fijos'!$AJ:$AJ,Cálculos!$B163)=0,Cálculos!$B163=0,D163=0,F163=0),0,VLOOKUP($B163,'Datos fijos'!$AJ:$AO,COLUMN('Datos fijos'!$AO$1)-COLUMN('Datos fijos'!$AJ$2)+1,0))</f>
        <v>0</v>
      </c>
      <c r="DJ163">
        <f t="shared" ca="1" si="203"/>
        <v>0</v>
      </c>
      <c r="DK163" t="str">
        <f t="shared" ca="1" si="180"/>
        <v/>
      </c>
      <c r="DL163" t="str">
        <f t="shared" ca="1" si="204"/>
        <v/>
      </c>
      <c r="DN163" t="str">
        <f t="shared" ca="1" si="181"/>
        <v/>
      </c>
      <c r="DO163" t="str">
        <f t="shared" ca="1" si="182"/>
        <v/>
      </c>
      <c r="DP163" t="str">
        <f t="shared" ca="1" si="183"/>
        <v/>
      </c>
      <c r="DQ163" t="str">
        <f t="shared" ca="1" si="184"/>
        <v/>
      </c>
      <c r="DR163" t="str">
        <f t="shared" ca="1" si="185"/>
        <v/>
      </c>
      <c r="DS163" s="4" t="str">
        <f ca="1">IF($DL163="","",IF(OR(OFFSET(K$3,$DL163,0)='Datos fijos'!$AB$5,OFFSET(K$3,$DL163,0)='Datos fijos'!$AB$6),"Importado",OFFSET(K$3,$DL163,0)))</f>
        <v/>
      </c>
      <c r="DT163" t="str">
        <f t="shared" ca="1" si="186"/>
        <v/>
      </c>
      <c r="DU163" t="str">
        <f t="shared" ca="1" si="187"/>
        <v/>
      </c>
      <c r="DV163" t="str">
        <f t="shared" ca="1" si="188"/>
        <v/>
      </c>
      <c r="DW163" t="str">
        <f t="shared" ca="1" si="189"/>
        <v/>
      </c>
      <c r="DX163" t="str">
        <f ca="1">IF(DL163="","",IF(OR(DS163='Datos fijos'!$AB$3,DS163='Datos fijos'!$AB$4),0,SUM(DT163:DW163)))</f>
        <v/>
      </c>
      <c r="DY163" t="str">
        <f t="shared" ca="1" si="190"/>
        <v/>
      </c>
      <c r="EC163" s="52" t="str">
        <f ca="1">IF(OR(COUNTIF('Datos fijos'!$AJ:$AJ,Cálculos!$B163)=0,F163=0,D163=0,B163=0),"",VLOOKUP($B163,'Datos fijos'!$AJ:$AP,COLUMN('Datos fijos'!$AP$1)-COLUMN('Datos fijos'!$AJ$2)+1,0))</f>
        <v/>
      </c>
      <c r="ED163" t="str">
        <f t="shared" ca="1" si="191"/>
        <v/>
      </c>
    </row>
    <row r="164" spans="2:134">
      <c r="B164">
        <f ca="1">OFFSET('Equipos, Mater, Serv'!C$5,ROW($A164)-ROW($A$3),0)</f>
        <v>0</v>
      </c>
      <c r="C164">
        <f ca="1">OFFSET('Equipos, Mater, Serv'!D$5,ROW($A164)-ROW($A$3),0)</f>
        <v>0</v>
      </c>
      <c r="D164">
        <f ca="1">OFFSET('Equipos, Mater, Serv'!F$5,ROW($A164)-ROW($A$3),0)</f>
        <v>0</v>
      </c>
      <c r="E164">
        <f ca="1">OFFSET('Equipos, Mater, Serv'!G$5,ROW($A164)-ROW($A$3),0)</f>
        <v>0</v>
      </c>
      <c r="F164">
        <f ca="1">OFFSET('Equipos, Mater, Serv'!H$5,ROW($A164)-ROW($A$3),0)</f>
        <v>0</v>
      </c>
      <c r="G164">
        <f ca="1">OFFSET('Equipos, Mater, Serv'!L$5,ROW($A164)-ROW($A$3),0)</f>
        <v>0</v>
      </c>
      <c r="I164">
        <f ca="1">OFFSET('Equipos, Mater, Serv'!O$5,ROW($A164)-ROW($A$3),0)</f>
        <v>0</v>
      </c>
      <c r="J164">
        <f ca="1">OFFSET('Equipos, Mater, Serv'!P$5,ROW($A164)-ROW($A$3),0)</f>
        <v>0</v>
      </c>
      <c r="K164">
        <f ca="1">OFFSET('Equipos, Mater, Serv'!T$5,ROW($A164)-ROW($A$3),0)</f>
        <v>0</v>
      </c>
      <c r="L164">
        <f ca="1">OFFSET('Equipos, Mater, Serv'!U$5,ROW($A164)-ROW($A$3),0)</f>
        <v>0</v>
      </c>
      <c r="N164">
        <f ca="1">OFFSET('Equipos, Mater, Serv'!Z$5,ROW($A164)-ROW($A$3),0)</f>
        <v>0</v>
      </c>
      <c r="O164">
        <f ca="1">OFFSET('Equipos, Mater, Serv'!AA$5,ROW($A164)-ROW($A$3),0)</f>
        <v>0</v>
      </c>
      <c r="P164">
        <f ca="1">OFFSET('Equipos, Mater, Serv'!AB$5,ROW($A164)-ROW($A$3),0)</f>
        <v>0</v>
      </c>
      <c r="Q164">
        <f ca="1">OFFSET('Equipos, Mater, Serv'!AC$5,ROW($A164)-ROW($A$3),0)</f>
        <v>0</v>
      </c>
      <c r="R164">
        <f ca="1">OFFSET('Equipos, Mater, Serv'!AD$5,ROW($A164)-ROW($A$3),0)</f>
        <v>0</v>
      </c>
      <c r="S164">
        <f ca="1">OFFSET('Equipos, Mater, Serv'!AE$5,ROW($A164)-ROW($A$3),0)</f>
        <v>0</v>
      </c>
      <c r="T164">
        <f ca="1">OFFSET('Equipos, Mater, Serv'!AF$5,ROW($A164)-ROW($A$3),0)</f>
        <v>0</v>
      </c>
      <c r="V164" s="227">
        <f ca="1">IF(OR($B164=0,D164=0,F164=0,J164&lt;&gt;'Datos fijos'!$H$3),0,1)</f>
        <v>0</v>
      </c>
      <c r="W164">
        <f t="shared" ca="1" si="192"/>
        <v>0</v>
      </c>
      <c r="X164" t="str">
        <f t="shared" ca="1" si="193"/>
        <v/>
      </c>
      <c r="Y164" t="str">
        <f t="shared" ca="1" si="194"/>
        <v/>
      </c>
      <c r="AA164" t="str">
        <f t="shared" ca="1" si="137"/>
        <v/>
      </c>
      <c r="AB164" t="str">
        <f t="shared" ca="1" si="138"/>
        <v/>
      </c>
      <c r="AC164" t="str">
        <f t="shared" ca="1" si="139"/>
        <v/>
      </c>
      <c r="AD164" t="str">
        <f t="shared" ca="1" si="140"/>
        <v/>
      </c>
      <c r="AE164" t="str">
        <f t="shared" ca="1" si="141"/>
        <v/>
      </c>
      <c r="AF164" t="str">
        <f t="shared" ca="1" si="142"/>
        <v/>
      </c>
      <c r="AG164" t="str">
        <f t="shared" ca="1" si="195"/>
        <v/>
      </c>
      <c r="AH164" t="str">
        <f t="shared" ca="1" si="196"/>
        <v/>
      </c>
      <c r="AI164" t="str">
        <f t="shared" ca="1" si="197"/>
        <v/>
      </c>
      <c r="AL164" t="str">
        <f ca="1">IF(Y164="","",IF(OR(AG164='Datos fijos'!$AB$3,AG164='Datos fijos'!$AB$4),0,SUM(AH164:AK164)))</f>
        <v/>
      </c>
      <c r="BE164" s="4">
        <f ca="1">IF(OR(COUNTIF('Datos fijos'!$AJ:$AJ,$B164)=0,$B164=0,D164=0,F164=0,$H$4&lt;&gt;'Datos fijos'!$H$3),0,VLOOKUP($B164,'Datos fijos'!$AJ:$AO,COLUMN('Datos fijos'!$AK$2)-COLUMN('Datos fijos'!$AJ$2)+1,0))</f>
        <v>0</v>
      </c>
      <c r="BF164">
        <f t="shared" ca="1" si="198"/>
        <v>0</v>
      </c>
      <c r="BG164" t="str">
        <f t="shared" ca="1" si="143"/>
        <v/>
      </c>
      <c r="BH164" t="str">
        <f t="shared" ca="1" si="144"/>
        <v/>
      </c>
      <c r="BJ164" t="str">
        <f t="shared" ca="1" si="145"/>
        <v/>
      </c>
      <c r="BK164" t="str">
        <f t="shared" ca="1" si="146"/>
        <v/>
      </c>
      <c r="BL164" t="str">
        <f t="shared" ca="1" si="147"/>
        <v/>
      </c>
      <c r="BM164" t="str">
        <f t="shared" ca="1" si="148"/>
        <v/>
      </c>
      <c r="BN164" s="4" t="str">
        <f t="shared" ca="1" si="149"/>
        <v/>
      </c>
      <c r="BO164" t="str">
        <f t="shared" ca="1" si="150"/>
        <v/>
      </c>
      <c r="BP164" t="str">
        <f t="shared" ca="1" si="151"/>
        <v/>
      </c>
      <c r="BQ164" t="str">
        <f t="shared" ca="1" si="152"/>
        <v/>
      </c>
      <c r="BR164" t="str">
        <f t="shared" ca="1" si="153"/>
        <v/>
      </c>
      <c r="BS164" t="str">
        <f t="shared" ca="1" si="154"/>
        <v/>
      </c>
      <c r="BT164" t="str">
        <f ca="1">IF($BH164="","",IF(OR(BO164='Datos fijos'!$AB$3,BO164='Datos fijos'!$AB$4),0,SUM(BP164:BS164)))</f>
        <v/>
      </c>
      <c r="BU164" t="str">
        <f t="shared" ca="1" si="199"/>
        <v/>
      </c>
      <c r="BX164">
        <f ca="1">IF(OR(COUNTIF('Datos fijos'!$AJ:$AJ,$B164)=0,$B164=0,D164=0,F164=0,G164=0,$H$4&lt;&gt;'Datos fijos'!$H$3),0,VLOOKUP($B164,'Datos fijos'!$AJ:$AO,COLUMN('Datos fijos'!$AL$1)-COLUMN('Datos fijos'!$AJ$2)+1,0))</f>
        <v>0</v>
      </c>
      <c r="BY164">
        <f t="shared" ca="1" si="200"/>
        <v>0</v>
      </c>
      <c r="BZ164" t="str">
        <f t="shared" ca="1" si="155"/>
        <v/>
      </c>
      <c r="CA164" t="str">
        <f t="shared" ca="1" si="156"/>
        <v/>
      </c>
      <c r="CC164" t="str">
        <f t="shared" ca="1" si="157"/>
        <v/>
      </c>
      <c r="CD164" t="str">
        <f t="shared" ca="1" si="158"/>
        <v/>
      </c>
      <c r="CE164" t="str">
        <f t="shared" ca="1" si="159"/>
        <v/>
      </c>
      <c r="CF164" t="str">
        <f t="shared" ca="1" si="160"/>
        <v/>
      </c>
      <c r="CG164" t="str">
        <f t="shared" ca="1" si="161"/>
        <v/>
      </c>
      <c r="CH164" t="str">
        <f t="shared" ca="1" si="162"/>
        <v/>
      </c>
      <c r="CI164" t="str">
        <f t="shared" ca="1" si="163"/>
        <v/>
      </c>
      <c r="CJ164" t="str">
        <f t="shared" ca="1" si="164"/>
        <v/>
      </c>
      <c r="CK164" t="str">
        <f t="shared" ca="1" si="165"/>
        <v/>
      </c>
      <c r="CL164" t="str">
        <f t="shared" ca="1" si="166"/>
        <v/>
      </c>
      <c r="CM164" t="str">
        <f ca="1">IF($CA164="","",IF(OR(CH164='Datos fijos'!$AB$3,CH164='Datos fijos'!$AB$4),0,SUM(CI164:CL164)))</f>
        <v/>
      </c>
      <c r="CN164" t="str">
        <f t="shared" ca="1" si="201"/>
        <v/>
      </c>
      <c r="CQ164" s="4">
        <f ca="1">IF(OR(COUNTIF('Datos fijos'!$AJ:$AJ,$B164)=0,$B164=0,L164=0,D164=0,F164=0),0,IF(K164='Datos fijos'!$AB$5,VLOOKUP($B164,'Datos fijos'!$AJ:$AO,COLUMN('Datos fijos'!$AN$1)-COLUMN('Datos fijos'!$AJ$2)+1,0),0))</f>
        <v>0</v>
      </c>
      <c r="CR164">
        <f t="shared" ca="1" si="202"/>
        <v>0</v>
      </c>
      <c r="CS164" t="str">
        <f t="shared" ca="1" si="167"/>
        <v/>
      </c>
      <c r="CT164" t="str">
        <f t="shared" ca="1" si="168"/>
        <v/>
      </c>
      <c r="CV164" t="str">
        <f t="shared" ca="1" si="169"/>
        <v/>
      </c>
      <c r="CW164" t="str">
        <f t="shared" ca="1" si="170"/>
        <v/>
      </c>
      <c r="CX164" t="str">
        <f t="shared" ca="1" si="171"/>
        <v/>
      </c>
      <c r="CY164" t="str">
        <f t="shared" ca="1" si="172"/>
        <v/>
      </c>
      <c r="CZ164" t="str">
        <f t="shared" ca="1" si="173"/>
        <v/>
      </c>
      <c r="DA164" t="str">
        <f t="shared" ca="1" si="174"/>
        <v/>
      </c>
      <c r="DB164" s="4" t="str">
        <f t="shared" ca="1" si="175"/>
        <v/>
      </c>
      <c r="DC164" t="str">
        <f t="shared" ca="1" si="176"/>
        <v/>
      </c>
      <c r="DD164" t="str">
        <f t="shared" ca="1" si="177"/>
        <v/>
      </c>
      <c r="DE164" t="str">
        <f t="shared" ca="1" si="178"/>
        <v/>
      </c>
      <c r="DF164" t="str">
        <f t="shared" ca="1" si="179"/>
        <v/>
      </c>
      <c r="DI164">
        <f ca="1">IF(OR(COUNTIF('Datos fijos'!$AJ:$AJ,Cálculos!$B164)=0,Cálculos!$B164=0,D164=0,F164=0),0,VLOOKUP($B164,'Datos fijos'!$AJ:$AO,COLUMN('Datos fijos'!$AO$1)-COLUMN('Datos fijos'!$AJ$2)+1,0))</f>
        <v>0</v>
      </c>
      <c r="DJ164">
        <f t="shared" ca="1" si="203"/>
        <v>0</v>
      </c>
      <c r="DK164" t="str">
        <f t="shared" ca="1" si="180"/>
        <v/>
      </c>
      <c r="DL164" t="str">
        <f t="shared" ca="1" si="204"/>
        <v/>
      </c>
      <c r="DN164" t="str">
        <f t="shared" ca="1" si="181"/>
        <v/>
      </c>
      <c r="DO164" t="str">
        <f t="shared" ca="1" si="182"/>
        <v/>
      </c>
      <c r="DP164" t="str">
        <f t="shared" ca="1" si="183"/>
        <v/>
      </c>
      <c r="DQ164" t="str">
        <f t="shared" ca="1" si="184"/>
        <v/>
      </c>
      <c r="DR164" t="str">
        <f t="shared" ca="1" si="185"/>
        <v/>
      </c>
      <c r="DS164" s="4" t="str">
        <f ca="1">IF($DL164="","",IF(OR(OFFSET(K$3,$DL164,0)='Datos fijos'!$AB$5,OFFSET(K$3,$DL164,0)='Datos fijos'!$AB$6),"Importado",OFFSET(K$3,$DL164,0)))</f>
        <v/>
      </c>
      <c r="DT164" t="str">
        <f t="shared" ca="1" si="186"/>
        <v/>
      </c>
      <c r="DU164" t="str">
        <f t="shared" ca="1" si="187"/>
        <v/>
      </c>
      <c r="DV164" t="str">
        <f t="shared" ca="1" si="188"/>
        <v/>
      </c>
      <c r="DW164" t="str">
        <f t="shared" ca="1" si="189"/>
        <v/>
      </c>
      <c r="DX164" t="str">
        <f ca="1">IF(DL164="","",IF(OR(DS164='Datos fijos'!$AB$3,DS164='Datos fijos'!$AB$4),0,SUM(DT164:DW164)))</f>
        <v/>
      </c>
      <c r="DY164" t="str">
        <f t="shared" ca="1" si="190"/>
        <v/>
      </c>
      <c r="EC164" s="52" t="str">
        <f ca="1">IF(OR(COUNTIF('Datos fijos'!$AJ:$AJ,Cálculos!$B164)=0,F164=0,D164=0,B164=0),"",VLOOKUP($B164,'Datos fijos'!$AJ:$AP,COLUMN('Datos fijos'!$AP$1)-COLUMN('Datos fijos'!$AJ$2)+1,0))</f>
        <v/>
      </c>
      <c r="ED164" t="str">
        <f t="shared" ca="1" si="191"/>
        <v/>
      </c>
    </row>
    <row r="165" spans="2:134">
      <c r="B165">
        <f ca="1">OFFSET('Equipos, Mater, Serv'!C$5,ROW($A165)-ROW($A$3),0)</f>
        <v>0</v>
      </c>
      <c r="C165">
        <f ca="1">OFFSET('Equipos, Mater, Serv'!D$5,ROW($A165)-ROW($A$3),0)</f>
        <v>0</v>
      </c>
      <c r="D165">
        <f ca="1">OFFSET('Equipos, Mater, Serv'!F$5,ROW($A165)-ROW($A$3),0)</f>
        <v>0</v>
      </c>
      <c r="E165">
        <f ca="1">OFFSET('Equipos, Mater, Serv'!G$5,ROW($A165)-ROW($A$3),0)</f>
        <v>0</v>
      </c>
      <c r="F165">
        <f ca="1">OFFSET('Equipos, Mater, Serv'!H$5,ROW($A165)-ROW($A$3),0)</f>
        <v>0</v>
      </c>
      <c r="G165">
        <f ca="1">OFFSET('Equipos, Mater, Serv'!L$5,ROW($A165)-ROW($A$3),0)</f>
        <v>0</v>
      </c>
      <c r="I165">
        <f ca="1">OFFSET('Equipos, Mater, Serv'!O$5,ROW($A165)-ROW($A$3),0)</f>
        <v>0</v>
      </c>
      <c r="J165">
        <f ca="1">OFFSET('Equipos, Mater, Serv'!P$5,ROW($A165)-ROW($A$3),0)</f>
        <v>0</v>
      </c>
      <c r="K165">
        <f ca="1">OFFSET('Equipos, Mater, Serv'!T$5,ROW($A165)-ROW($A$3),0)</f>
        <v>0</v>
      </c>
      <c r="L165">
        <f ca="1">OFFSET('Equipos, Mater, Serv'!U$5,ROW($A165)-ROW($A$3),0)</f>
        <v>0</v>
      </c>
      <c r="N165">
        <f ca="1">OFFSET('Equipos, Mater, Serv'!Z$5,ROW($A165)-ROW($A$3),0)</f>
        <v>0</v>
      </c>
      <c r="O165">
        <f ca="1">OFFSET('Equipos, Mater, Serv'!AA$5,ROW($A165)-ROW($A$3),0)</f>
        <v>0</v>
      </c>
      <c r="P165">
        <f ca="1">OFFSET('Equipos, Mater, Serv'!AB$5,ROW($A165)-ROW($A$3),0)</f>
        <v>0</v>
      </c>
      <c r="Q165">
        <f ca="1">OFFSET('Equipos, Mater, Serv'!AC$5,ROW($A165)-ROW($A$3),0)</f>
        <v>0</v>
      </c>
      <c r="R165">
        <f ca="1">OFFSET('Equipos, Mater, Serv'!AD$5,ROW($A165)-ROW($A$3),0)</f>
        <v>0</v>
      </c>
      <c r="S165">
        <f ca="1">OFFSET('Equipos, Mater, Serv'!AE$5,ROW($A165)-ROW($A$3),0)</f>
        <v>0</v>
      </c>
      <c r="T165">
        <f ca="1">OFFSET('Equipos, Mater, Serv'!AF$5,ROW($A165)-ROW($A$3),0)</f>
        <v>0</v>
      </c>
      <c r="V165" s="227">
        <f ca="1">IF(OR($B165=0,D165=0,F165=0,J165&lt;&gt;'Datos fijos'!$H$3),0,1)</f>
        <v>0</v>
      </c>
      <c r="W165">
        <f t="shared" ca="1" si="192"/>
        <v>0</v>
      </c>
      <c r="X165" t="str">
        <f t="shared" ca="1" si="193"/>
        <v/>
      </c>
      <c r="Y165" t="str">
        <f t="shared" ca="1" si="194"/>
        <v/>
      </c>
      <c r="AA165" t="str">
        <f t="shared" ca="1" si="137"/>
        <v/>
      </c>
      <c r="AB165" t="str">
        <f t="shared" ca="1" si="138"/>
        <v/>
      </c>
      <c r="AC165" t="str">
        <f t="shared" ca="1" si="139"/>
        <v/>
      </c>
      <c r="AD165" t="str">
        <f t="shared" ca="1" si="140"/>
        <v/>
      </c>
      <c r="AE165" t="str">
        <f t="shared" ca="1" si="141"/>
        <v/>
      </c>
      <c r="AF165" t="str">
        <f t="shared" ca="1" si="142"/>
        <v/>
      </c>
      <c r="AG165" t="str">
        <f t="shared" ca="1" si="195"/>
        <v/>
      </c>
      <c r="AH165" t="str">
        <f t="shared" ca="1" si="196"/>
        <v/>
      </c>
      <c r="AI165" t="str">
        <f t="shared" ca="1" si="197"/>
        <v/>
      </c>
      <c r="AL165" t="str">
        <f ca="1">IF(Y165="","",IF(OR(AG165='Datos fijos'!$AB$3,AG165='Datos fijos'!$AB$4),0,SUM(AH165:AK165)))</f>
        <v/>
      </c>
      <c r="BE165" s="4">
        <f ca="1">IF(OR(COUNTIF('Datos fijos'!$AJ:$AJ,$B165)=0,$B165=0,D165=0,F165=0,$H$4&lt;&gt;'Datos fijos'!$H$3),0,VLOOKUP($B165,'Datos fijos'!$AJ:$AO,COLUMN('Datos fijos'!$AK$2)-COLUMN('Datos fijos'!$AJ$2)+1,0))</f>
        <v>0</v>
      </c>
      <c r="BF165">
        <f t="shared" ca="1" si="198"/>
        <v>0</v>
      </c>
      <c r="BG165" t="str">
        <f t="shared" ca="1" si="143"/>
        <v/>
      </c>
      <c r="BH165" t="str">
        <f t="shared" ca="1" si="144"/>
        <v/>
      </c>
      <c r="BJ165" t="str">
        <f t="shared" ca="1" si="145"/>
        <v/>
      </c>
      <c r="BK165" t="str">
        <f t="shared" ca="1" si="146"/>
        <v/>
      </c>
      <c r="BL165" t="str">
        <f t="shared" ca="1" si="147"/>
        <v/>
      </c>
      <c r="BM165" t="str">
        <f t="shared" ca="1" si="148"/>
        <v/>
      </c>
      <c r="BN165" s="4" t="str">
        <f t="shared" ca="1" si="149"/>
        <v/>
      </c>
      <c r="BO165" t="str">
        <f t="shared" ca="1" si="150"/>
        <v/>
      </c>
      <c r="BP165" t="str">
        <f t="shared" ca="1" si="151"/>
        <v/>
      </c>
      <c r="BQ165" t="str">
        <f t="shared" ca="1" si="152"/>
        <v/>
      </c>
      <c r="BR165" t="str">
        <f t="shared" ca="1" si="153"/>
        <v/>
      </c>
      <c r="BS165" t="str">
        <f t="shared" ca="1" si="154"/>
        <v/>
      </c>
      <c r="BT165" t="str">
        <f ca="1">IF($BH165="","",IF(OR(BO165='Datos fijos'!$AB$3,BO165='Datos fijos'!$AB$4),0,SUM(BP165:BS165)))</f>
        <v/>
      </c>
      <c r="BU165" t="str">
        <f t="shared" ca="1" si="199"/>
        <v/>
      </c>
      <c r="BX165">
        <f ca="1">IF(OR(COUNTIF('Datos fijos'!$AJ:$AJ,$B165)=0,$B165=0,D165=0,F165=0,G165=0,$H$4&lt;&gt;'Datos fijos'!$H$3),0,VLOOKUP($B165,'Datos fijos'!$AJ:$AO,COLUMN('Datos fijos'!$AL$1)-COLUMN('Datos fijos'!$AJ$2)+1,0))</f>
        <v>0</v>
      </c>
      <c r="BY165">
        <f t="shared" ca="1" si="200"/>
        <v>0</v>
      </c>
      <c r="BZ165" t="str">
        <f t="shared" ca="1" si="155"/>
        <v/>
      </c>
      <c r="CA165" t="str">
        <f t="shared" ca="1" si="156"/>
        <v/>
      </c>
      <c r="CC165" t="str">
        <f t="shared" ca="1" si="157"/>
        <v/>
      </c>
      <c r="CD165" t="str">
        <f t="shared" ca="1" si="158"/>
        <v/>
      </c>
      <c r="CE165" t="str">
        <f t="shared" ca="1" si="159"/>
        <v/>
      </c>
      <c r="CF165" t="str">
        <f t="shared" ca="1" si="160"/>
        <v/>
      </c>
      <c r="CG165" t="str">
        <f t="shared" ca="1" si="161"/>
        <v/>
      </c>
      <c r="CH165" t="str">
        <f t="shared" ca="1" si="162"/>
        <v/>
      </c>
      <c r="CI165" t="str">
        <f t="shared" ca="1" si="163"/>
        <v/>
      </c>
      <c r="CJ165" t="str">
        <f t="shared" ca="1" si="164"/>
        <v/>
      </c>
      <c r="CK165" t="str">
        <f t="shared" ca="1" si="165"/>
        <v/>
      </c>
      <c r="CL165" t="str">
        <f t="shared" ca="1" si="166"/>
        <v/>
      </c>
      <c r="CM165" t="str">
        <f ca="1">IF($CA165="","",IF(OR(CH165='Datos fijos'!$AB$3,CH165='Datos fijos'!$AB$4),0,SUM(CI165:CL165)))</f>
        <v/>
      </c>
      <c r="CN165" t="str">
        <f t="shared" ca="1" si="201"/>
        <v/>
      </c>
      <c r="CQ165" s="4">
        <f ca="1">IF(OR(COUNTIF('Datos fijos'!$AJ:$AJ,$B165)=0,$B165=0,L165=0,D165=0,F165=0),0,IF(K165='Datos fijos'!$AB$5,VLOOKUP($B165,'Datos fijos'!$AJ:$AO,COLUMN('Datos fijos'!$AN$1)-COLUMN('Datos fijos'!$AJ$2)+1,0),0))</f>
        <v>0</v>
      </c>
      <c r="CR165">
        <f t="shared" ca="1" si="202"/>
        <v>0</v>
      </c>
      <c r="CS165" t="str">
        <f t="shared" ca="1" si="167"/>
        <v/>
      </c>
      <c r="CT165" t="str">
        <f t="shared" ca="1" si="168"/>
        <v/>
      </c>
      <c r="CV165" t="str">
        <f t="shared" ca="1" si="169"/>
        <v/>
      </c>
      <c r="CW165" t="str">
        <f t="shared" ca="1" si="170"/>
        <v/>
      </c>
      <c r="CX165" t="str">
        <f t="shared" ca="1" si="171"/>
        <v/>
      </c>
      <c r="CY165" t="str">
        <f t="shared" ca="1" si="172"/>
        <v/>
      </c>
      <c r="CZ165" t="str">
        <f t="shared" ca="1" si="173"/>
        <v/>
      </c>
      <c r="DA165" t="str">
        <f t="shared" ca="1" si="174"/>
        <v/>
      </c>
      <c r="DB165" s="4" t="str">
        <f t="shared" ca="1" si="175"/>
        <v/>
      </c>
      <c r="DC165" t="str">
        <f t="shared" ca="1" si="176"/>
        <v/>
      </c>
      <c r="DD165" t="str">
        <f t="shared" ca="1" si="177"/>
        <v/>
      </c>
      <c r="DE165" t="str">
        <f t="shared" ca="1" si="178"/>
        <v/>
      </c>
      <c r="DF165" t="str">
        <f t="shared" ca="1" si="179"/>
        <v/>
      </c>
      <c r="DI165">
        <f ca="1">IF(OR(COUNTIF('Datos fijos'!$AJ:$AJ,Cálculos!$B165)=0,Cálculos!$B165=0,D165=0,F165=0),0,VLOOKUP($B165,'Datos fijos'!$AJ:$AO,COLUMN('Datos fijos'!$AO$1)-COLUMN('Datos fijos'!$AJ$2)+1,0))</f>
        <v>0</v>
      </c>
      <c r="DJ165">
        <f t="shared" ca="1" si="203"/>
        <v>0</v>
      </c>
      <c r="DK165" t="str">
        <f t="shared" ca="1" si="180"/>
        <v/>
      </c>
      <c r="DL165" t="str">
        <f t="shared" ca="1" si="204"/>
        <v/>
      </c>
      <c r="DN165" t="str">
        <f t="shared" ca="1" si="181"/>
        <v/>
      </c>
      <c r="DO165" t="str">
        <f t="shared" ca="1" si="182"/>
        <v/>
      </c>
      <c r="DP165" t="str">
        <f t="shared" ca="1" si="183"/>
        <v/>
      </c>
      <c r="DQ165" t="str">
        <f t="shared" ca="1" si="184"/>
        <v/>
      </c>
      <c r="DR165" t="str">
        <f t="shared" ca="1" si="185"/>
        <v/>
      </c>
      <c r="DS165" s="4" t="str">
        <f ca="1">IF($DL165="","",IF(OR(OFFSET(K$3,$DL165,0)='Datos fijos'!$AB$5,OFFSET(K$3,$DL165,0)='Datos fijos'!$AB$6),"Importado",OFFSET(K$3,$DL165,0)))</f>
        <v/>
      </c>
      <c r="DT165" t="str">
        <f t="shared" ca="1" si="186"/>
        <v/>
      </c>
      <c r="DU165" t="str">
        <f t="shared" ca="1" si="187"/>
        <v/>
      </c>
      <c r="DV165" t="str">
        <f t="shared" ca="1" si="188"/>
        <v/>
      </c>
      <c r="DW165" t="str">
        <f t="shared" ca="1" si="189"/>
        <v/>
      </c>
      <c r="DX165" t="str">
        <f ca="1">IF(DL165="","",IF(OR(DS165='Datos fijos'!$AB$3,DS165='Datos fijos'!$AB$4),0,SUM(DT165:DW165)))</f>
        <v/>
      </c>
      <c r="DY165" t="str">
        <f t="shared" ca="1" si="190"/>
        <v/>
      </c>
      <c r="EC165" s="52" t="str">
        <f ca="1">IF(OR(COUNTIF('Datos fijos'!$AJ:$AJ,Cálculos!$B165)=0,F165=0,D165=0,B165=0),"",VLOOKUP($B165,'Datos fijos'!$AJ:$AP,COLUMN('Datos fijos'!$AP$1)-COLUMN('Datos fijos'!$AJ$2)+1,0))</f>
        <v/>
      </c>
      <c r="ED165" t="str">
        <f t="shared" ca="1" si="191"/>
        <v/>
      </c>
    </row>
    <row r="166" spans="2:134">
      <c r="B166">
        <f ca="1">OFFSET('Equipos, Mater, Serv'!C$5,ROW($A166)-ROW($A$3),0)</f>
        <v>0</v>
      </c>
      <c r="C166">
        <f ca="1">OFFSET('Equipos, Mater, Serv'!D$5,ROW($A166)-ROW($A$3),0)</f>
        <v>0</v>
      </c>
      <c r="D166">
        <f ca="1">OFFSET('Equipos, Mater, Serv'!F$5,ROW($A166)-ROW($A$3),0)</f>
        <v>0</v>
      </c>
      <c r="E166">
        <f ca="1">OFFSET('Equipos, Mater, Serv'!G$5,ROW($A166)-ROW($A$3),0)</f>
        <v>0</v>
      </c>
      <c r="F166">
        <f ca="1">OFFSET('Equipos, Mater, Serv'!H$5,ROW($A166)-ROW($A$3),0)</f>
        <v>0</v>
      </c>
      <c r="G166">
        <f ca="1">OFFSET('Equipos, Mater, Serv'!L$5,ROW($A166)-ROW($A$3),0)</f>
        <v>0</v>
      </c>
      <c r="I166">
        <f ca="1">OFFSET('Equipos, Mater, Serv'!O$5,ROW($A166)-ROW($A$3),0)</f>
        <v>0</v>
      </c>
      <c r="J166">
        <f ca="1">OFFSET('Equipos, Mater, Serv'!P$5,ROW($A166)-ROW($A$3),0)</f>
        <v>0</v>
      </c>
      <c r="K166">
        <f ca="1">OFFSET('Equipos, Mater, Serv'!T$5,ROW($A166)-ROW($A$3),0)</f>
        <v>0</v>
      </c>
      <c r="L166">
        <f ca="1">OFFSET('Equipos, Mater, Serv'!U$5,ROW($A166)-ROW($A$3),0)</f>
        <v>0</v>
      </c>
      <c r="N166">
        <f ca="1">OFFSET('Equipos, Mater, Serv'!Z$5,ROW($A166)-ROW($A$3),0)</f>
        <v>0</v>
      </c>
      <c r="O166">
        <f ca="1">OFFSET('Equipos, Mater, Serv'!AA$5,ROW($A166)-ROW($A$3),0)</f>
        <v>0</v>
      </c>
      <c r="P166">
        <f ca="1">OFFSET('Equipos, Mater, Serv'!AB$5,ROW($A166)-ROW($A$3),0)</f>
        <v>0</v>
      </c>
      <c r="Q166">
        <f ca="1">OFFSET('Equipos, Mater, Serv'!AC$5,ROW($A166)-ROW($A$3),0)</f>
        <v>0</v>
      </c>
      <c r="R166">
        <f ca="1">OFFSET('Equipos, Mater, Serv'!AD$5,ROW($A166)-ROW($A$3),0)</f>
        <v>0</v>
      </c>
      <c r="S166">
        <f ca="1">OFFSET('Equipos, Mater, Serv'!AE$5,ROW($A166)-ROW($A$3),0)</f>
        <v>0</v>
      </c>
      <c r="T166">
        <f ca="1">OFFSET('Equipos, Mater, Serv'!AF$5,ROW($A166)-ROW($A$3),0)</f>
        <v>0</v>
      </c>
      <c r="V166" s="227">
        <f ca="1">IF(OR($B166=0,D166=0,F166=0,J166&lt;&gt;'Datos fijos'!$H$3),0,1)</f>
        <v>0</v>
      </c>
      <c r="W166">
        <f t="shared" ca="1" si="192"/>
        <v>0</v>
      </c>
      <c r="X166" t="str">
        <f t="shared" ca="1" si="193"/>
        <v/>
      </c>
      <c r="Y166" t="str">
        <f t="shared" ca="1" si="194"/>
        <v/>
      </c>
      <c r="AA166" t="str">
        <f t="shared" ca="1" si="137"/>
        <v/>
      </c>
      <c r="AB166" t="str">
        <f t="shared" ca="1" si="138"/>
        <v/>
      </c>
      <c r="AC166" t="str">
        <f t="shared" ca="1" si="139"/>
        <v/>
      </c>
      <c r="AD166" t="str">
        <f t="shared" ca="1" si="140"/>
        <v/>
      </c>
      <c r="AE166" t="str">
        <f t="shared" ca="1" si="141"/>
        <v/>
      </c>
      <c r="AF166" t="str">
        <f t="shared" ca="1" si="142"/>
        <v/>
      </c>
      <c r="AG166" t="str">
        <f t="shared" ca="1" si="195"/>
        <v/>
      </c>
      <c r="AH166" t="str">
        <f t="shared" ca="1" si="196"/>
        <v/>
      </c>
      <c r="AI166" t="str">
        <f t="shared" ca="1" si="197"/>
        <v/>
      </c>
      <c r="AL166" t="str">
        <f ca="1">IF(Y166="","",IF(OR(AG166='Datos fijos'!$AB$3,AG166='Datos fijos'!$AB$4),0,SUM(AH166:AK166)))</f>
        <v/>
      </c>
      <c r="BE166" s="4">
        <f ca="1">IF(OR(COUNTIF('Datos fijos'!$AJ:$AJ,$B166)=0,$B166=0,D166=0,F166=0,$H$4&lt;&gt;'Datos fijos'!$H$3),0,VLOOKUP($B166,'Datos fijos'!$AJ:$AO,COLUMN('Datos fijos'!$AK$2)-COLUMN('Datos fijos'!$AJ$2)+1,0))</f>
        <v>0</v>
      </c>
      <c r="BF166">
        <f t="shared" ca="1" si="198"/>
        <v>0</v>
      </c>
      <c r="BG166" t="str">
        <f t="shared" ca="1" si="143"/>
        <v/>
      </c>
      <c r="BH166" t="str">
        <f t="shared" ca="1" si="144"/>
        <v/>
      </c>
      <c r="BJ166" t="str">
        <f t="shared" ca="1" si="145"/>
        <v/>
      </c>
      <c r="BK166" t="str">
        <f t="shared" ca="1" si="146"/>
        <v/>
      </c>
      <c r="BL166" t="str">
        <f t="shared" ca="1" si="147"/>
        <v/>
      </c>
      <c r="BM166" t="str">
        <f t="shared" ca="1" si="148"/>
        <v/>
      </c>
      <c r="BN166" s="4" t="str">
        <f t="shared" ca="1" si="149"/>
        <v/>
      </c>
      <c r="BO166" t="str">
        <f t="shared" ca="1" si="150"/>
        <v/>
      </c>
      <c r="BP166" t="str">
        <f t="shared" ca="1" si="151"/>
        <v/>
      </c>
      <c r="BQ166" t="str">
        <f t="shared" ca="1" si="152"/>
        <v/>
      </c>
      <c r="BR166" t="str">
        <f t="shared" ca="1" si="153"/>
        <v/>
      </c>
      <c r="BS166" t="str">
        <f t="shared" ca="1" si="154"/>
        <v/>
      </c>
      <c r="BT166" t="str">
        <f ca="1">IF($BH166="","",IF(OR(BO166='Datos fijos'!$AB$3,BO166='Datos fijos'!$AB$4),0,SUM(BP166:BS166)))</f>
        <v/>
      </c>
      <c r="BU166" t="str">
        <f t="shared" ca="1" si="199"/>
        <v/>
      </c>
      <c r="BX166">
        <f ca="1">IF(OR(COUNTIF('Datos fijos'!$AJ:$AJ,$B166)=0,$B166=0,D166=0,F166=0,G166=0,$H$4&lt;&gt;'Datos fijos'!$H$3),0,VLOOKUP($B166,'Datos fijos'!$AJ:$AO,COLUMN('Datos fijos'!$AL$1)-COLUMN('Datos fijos'!$AJ$2)+1,0))</f>
        <v>0</v>
      </c>
      <c r="BY166">
        <f t="shared" ca="1" si="200"/>
        <v>0</v>
      </c>
      <c r="BZ166" t="str">
        <f t="shared" ca="1" si="155"/>
        <v/>
      </c>
      <c r="CA166" t="str">
        <f t="shared" ca="1" si="156"/>
        <v/>
      </c>
      <c r="CC166" t="str">
        <f t="shared" ca="1" si="157"/>
        <v/>
      </c>
      <c r="CD166" t="str">
        <f t="shared" ca="1" si="158"/>
        <v/>
      </c>
      <c r="CE166" t="str">
        <f t="shared" ca="1" si="159"/>
        <v/>
      </c>
      <c r="CF166" t="str">
        <f t="shared" ca="1" si="160"/>
        <v/>
      </c>
      <c r="CG166" t="str">
        <f t="shared" ca="1" si="161"/>
        <v/>
      </c>
      <c r="CH166" t="str">
        <f t="shared" ca="1" si="162"/>
        <v/>
      </c>
      <c r="CI166" t="str">
        <f t="shared" ca="1" si="163"/>
        <v/>
      </c>
      <c r="CJ166" t="str">
        <f t="shared" ca="1" si="164"/>
        <v/>
      </c>
      <c r="CK166" t="str">
        <f t="shared" ca="1" si="165"/>
        <v/>
      </c>
      <c r="CL166" t="str">
        <f t="shared" ca="1" si="166"/>
        <v/>
      </c>
      <c r="CM166" t="str">
        <f ca="1">IF($CA166="","",IF(OR(CH166='Datos fijos'!$AB$3,CH166='Datos fijos'!$AB$4),0,SUM(CI166:CL166)))</f>
        <v/>
      </c>
      <c r="CN166" t="str">
        <f t="shared" ca="1" si="201"/>
        <v/>
      </c>
      <c r="CQ166" s="4">
        <f ca="1">IF(OR(COUNTIF('Datos fijos'!$AJ:$AJ,$B166)=0,$B166=0,L166=0,D166=0,F166=0),0,IF(K166='Datos fijos'!$AB$5,VLOOKUP($B166,'Datos fijos'!$AJ:$AO,COLUMN('Datos fijos'!$AN$1)-COLUMN('Datos fijos'!$AJ$2)+1,0),0))</f>
        <v>0</v>
      </c>
      <c r="CR166">
        <f t="shared" ca="1" si="202"/>
        <v>0</v>
      </c>
      <c r="CS166" t="str">
        <f t="shared" ca="1" si="167"/>
        <v/>
      </c>
      <c r="CT166" t="str">
        <f t="shared" ca="1" si="168"/>
        <v/>
      </c>
      <c r="CV166" t="str">
        <f t="shared" ca="1" si="169"/>
        <v/>
      </c>
      <c r="CW166" t="str">
        <f t="shared" ca="1" si="170"/>
        <v/>
      </c>
      <c r="CX166" t="str">
        <f t="shared" ca="1" si="171"/>
        <v/>
      </c>
      <c r="CY166" t="str">
        <f t="shared" ca="1" si="172"/>
        <v/>
      </c>
      <c r="CZ166" t="str">
        <f t="shared" ca="1" si="173"/>
        <v/>
      </c>
      <c r="DA166" t="str">
        <f t="shared" ca="1" si="174"/>
        <v/>
      </c>
      <c r="DB166" s="4" t="str">
        <f t="shared" ca="1" si="175"/>
        <v/>
      </c>
      <c r="DC166" t="str">
        <f t="shared" ca="1" si="176"/>
        <v/>
      </c>
      <c r="DD166" t="str">
        <f t="shared" ca="1" si="177"/>
        <v/>
      </c>
      <c r="DE166" t="str">
        <f t="shared" ca="1" si="178"/>
        <v/>
      </c>
      <c r="DF166" t="str">
        <f t="shared" ca="1" si="179"/>
        <v/>
      </c>
      <c r="DI166">
        <f ca="1">IF(OR(COUNTIF('Datos fijos'!$AJ:$AJ,Cálculos!$B166)=0,Cálculos!$B166=0,D166=0,F166=0),0,VLOOKUP($B166,'Datos fijos'!$AJ:$AO,COLUMN('Datos fijos'!$AO$1)-COLUMN('Datos fijos'!$AJ$2)+1,0))</f>
        <v>0</v>
      </c>
      <c r="DJ166">
        <f t="shared" ca="1" si="203"/>
        <v>0</v>
      </c>
      <c r="DK166" t="str">
        <f t="shared" ca="1" si="180"/>
        <v/>
      </c>
      <c r="DL166" t="str">
        <f t="shared" ca="1" si="204"/>
        <v/>
      </c>
      <c r="DN166" t="str">
        <f t="shared" ca="1" si="181"/>
        <v/>
      </c>
      <c r="DO166" t="str">
        <f t="shared" ca="1" si="182"/>
        <v/>
      </c>
      <c r="DP166" t="str">
        <f t="shared" ca="1" si="183"/>
        <v/>
      </c>
      <c r="DQ166" t="str">
        <f t="shared" ca="1" si="184"/>
        <v/>
      </c>
      <c r="DR166" t="str">
        <f t="shared" ca="1" si="185"/>
        <v/>
      </c>
      <c r="DS166" s="4" t="str">
        <f ca="1">IF($DL166="","",IF(OR(OFFSET(K$3,$DL166,0)='Datos fijos'!$AB$5,OFFSET(K$3,$DL166,0)='Datos fijos'!$AB$6),"Importado",OFFSET(K$3,$DL166,0)))</f>
        <v/>
      </c>
      <c r="DT166" t="str">
        <f t="shared" ca="1" si="186"/>
        <v/>
      </c>
      <c r="DU166" t="str">
        <f t="shared" ca="1" si="187"/>
        <v/>
      </c>
      <c r="DV166" t="str">
        <f t="shared" ca="1" si="188"/>
        <v/>
      </c>
      <c r="DW166" t="str">
        <f t="shared" ca="1" si="189"/>
        <v/>
      </c>
      <c r="DX166" t="str">
        <f ca="1">IF(DL166="","",IF(OR(DS166='Datos fijos'!$AB$3,DS166='Datos fijos'!$AB$4),0,SUM(DT166:DW166)))</f>
        <v/>
      </c>
      <c r="DY166" t="str">
        <f t="shared" ca="1" si="190"/>
        <v/>
      </c>
      <c r="EC166" s="52" t="str">
        <f ca="1">IF(OR(COUNTIF('Datos fijos'!$AJ:$AJ,Cálculos!$B166)=0,F166=0,D166=0,B166=0),"",VLOOKUP($B166,'Datos fijos'!$AJ:$AP,COLUMN('Datos fijos'!$AP$1)-COLUMN('Datos fijos'!$AJ$2)+1,0))</f>
        <v/>
      </c>
      <c r="ED166" t="str">
        <f t="shared" ca="1" si="191"/>
        <v/>
      </c>
    </row>
    <row r="167" spans="2:134">
      <c r="B167">
        <f ca="1">OFFSET('Equipos, Mater, Serv'!C$5,ROW($A167)-ROW($A$3),0)</f>
        <v>0</v>
      </c>
      <c r="C167">
        <f ca="1">OFFSET('Equipos, Mater, Serv'!D$5,ROW($A167)-ROW($A$3),0)</f>
        <v>0</v>
      </c>
      <c r="D167">
        <f ca="1">OFFSET('Equipos, Mater, Serv'!F$5,ROW($A167)-ROW($A$3),0)</f>
        <v>0</v>
      </c>
      <c r="E167">
        <f ca="1">OFFSET('Equipos, Mater, Serv'!G$5,ROW($A167)-ROW($A$3),0)</f>
        <v>0</v>
      </c>
      <c r="F167">
        <f ca="1">OFFSET('Equipos, Mater, Serv'!H$5,ROW($A167)-ROW($A$3),0)</f>
        <v>0</v>
      </c>
      <c r="G167">
        <f ca="1">OFFSET('Equipos, Mater, Serv'!L$5,ROW($A167)-ROW($A$3),0)</f>
        <v>0</v>
      </c>
      <c r="I167">
        <f ca="1">OFFSET('Equipos, Mater, Serv'!O$5,ROW($A167)-ROW($A$3),0)</f>
        <v>0</v>
      </c>
      <c r="J167">
        <f ca="1">OFFSET('Equipos, Mater, Serv'!P$5,ROW($A167)-ROW($A$3),0)</f>
        <v>0</v>
      </c>
      <c r="K167">
        <f ca="1">OFFSET('Equipos, Mater, Serv'!T$5,ROW($A167)-ROW($A$3),0)</f>
        <v>0</v>
      </c>
      <c r="L167">
        <f ca="1">OFFSET('Equipos, Mater, Serv'!U$5,ROW($A167)-ROW($A$3),0)</f>
        <v>0</v>
      </c>
      <c r="N167">
        <f ca="1">OFFSET('Equipos, Mater, Serv'!Z$5,ROW($A167)-ROW($A$3),0)</f>
        <v>0</v>
      </c>
      <c r="O167">
        <f ca="1">OFFSET('Equipos, Mater, Serv'!AA$5,ROW($A167)-ROW($A$3),0)</f>
        <v>0</v>
      </c>
      <c r="P167">
        <f ca="1">OFFSET('Equipos, Mater, Serv'!AB$5,ROW($A167)-ROW($A$3),0)</f>
        <v>0</v>
      </c>
      <c r="Q167">
        <f ca="1">OFFSET('Equipos, Mater, Serv'!AC$5,ROW($A167)-ROW($A$3),0)</f>
        <v>0</v>
      </c>
      <c r="R167">
        <f ca="1">OFFSET('Equipos, Mater, Serv'!AD$5,ROW($A167)-ROW($A$3),0)</f>
        <v>0</v>
      </c>
      <c r="S167">
        <f ca="1">OFFSET('Equipos, Mater, Serv'!AE$5,ROW($A167)-ROW($A$3),0)</f>
        <v>0</v>
      </c>
      <c r="T167">
        <f ca="1">OFFSET('Equipos, Mater, Serv'!AF$5,ROW($A167)-ROW($A$3),0)</f>
        <v>0</v>
      </c>
      <c r="V167" s="227">
        <f ca="1">IF(OR($B167=0,D167=0,F167=0,J167&lt;&gt;'Datos fijos'!$H$3),0,1)</f>
        <v>0</v>
      </c>
      <c r="W167">
        <f t="shared" ca="1" si="192"/>
        <v>0</v>
      </c>
      <c r="X167" t="str">
        <f t="shared" ca="1" si="193"/>
        <v/>
      </c>
      <c r="Y167" t="str">
        <f t="shared" ca="1" si="194"/>
        <v/>
      </c>
      <c r="AA167" t="str">
        <f t="shared" ca="1" si="137"/>
        <v/>
      </c>
      <c r="AB167" t="str">
        <f t="shared" ca="1" si="138"/>
        <v/>
      </c>
      <c r="AC167" t="str">
        <f t="shared" ca="1" si="139"/>
        <v/>
      </c>
      <c r="AD167" t="str">
        <f t="shared" ca="1" si="140"/>
        <v/>
      </c>
      <c r="AE167" t="str">
        <f t="shared" ca="1" si="141"/>
        <v/>
      </c>
      <c r="AF167" t="str">
        <f t="shared" ca="1" si="142"/>
        <v/>
      </c>
      <c r="AG167" t="str">
        <f t="shared" ca="1" si="195"/>
        <v/>
      </c>
      <c r="AH167" t="str">
        <f t="shared" ca="1" si="196"/>
        <v/>
      </c>
      <c r="AI167" t="str">
        <f t="shared" ca="1" si="197"/>
        <v/>
      </c>
      <c r="AL167" t="str">
        <f ca="1">IF(Y167="","",IF(OR(AG167='Datos fijos'!$AB$3,AG167='Datos fijos'!$AB$4),0,SUM(AH167:AK167)))</f>
        <v/>
      </c>
      <c r="BE167" s="4">
        <f ca="1">IF(OR(COUNTIF('Datos fijos'!$AJ:$AJ,$B167)=0,$B167=0,D167=0,F167=0,$H$4&lt;&gt;'Datos fijos'!$H$3),0,VLOOKUP($B167,'Datos fijos'!$AJ:$AO,COLUMN('Datos fijos'!$AK$2)-COLUMN('Datos fijos'!$AJ$2)+1,0))</f>
        <v>0</v>
      </c>
      <c r="BF167">
        <f t="shared" ca="1" si="198"/>
        <v>0</v>
      </c>
      <c r="BG167" t="str">
        <f t="shared" ca="1" si="143"/>
        <v/>
      </c>
      <c r="BH167" t="str">
        <f t="shared" ca="1" si="144"/>
        <v/>
      </c>
      <c r="BJ167" t="str">
        <f t="shared" ca="1" si="145"/>
        <v/>
      </c>
      <c r="BK167" t="str">
        <f t="shared" ca="1" si="146"/>
        <v/>
      </c>
      <c r="BL167" t="str">
        <f t="shared" ca="1" si="147"/>
        <v/>
      </c>
      <c r="BM167" t="str">
        <f t="shared" ca="1" si="148"/>
        <v/>
      </c>
      <c r="BN167" s="4" t="str">
        <f t="shared" ca="1" si="149"/>
        <v/>
      </c>
      <c r="BO167" t="str">
        <f t="shared" ca="1" si="150"/>
        <v/>
      </c>
      <c r="BP167" t="str">
        <f t="shared" ca="1" si="151"/>
        <v/>
      </c>
      <c r="BQ167" t="str">
        <f t="shared" ca="1" si="152"/>
        <v/>
      </c>
      <c r="BR167" t="str">
        <f t="shared" ca="1" si="153"/>
        <v/>
      </c>
      <c r="BS167" t="str">
        <f t="shared" ca="1" si="154"/>
        <v/>
      </c>
      <c r="BT167" t="str">
        <f ca="1">IF($BH167="","",IF(OR(BO167='Datos fijos'!$AB$3,BO167='Datos fijos'!$AB$4),0,SUM(BP167:BS167)))</f>
        <v/>
      </c>
      <c r="BU167" t="str">
        <f t="shared" ca="1" si="199"/>
        <v/>
      </c>
      <c r="BX167">
        <f ca="1">IF(OR(COUNTIF('Datos fijos'!$AJ:$AJ,$B167)=0,$B167=0,D167=0,F167=0,G167=0,$H$4&lt;&gt;'Datos fijos'!$H$3),0,VLOOKUP($B167,'Datos fijos'!$AJ:$AO,COLUMN('Datos fijos'!$AL$1)-COLUMN('Datos fijos'!$AJ$2)+1,0))</f>
        <v>0</v>
      </c>
      <c r="BY167">
        <f t="shared" ca="1" si="200"/>
        <v>0</v>
      </c>
      <c r="BZ167" t="str">
        <f t="shared" ca="1" si="155"/>
        <v/>
      </c>
      <c r="CA167" t="str">
        <f t="shared" ca="1" si="156"/>
        <v/>
      </c>
      <c r="CC167" t="str">
        <f t="shared" ca="1" si="157"/>
        <v/>
      </c>
      <c r="CD167" t="str">
        <f t="shared" ca="1" si="158"/>
        <v/>
      </c>
      <c r="CE167" t="str">
        <f t="shared" ca="1" si="159"/>
        <v/>
      </c>
      <c r="CF167" t="str">
        <f t="shared" ca="1" si="160"/>
        <v/>
      </c>
      <c r="CG167" t="str">
        <f t="shared" ca="1" si="161"/>
        <v/>
      </c>
      <c r="CH167" t="str">
        <f t="shared" ca="1" si="162"/>
        <v/>
      </c>
      <c r="CI167" t="str">
        <f t="shared" ca="1" si="163"/>
        <v/>
      </c>
      <c r="CJ167" t="str">
        <f t="shared" ca="1" si="164"/>
        <v/>
      </c>
      <c r="CK167" t="str">
        <f t="shared" ca="1" si="165"/>
        <v/>
      </c>
      <c r="CL167" t="str">
        <f t="shared" ca="1" si="166"/>
        <v/>
      </c>
      <c r="CM167" t="str">
        <f ca="1">IF($CA167="","",IF(OR(CH167='Datos fijos'!$AB$3,CH167='Datos fijos'!$AB$4),0,SUM(CI167:CL167)))</f>
        <v/>
      </c>
      <c r="CN167" t="str">
        <f t="shared" ca="1" si="201"/>
        <v/>
      </c>
      <c r="CQ167" s="4">
        <f ca="1">IF(OR(COUNTIF('Datos fijos'!$AJ:$AJ,$B167)=0,$B167=0,L167=0,D167=0,F167=0),0,IF(K167='Datos fijos'!$AB$5,VLOOKUP($B167,'Datos fijos'!$AJ:$AO,COLUMN('Datos fijos'!$AN$1)-COLUMN('Datos fijos'!$AJ$2)+1,0),0))</f>
        <v>0</v>
      </c>
      <c r="CR167">
        <f t="shared" ca="1" si="202"/>
        <v>0</v>
      </c>
      <c r="CS167" t="str">
        <f t="shared" ca="1" si="167"/>
        <v/>
      </c>
      <c r="CT167" t="str">
        <f t="shared" ca="1" si="168"/>
        <v/>
      </c>
      <c r="CV167" t="str">
        <f t="shared" ca="1" si="169"/>
        <v/>
      </c>
      <c r="CW167" t="str">
        <f t="shared" ca="1" si="170"/>
        <v/>
      </c>
      <c r="CX167" t="str">
        <f t="shared" ca="1" si="171"/>
        <v/>
      </c>
      <c r="CY167" t="str">
        <f t="shared" ca="1" si="172"/>
        <v/>
      </c>
      <c r="CZ167" t="str">
        <f t="shared" ca="1" si="173"/>
        <v/>
      </c>
      <c r="DA167" t="str">
        <f t="shared" ca="1" si="174"/>
        <v/>
      </c>
      <c r="DB167" s="4" t="str">
        <f t="shared" ca="1" si="175"/>
        <v/>
      </c>
      <c r="DC167" t="str">
        <f t="shared" ca="1" si="176"/>
        <v/>
      </c>
      <c r="DD167" t="str">
        <f t="shared" ca="1" si="177"/>
        <v/>
      </c>
      <c r="DE167" t="str">
        <f t="shared" ca="1" si="178"/>
        <v/>
      </c>
      <c r="DF167" t="str">
        <f t="shared" ca="1" si="179"/>
        <v/>
      </c>
      <c r="DI167">
        <f ca="1">IF(OR(COUNTIF('Datos fijos'!$AJ:$AJ,Cálculos!$B167)=0,Cálculos!$B167=0,D167=0,F167=0),0,VLOOKUP($B167,'Datos fijos'!$AJ:$AO,COLUMN('Datos fijos'!$AO$1)-COLUMN('Datos fijos'!$AJ$2)+1,0))</f>
        <v>0</v>
      </c>
      <c r="DJ167">
        <f t="shared" ca="1" si="203"/>
        <v>0</v>
      </c>
      <c r="DK167" t="str">
        <f t="shared" ca="1" si="180"/>
        <v/>
      </c>
      <c r="DL167" t="str">
        <f t="shared" ca="1" si="204"/>
        <v/>
      </c>
      <c r="DN167" t="str">
        <f t="shared" ca="1" si="181"/>
        <v/>
      </c>
      <c r="DO167" t="str">
        <f t="shared" ca="1" si="182"/>
        <v/>
      </c>
      <c r="DP167" t="str">
        <f t="shared" ca="1" si="183"/>
        <v/>
      </c>
      <c r="DQ167" t="str">
        <f t="shared" ca="1" si="184"/>
        <v/>
      </c>
      <c r="DR167" t="str">
        <f t="shared" ca="1" si="185"/>
        <v/>
      </c>
      <c r="DS167" s="4" t="str">
        <f ca="1">IF($DL167="","",IF(OR(OFFSET(K$3,$DL167,0)='Datos fijos'!$AB$5,OFFSET(K$3,$DL167,0)='Datos fijos'!$AB$6),"Importado",OFFSET(K$3,$DL167,0)))</f>
        <v/>
      </c>
      <c r="DT167" t="str">
        <f t="shared" ca="1" si="186"/>
        <v/>
      </c>
      <c r="DU167" t="str">
        <f t="shared" ca="1" si="187"/>
        <v/>
      </c>
      <c r="DV167" t="str">
        <f t="shared" ca="1" si="188"/>
        <v/>
      </c>
      <c r="DW167" t="str">
        <f t="shared" ca="1" si="189"/>
        <v/>
      </c>
      <c r="DX167" t="str">
        <f ca="1">IF(DL167="","",IF(OR(DS167='Datos fijos'!$AB$3,DS167='Datos fijos'!$AB$4),0,SUM(DT167:DW167)))</f>
        <v/>
      </c>
      <c r="DY167" t="str">
        <f t="shared" ca="1" si="190"/>
        <v/>
      </c>
      <c r="EC167" s="52" t="str">
        <f ca="1">IF(OR(COUNTIF('Datos fijos'!$AJ:$AJ,Cálculos!$B167)=0,F167=0,D167=0,B167=0),"",VLOOKUP($B167,'Datos fijos'!$AJ:$AP,COLUMN('Datos fijos'!$AP$1)-COLUMN('Datos fijos'!$AJ$2)+1,0))</f>
        <v/>
      </c>
      <c r="ED167" t="str">
        <f t="shared" ca="1" si="191"/>
        <v/>
      </c>
    </row>
    <row r="168" spans="2:134">
      <c r="B168">
        <f ca="1">OFFSET('Equipos, Mater, Serv'!C$5,ROW($A168)-ROW($A$3),0)</f>
        <v>0</v>
      </c>
      <c r="C168">
        <f ca="1">OFFSET('Equipos, Mater, Serv'!D$5,ROW($A168)-ROW($A$3),0)</f>
        <v>0</v>
      </c>
      <c r="D168">
        <f ca="1">OFFSET('Equipos, Mater, Serv'!F$5,ROW($A168)-ROW($A$3),0)</f>
        <v>0</v>
      </c>
      <c r="E168">
        <f ca="1">OFFSET('Equipos, Mater, Serv'!G$5,ROW($A168)-ROW($A$3),0)</f>
        <v>0</v>
      </c>
      <c r="F168">
        <f ca="1">OFFSET('Equipos, Mater, Serv'!H$5,ROW($A168)-ROW($A$3),0)</f>
        <v>0</v>
      </c>
      <c r="G168">
        <f ca="1">OFFSET('Equipos, Mater, Serv'!L$5,ROW($A168)-ROW($A$3),0)</f>
        <v>0</v>
      </c>
      <c r="I168">
        <f ca="1">OFFSET('Equipos, Mater, Serv'!O$5,ROW($A168)-ROW($A$3),0)</f>
        <v>0</v>
      </c>
      <c r="J168">
        <f ca="1">OFFSET('Equipos, Mater, Serv'!P$5,ROW($A168)-ROW($A$3),0)</f>
        <v>0</v>
      </c>
      <c r="K168">
        <f ca="1">OFFSET('Equipos, Mater, Serv'!T$5,ROW($A168)-ROW($A$3),0)</f>
        <v>0</v>
      </c>
      <c r="L168">
        <f ca="1">OFFSET('Equipos, Mater, Serv'!U$5,ROW($A168)-ROW($A$3),0)</f>
        <v>0</v>
      </c>
      <c r="N168">
        <f ca="1">OFFSET('Equipos, Mater, Serv'!Z$5,ROW($A168)-ROW($A$3),0)</f>
        <v>0</v>
      </c>
      <c r="O168">
        <f ca="1">OFFSET('Equipos, Mater, Serv'!AA$5,ROW($A168)-ROW($A$3),0)</f>
        <v>0</v>
      </c>
      <c r="P168">
        <f ca="1">OFFSET('Equipos, Mater, Serv'!AB$5,ROW($A168)-ROW($A$3),0)</f>
        <v>0</v>
      </c>
      <c r="Q168">
        <f ca="1">OFFSET('Equipos, Mater, Serv'!AC$5,ROW($A168)-ROW($A$3),0)</f>
        <v>0</v>
      </c>
      <c r="R168">
        <f ca="1">OFFSET('Equipos, Mater, Serv'!AD$5,ROW($A168)-ROW($A$3),0)</f>
        <v>0</v>
      </c>
      <c r="S168">
        <f ca="1">OFFSET('Equipos, Mater, Serv'!AE$5,ROW($A168)-ROW($A$3),0)</f>
        <v>0</v>
      </c>
      <c r="T168">
        <f ca="1">OFFSET('Equipos, Mater, Serv'!AF$5,ROW($A168)-ROW($A$3),0)</f>
        <v>0</v>
      </c>
      <c r="V168" s="227">
        <f ca="1">IF(OR($B168=0,D168=0,F168=0,J168&lt;&gt;'Datos fijos'!$H$3),0,1)</f>
        <v>0</v>
      </c>
      <c r="W168">
        <f t="shared" ca="1" si="192"/>
        <v>0</v>
      </c>
      <c r="X168" t="str">
        <f t="shared" ca="1" si="193"/>
        <v/>
      </c>
      <c r="Y168" t="str">
        <f t="shared" ca="1" si="194"/>
        <v/>
      </c>
      <c r="AA168" t="str">
        <f t="shared" ca="1" si="137"/>
        <v/>
      </c>
      <c r="AB168" t="str">
        <f t="shared" ca="1" si="138"/>
        <v/>
      </c>
      <c r="AC168" t="str">
        <f t="shared" ca="1" si="139"/>
        <v/>
      </c>
      <c r="AD168" t="str">
        <f t="shared" ca="1" si="140"/>
        <v/>
      </c>
      <c r="AE168" t="str">
        <f t="shared" ca="1" si="141"/>
        <v/>
      </c>
      <c r="AF168" t="str">
        <f t="shared" ca="1" si="142"/>
        <v/>
      </c>
      <c r="AG168" t="str">
        <f t="shared" ca="1" si="195"/>
        <v/>
      </c>
      <c r="AH168" t="str">
        <f t="shared" ca="1" si="196"/>
        <v/>
      </c>
      <c r="AI168" t="str">
        <f t="shared" ca="1" si="197"/>
        <v/>
      </c>
      <c r="AL168" t="str">
        <f ca="1">IF(Y168="","",IF(OR(AG168='Datos fijos'!$AB$3,AG168='Datos fijos'!$AB$4),0,SUM(AH168:AK168)))</f>
        <v/>
      </c>
      <c r="BE168" s="4">
        <f ca="1">IF(OR(COUNTIF('Datos fijos'!$AJ:$AJ,$B168)=0,$B168=0,D168=0,F168=0,$H$4&lt;&gt;'Datos fijos'!$H$3),0,VLOOKUP($B168,'Datos fijos'!$AJ:$AO,COLUMN('Datos fijos'!$AK$2)-COLUMN('Datos fijos'!$AJ$2)+1,0))</f>
        <v>0</v>
      </c>
      <c r="BF168">
        <f t="shared" ca="1" si="198"/>
        <v>0</v>
      </c>
      <c r="BG168" t="str">
        <f t="shared" ca="1" si="143"/>
        <v/>
      </c>
      <c r="BH168" t="str">
        <f t="shared" ca="1" si="144"/>
        <v/>
      </c>
      <c r="BJ168" t="str">
        <f t="shared" ca="1" si="145"/>
        <v/>
      </c>
      <c r="BK168" t="str">
        <f t="shared" ca="1" si="146"/>
        <v/>
      </c>
      <c r="BL168" t="str">
        <f t="shared" ca="1" si="147"/>
        <v/>
      </c>
      <c r="BM168" t="str">
        <f t="shared" ca="1" si="148"/>
        <v/>
      </c>
      <c r="BN168" s="4" t="str">
        <f t="shared" ca="1" si="149"/>
        <v/>
      </c>
      <c r="BO168" t="str">
        <f t="shared" ca="1" si="150"/>
        <v/>
      </c>
      <c r="BP168" t="str">
        <f t="shared" ca="1" si="151"/>
        <v/>
      </c>
      <c r="BQ168" t="str">
        <f t="shared" ca="1" si="152"/>
        <v/>
      </c>
      <c r="BR168" t="str">
        <f t="shared" ca="1" si="153"/>
        <v/>
      </c>
      <c r="BS168" t="str">
        <f t="shared" ca="1" si="154"/>
        <v/>
      </c>
      <c r="BT168" t="str">
        <f ca="1">IF($BH168="","",IF(OR(BO168='Datos fijos'!$AB$3,BO168='Datos fijos'!$AB$4),0,SUM(BP168:BS168)))</f>
        <v/>
      </c>
      <c r="BU168" t="str">
        <f t="shared" ca="1" si="199"/>
        <v/>
      </c>
      <c r="BX168">
        <f ca="1">IF(OR(COUNTIF('Datos fijos'!$AJ:$AJ,$B168)=0,$B168=0,D168=0,F168=0,G168=0,$H$4&lt;&gt;'Datos fijos'!$H$3),0,VLOOKUP($B168,'Datos fijos'!$AJ:$AO,COLUMN('Datos fijos'!$AL$1)-COLUMN('Datos fijos'!$AJ$2)+1,0))</f>
        <v>0</v>
      </c>
      <c r="BY168">
        <f t="shared" ca="1" si="200"/>
        <v>0</v>
      </c>
      <c r="BZ168" t="str">
        <f t="shared" ca="1" si="155"/>
        <v/>
      </c>
      <c r="CA168" t="str">
        <f t="shared" ca="1" si="156"/>
        <v/>
      </c>
      <c r="CC168" t="str">
        <f t="shared" ca="1" si="157"/>
        <v/>
      </c>
      <c r="CD168" t="str">
        <f t="shared" ca="1" si="158"/>
        <v/>
      </c>
      <c r="CE168" t="str">
        <f t="shared" ca="1" si="159"/>
        <v/>
      </c>
      <c r="CF168" t="str">
        <f t="shared" ca="1" si="160"/>
        <v/>
      </c>
      <c r="CG168" t="str">
        <f t="shared" ca="1" si="161"/>
        <v/>
      </c>
      <c r="CH168" t="str">
        <f t="shared" ca="1" si="162"/>
        <v/>
      </c>
      <c r="CI168" t="str">
        <f t="shared" ca="1" si="163"/>
        <v/>
      </c>
      <c r="CJ168" t="str">
        <f t="shared" ca="1" si="164"/>
        <v/>
      </c>
      <c r="CK168" t="str">
        <f t="shared" ca="1" si="165"/>
        <v/>
      </c>
      <c r="CL168" t="str">
        <f t="shared" ca="1" si="166"/>
        <v/>
      </c>
      <c r="CM168" t="str">
        <f ca="1">IF($CA168="","",IF(OR(CH168='Datos fijos'!$AB$3,CH168='Datos fijos'!$AB$4),0,SUM(CI168:CL168)))</f>
        <v/>
      </c>
      <c r="CN168" t="str">
        <f t="shared" ca="1" si="201"/>
        <v/>
      </c>
      <c r="CQ168" s="4">
        <f ca="1">IF(OR(COUNTIF('Datos fijos'!$AJ:$AJ,$B168)=0,$B168=0,L168=0,D168=0,F168=0),0,IF(K168='Datos fijos'!$AB$5,VLOOKUP($B168,'Datos fijos'!$AJ:$AO,COLUMN('Datos fijos'!$AN$1)-COLUMN('Datos fijos'!$AJ$2)+1,0),0))</f>
        <v>0</v>
      </c>
      <c r="CR168">
        <f t="shared" ca="1" si="202"/>
        <v>0</v>
      </c>
      <c r="CS168" t="str">
        <f t="shared" ca="1" si="167"/>
        <v/>
      </c>
      <c r="CT168" t="str">
        <f t="shared" ca="1" si="168"/>
        <v/>
      </c>
      <c r="CV168" t="str">
        <f t="shared" ca="1" si="169"/>
        <v/>
      </c>
      <c r="CW168" t="str">
        <f t="shared" ca="1" si="170"/>
        <v/>
      </c>
      <c r="CX168" t="str">
        <f t="shared" ca="1" si="171"/>
        <v/>
      </c>
      <c r="CY168" t="str">
        <f t="shared" ca="1" si="172"/>
        <v/>
      </c>
      <c r="CZ168" t="str">
        <f t="shared" ca="1" si="173"/>
        <v/>
      </c>
      <c r="DA168" t="str">
        <f t="shared" ca="1" si="174"/>
        <v/>
      </c>
      <c r="DB168" s="4" t="str">
        <f t="shared" ca="1" si="175"/>
        <v/>
      </c>
      <c r="DC168" t="str">
        <f t="shared" ca="1" si="176"/>
        <v/>
      </c>
      <c r="DD168" t="str">
        <f t="shared" ca="1" si="177"/>
        <v/>
      </c>
      <c r="DE168" t="str">
        <f t="shared" ca="1" si="178"/>
        <v/>
      </c>
      <c r="DF168" t="str">
        <f t="shared" ca="1" si="179"/>
        <v/>
      </c>
      <c r="DI168">
        <f ca="1">IF(OR(COUNTIF('Datos fijos'!$AJ:$AJ,Cálculos!$B168)=0,Cálculos!$B168=0,D168=0,F168=0),0,VLOOKUP($B168,'Datos fijos'!$AJ:$AO,COLUMN('Datos fijos'!$AO$1)-COLUMN('Datos fijos'!$AJ$2)+1,0))</f>
        <v>0</v>
      </c>
      <c r="DJ168">
        <f t="shared" ca="1" si="203"/>
        <v>0</v>
      </c>
      <c r="DK168" t="str">
        <f t="shared" ca="1" si="180"/>
        <v/>
      </c>
      <c r="DL168" t="str">
        <f t="shared" ca="1" si="204"/>
        <v/>
      </c>
      <c r="DN168" t="str">
        <f t="shared" ca="1" si="181"/>
        <v/>
      </c>
      <c r="DO168" t="str">
        <f t="shared" ca="1" si="182"/>
        <v/>
      </c>
      <c r="DP168" t="str">
        <f t="shared" ca="1" si="183"/>
        <v/>
      </c>
      <c r="DQ168" t="str">
        <f t="shared" ca="1" si="184"/>
        <v/>
      </c>
      <c r="DR168" t="str">
        <f t="shared" ca="1" si="185"/>
        <v/>
      </c>
      <c r="DS168" s="4" t="str">
        <f ca="1">IF($DL168="","",IF(OR(OFFSET(K$3,$DL168,0)='Datos fijos'!$AB$5,OFFSET(K$3,$DL168,0)='Datos fijos'!$AB$6),"Importado",OFFSET(K$3,$DL168,0)))</f>
        <v/>
      </c>
      <c r="DT168" t="str">
        <f t="shared" ca="1" si="186"/>
        <v/>
      </c>
      <c r="DU168" t="str">
        <f t="shared" ca="1" si="187"/>
        <v/>
      </c>
      <c r="DV168" t="str">
        <f t="shared" ca="1" si="188"/>
        <v/>
      </c>
      <c r="DW168" t="str">
        <f t="shared" ca="1" si="189"/>
        <v/>
      </c>
      <c r="DX168" t="str">
        <f ca="1">IF(DL168="","",IF(OR(DS168='Datos fijos'!$AB$3,DS168='Datos fijos'!$AB$4),0,SUM(DT168:DW168)))</f>
        <v/>
      </c>
      <c r="DY168" t="str">
        <f t="shared" ca="1" si="190"/>
        <v/>
      </c>
      <c r="EC168" s="52" t="str">
        <f ca="1">IF(OR(COUNTIF('Datos fijos'!$AJ:$AJ,Cálculos!$B168)=0,F168=0,D168=0,B168=0),"",VLOOKUP($B168,'Datos fijos'!$AJ:$AP,COLUMN('Datos fijos'!$AP$1)-COLUMN('Datos fijos'!$AJ$2)+1,0))</f>
        <v/>
      </c>
      <c r="ED168" t="str">
        <f t="shared" ca="1" si="191"/>
        <v/>
      </c>
    </row>
    <row r="169" spans="2:134">
      <c r="B169">
        <f ca="1">OFFSET('Equipos, Mater, Serv'!C$5,ROW($A169)-ROW($A$3),0)</f>
        <v>0</v>
      </c>
      <c r="C169">
        <f ca="1">OFFSET('Equipos, Mater, Serv'!D$5,ROW($A169)-ROW($A$3),0)</f>
        <v>0</v>
      </c>
      <c r="D169">
        <f ca="1">OFFSET('Equipos, Mater, Serv'!F$5,ROW($A169)-ROW($A$3),0)</f>
        <v>0</v>
      </c>
      <c r="E169">
        <f ca="1">OFFSET('Equipos, Mater, Serv'!G$5,ROW($A169)-ROW($A$3),0)</f>
        <v>0</v>
      </c>
      <c r="F169">
        <f ca="1">OFFSET('Equipos, Mater, Serv'!H$5,ROW($A169)-ROW($A$3),0)</f>
        <v>0</v>
      </c>
      <c r="G169">
        <f ca="1">OFFSET('Equipos, Mater, Serv'!L$5,ROW($A169)-ROW($A$3),0)</f>
        <v>0</v>
      </c>
      <c r="I169">
        <f ca="1">OFFSET('Equipos, Mater, Serv'!O$5,ROW($A169)-ROW($A$3),0)</f>
        <v>0</v>
      </c>
      <c r="J169">
        <f ca="1">OFFSET('Equipos, Mater, Serv'!P$5,ROW($A169)-ROW($A$3),0)</f>
        <v>0</v>
      </c>
      <c r="K169">
        <f ca="1">OFFSET('Equipos, Mater, Serv'!T$5,ROW($A169)-ROW($A$3),0)</f>
        <v>0</v>
      </c>
      <c r="L169">
        <f ca="1">OFFSET('Equipos, Mater, Serv'!U$5,ROW($A169)-ROW($A$3),0)</f>
        <v>0</v>
      </c>
      <c r="N169">
        <f ca="1">OFFSET('Equipos, Mater, Serv'!Z$5,ROW($A169)-ROW($A$3),0)</f>
        <v>0</v>
      </c>
      <c r="O169">
        <f ca="1">OFFSET('Equipos, Mater, Serv'!AA$5,ROW($A169)-ROW($A$3),0)</f>
        <v>0</v>
      </c>
      <c r="P169">
        <f ca="1">OFFSET('Equipos, Mater, Serv'!AB$5,ROW($A169)-ROW($A$3),0)</f>
        <v>0</v>
      </c>
      <c r="Q169">
        <f ca="1">OFFSET('Equipos, Mater, Serv'!AC$5,ROW($A169)-ROW($A$3),0)</f>
        <v>0</v>
      </c>
      <c r="R169">
        <f ca="1">OFFSET('Equipos, Mater, Serv'!AD$5,ROW($A169)-ROW($A$3),0)</f>
        <v>0</v>
      </c>
      <c r="S169">
        <f ca="1">OFFSET('Equipos, Mater, Serv'!AE$5,ROW($A169)-ROW($A$3),0)</f>
        <v>0</v>
      </c>
      <c r="T169">
        <f ca="1">OFFSET('Equipos, Mater, Serv'!AF$5,ROW($A169)-ROW($A$3),0)</f>
        <v>0</v>
      </c>
      <c r="V169" s="227">
        <f ca="1">IF(OR($B169=0,D169=0,F169=0,J169&lt;&gt;'Datos fijos'!$H$3),0,1)</f>
        <v>0</v>
      </c>
      <c r="W169">
        <f t="shared" ca="1" si="192"/>
        <v>0</v>
      </c>
      <c r="X169" t="str">
        <f t="shared" ca="1" si="193"/>
        <v/>
      </c>
      <c r="Y169" t="str">
        <f t="shared" ca="1" si="194"/>
        <v/>
      </c>
      <c r="AA169" t="str">
        <f t="shared" ca="1" si="137"/>
        <v/>
      </c>
      <c r="AB169" t="str">
        <f t="shared" ca="1" si="138"/>
        <v/>
      </c>
      <c r="AC169" t="str">
        <f t="shared" ca="1" si="139"/>
        <v/>
      </c>
      <c r="AD169" t="str">
        <f t="shared" ca="1" si="140"/>
        <v/>
      </c>
      <c r="AE169" t="str">
        <f t="shared" ca="1" si="141"/>
        <v/>
      </c>
      <c r="AF169" t="str">
        <f t="shared" ca="1" si="142"/>
        <v/>
      </c>
      <c r="AG169" t="str">
        <f t="shared" ca="1" si="195"/>
        <v/>
      </c>
      <c r="AH169" t="str">
        <f t="shared" ca="1" si="196"/>
        <v/>
      </c>
      <c r="AI169" t="str">
        <f t="shared" ca="1" si="197"/>
        <v/>
      </c>
      <c r="AL169" t="str">
        <f ca="1">IF(Y169="","",IF(OR(AG169='Datos fijos'!$AB$3,AG169='Datos fijos'!$AB$4),0,SUM(AH169:AK169)))</f>
        <v/>
      </c>
      <c r="BE169" s="4">
        <f ca="1">IF(OR(COUNTIF('Datos fijos'!$AJ:$AJ,$B169)=0,$B169=0,D169=0,F169=0,$H$4&lt;&gt;'Datos fijos'!$H$3),0,VLOOKUP($B169,'Datos fijos'!$AJ:$AO,COLUMN('Datos fijos'!$AK$2)-COLUMN('Datos fijos'!$AJ$2)+1,0))</f>
        <v>0</v>
      </c>
      <c r="BF169">
        <f t="shared" ca="1" si="198"/>
        <v>0</v>
      </c>
      <c r="BG169" t="str">
        <f t="shared" ca="1" si="143"/>
        <v/>
      </c>
      <c r="BH169" t="str">
        <f t="shared" ca="1" si="144"/>
        <v/>
      </c>
      <c r="BJ169" t="str">
        <f t="shared" ca="1" si="145"/>
        <v/>
      </c>
      <c r="BK169" t="str">
        <f t="shared" ca="1" si="146"/>
        <v/>
      </c>
      <c r="BL169" t="str">
        <f t="shared" ca="1" si="147"/>
        <v/>
      </c>
      <c r="BM169" t="str">
        <f t="shared" ca="1" si="148"/>
        <v/>
      </c>
      <c r="BN169" s="4" t="str">
        <f t="shared" ca="1" si="149"/>
        <v/>
      </c>
      <c r="BO169" t="str">
        <f t="shared" ca="1" si="150"/>
        <v/>
      </c>
      <c r="BP169" t="str">
        <f t="shared" ca="1" si="151"/>
        <v/>
      </c>
      <c r="BQ169" t="str">
        <f t="shared" ca="1" si="152"/>
        <v/>
      </c>
      <c r="BR169" t="str">
        <f t="shared" ca="1" si="153"/>
        <v/>
      </c>
      <c r="BS169" t="str">
        <f t="shared" ca="1" si="154"/>
        <v/>
      </c>
      <c r="BT169" t="str">
        <f ca="1">IF($BH169="","",IF(OR(BO169='Datos fijos'!$AB$3,BO169='Datos fijos'!$AB$4),0,SUM(BP169:BS169)))</f>
        <v/>
      </c>
      <c r="BU169" t="str">
        <f t="shared" ca="1" si="199"/>
        <v/>
      </c>
      <c r="BX169">
        <f ca="1">IF(OR(COUNTIF('Datos fijos'!$AJ:$AJ,$B169)=0,$B169=0,D169=0,F169=0,G169=0,$H$4&lt;&gt;'Datos fijos'!$H$3),0,VLOOKUP($B169,'Datos fijos'!$AJ:$AO,COLUMN('Datos fijos'!$AL$1)-COLUMN('Datos fijos'!$AJ$2)+1,0))</f>
        <v>0</v>
      </c>
      <c r="BY169">
        <f t="shared" ca="1" si="200"/>
        <v>0</v>
      </c>
      <c r="BZ169" t="str">
        <f t="shared" ca="1" si="155"/>
        <v/>
      </c>
      <c r="CA169" t="str">
        <f t="shared" ca="1" si="156"/>
        <v/>
      </c>
      <c r="CC169" t="str">
        <f t="shared" ca="1" si="157"/>
        <v/>
      </c>
      <c r="CD169" t="str">
        <f t="shared" ca="1" si="158"/>
        <v/>
      </c>
      <c r="CE169" t="str">
        <f t="shared" ca="1" si="159"/>
        <v/>
      </c>
      <c r="CF169" t="str">
        <f t="shared" ca="1" si="160"/>
        <v/>
      </c>
      <c r="CG169" t="str">
        <f t="shared" ca="1" si="161"/>
        <v/>
      </c>
      <c r="CH169" t="str">
        <f t="shared" ca="1" si="162"/>
        <v/>
      </c>
      <c r="CI169" t="str">
        <f t="shared" ca="1" si="163"/>
        <v/>
      </c>
      <c r="CJ169" t="str">
        <f t="shared" ca="1" si="164"/>
        <v/>
      </c>
      <c r="CK169" t="str">
        <f t="shared" ca="1" si="165"/>
        <v/>
      </c>
      <c r="CL169" t="str">
        <f t="shared" ca="1" si="166"/>
        <v/>
      </c>
      <c r="CM169" t="str">
        <f ca="1">IF($CA169="","",IF(OR(CH169='Datos fijos'!$AB$3,CH169='Datos fijos'!$AB$4),0,SUM(CI169:CL169)))</f>
        <v/>
      </c>
      <c r="CN169" t="str">
        <f t="shared" ca="1" si="201"/>
        <v/>
      </c>
      <c r="CQ169" s="4">
        <f ca="1">IF(OR(COUNTIF('Datos fijos'!$AJ:$AJ,$B169)=0,$B169=0,L169=0,D169=0,F169=0),0,IF(K169='Datos fijos'!$AB$5,VLOOKUP($B169,'Datos fijos'!$AJ:$AO,COLUMN('Datos fijos'!$AN$1)-COLUMN('Datos fijos'!$AJ$2)+1,0),0))</f>
        <v>0</v>
      </c>
      <c r="CR169">
        <f t="shared" ca="1" si="202"/>
        <v>0</v>
      </c>
      <c r="CS169" t="str">
        <f t="shared" ca="1" si="167"/>
        <v/>
      </c>
      <c r="CT169" t="str">
        <f t="shared" ca="1" si="168"/>
        <v/>
      </c>
      <c r="CV169" t="str">
        <f t="shared" ca="1" si="169"/>
        <v/>
      </c>
      <c r="CW169" t="str">
        <f t="shared" ca="1" si="170"/>
        <v/>
      </c>
      <c r="CX169" t="str">
        <f t="shared" ca="1" si="171"/>
        <v/>
      </c>
      <c r="CY169" t="str">
        <f t="shared" ca="1" si="172"/>
        <v/>
      </c>
      <c r="CZ169" t="str">
        <f t="shared" ca="1" si="173"/>
        <v/>
      </c>
      <c r="DA169" t="str">
        <f t="shared" ca="1" si="174"/>
        <v/>
      </c>
      <c r="DB169" s="4" t="str">
        <f t="shared" ca="1" si="175"/>
        <v/>
      </c>
      <c r="DC169" t="str">
        <f t="shared" ca="1" si="176"/>
        <v/>
      </c>
      <c r="DD169" t="str">
        <f t="shared" ca="1" si="177"/>
        <v/>
      </c>
      <c r="DE169" t="str">
        <f t="shared" ca="1" si="178"/>
        <v/>
      </c>
      <c r="DF169" t="str">
        <f t="shared" ca="1" si="179"/>
        <v/>
      </c>
      <c r="DI169">
        <f ca="1">IF(OR(COUNTIF('Datos fijos'!$AJ:$AJ,Cálculos!$B169)=0,Cálculos!$B169=0,D169=0,F169=0),0,VLOOKUP($B169,'Datos fijos'!$AJ:$AO,COLUMN('Datos fijos'!$AO$1)-COLUMN('Datos fijos'!$AJ$2)+1,0))</f>
        <v>0</v>
      </c>
      <c r="DJ169">
        <f t="shared" ca="1" si="203"/>
        <v>0</v>
      </c>
      <c r="DK169" t="str">
        <f t="shared" ca="1" si="180"/>
        <v/>
      </c>
      <c r="DL169" t="str">
        <f t="shared" ca="1" si="204"/>
        <v/>
      </c>
      <c r="DN169" t="str">
        <f t="shared" ca="1" si="181"/>
        <v/>
      </c>
      <c r="DO169" t="str">
        <f t="shared" ca="1" si="182"/>
        <v/>
      </c>
      <c r="DP169" t="str">
        <f t="shared" ca="1" si="183"/>
        <v/>
      </c>
      <c r="DQ169" t="str">
        <f t="shared" ca="1" si="184"/>
        <v/>
      </c>
      <c r="DR169" t="str">
        <f t="shared" ca="1" si="185"/>
        <v/>
      </c>
      <c r="DS169" s="4" t="str">
        <f ca="1">IF($DL169="","",IF(OR(OFFSET(K$3,$DL169,0)='Datos fijos'!$AB$5,OFFSET(K$3,$DL169,0)='Datos fijos'!$AB$6),"Importado",OFFSET(K$3,$DL169,0)))</f>
        <v/>
      </c>
      <c r="DT169" t="str">
        <f t="shared" ca="1" si="186"/>
        <v/>
      </c>
      <c r="DU169" t="str">
        <f t="shared" ca="1" si="187"/>
        <v/>
      </c>
      <c r="DV169" t="str">
        <f t="shared" ca="1" si="188"/>
        <v/>
      </c>
      <c r="DW169" t="str">
        <f t="shared" ca="1" si="189"/>
        <v/>
      </c>
      <c r="DX169" t="str">
        <f ca="1">IF(DL169="","",IF(OR(DS169='Datos fijos'!$AB$3,DS169='Datos fijos'!$AB$4),0,SUM(DT169:DW169)))</f>
        <v/>
      </c>
      <c r="DY169" t="str">
        <f t="shared" ca="1" si="190"/>
        <v/>
      </c>
      <c r="EC169" s="52" t="str">
        <f ca="1">IF(OR(COUNTIF('Datos fijos'!$AJ:$AJ,Cálculos!$B169)=0,F169=0,D169=0,B169=0),"",VLOOKUP($B169,'Datos fijos'!$AJ:$AP,COLUMN('Datos fijos'!$AP$1)-COLUMN('Datos fijos'!$AJ$2)+1,0))</f>
        <v/>
      </c>
      <c r="ED169" t="str">
        <f t="shared" ca="1" si="191"/>
        <v/>
      </c>
    </row>
    <row r="170" spans="2:134">
      <c r="B170">
        <f ca="1">OFFSET('Equipos, Mater, Serv'!C$5,ROW($A170)-ROW($A$3),0)</f>
        <v>0</v>
      </c>
      <c r="C170">
        <f ca="1">OFFSET('Equipos, Mater, Serv'!D$5,ROW($A170)-ROW($A$3),0)</f>
        <v>0</v>
      </c>
      <c r="D170">
        <f ca="1">OFFSET('Equipos, Mater, Serv'!F$5,ROW($A170)-ROW($A$3),0)</f>
        <v>0</v>
      </c>
      <c r="E170">
        <f ca="1">OFFSET('Equipos, Mater, Serv'!G$5,ROW($A170)-ROW($A$3),0)</f>
        <v>0</v>
      </c>
      <c r="F170">
        <f ca="1">OFFSET('Equipos, Mater, Serv'!H$5,ROW($A170)-ROW($A$3),0)</f>
        <v>0</v>
      </c>
      <c r="G170">
        <f ca="1">OFFSET('Equipos, Mater, Serv'!L$5,ROW($A170)-ROW($A$3),0)</f>
        <v>0</v>
      </c>
      <c r="I170">
        <f ca="1">OFFSET('Equipos, Mater, Serv'!O$5,ROW($A170)-ROW($A$3),0)</f>
        <v>0</v>
      </c>
      <c r="J170">
        <f ca="1">OFFSET('Equipos, Mater, Serv'!P$5,ROW($A170)-ROW($A$3),0)</f>
        <v>0</v>
      </c>
      <c r="K170">
        <f ca="1">OFFSET('Equipos, Mater, Serv'!T$5,ROW($A170)-ROW($A$3),0)</f>
        <v>0</v>
      </c>
      <c r="L170">
        <f ca="1">OFFSET('Equipos, Mater, Serv'!U$5,ROW($A170)-ROW($A$3),0)</f>
        <v>0</v>
      </c>
      <c r="N170">
        <f ca="1">OFFSET('Equipos, Mater, Serv'!Z$5,ROW($A170)-ROW($A$3),0)</f>
        <v>0</v>
      </c>
      <c r="O170">
        <f ca="1">OFFSET('Equipos, Mater, Serv'!AA$5,ROW($A170)-ROW($A$3),0)</f>
        <v>0</v>
      </c>
      <c r="P170">
        <f ca="1">OFFSET('Equipos, Mater, Serv'!AB$5,ROW($A170)-ROW($A$3),0)</f>
        <v>0</v>
      </c>
      <c r="Q170">
        <f ca="1">OFFSET('Equipos, Mater, Serv'!AC$5,ROW($A170)-ROW($A$3),0)</f>
        <v>0</v>
      </c>
      <c r="R170">
        <f ca="1">OFFSET('Equipos, Mater, Serv'!AD$5,ROW($A170)-ROW($A$3),0)</f>
        <v>0</v>
      </c>
      <c r="S170">
        <f ca="1">OFFSET('Equipos, Mater, Serv'!AE$5,ROW($A170)-ROW($A$3),0)</f>
        <v>0</v>
      </c>
      <c r="T170">
        <f ca="1">OFFSET('Equipos, Mater, Serv'!AF$5,ROW($A170)-ROW($A$3),0)</f>
        <v>0</v>
      </c>
      <c r="V170" s="227">
        <f ca="1">IF(OR($B170=0,D170=0,F170=0,J170&lt;&gt;'Datos fijos'!$H$3),0,1)</f>
        <v>0</v>
      </c>
      <c r="W170">
        <f t="shared" ca="1" si="192"/>
        <v>0</v>
      </c>
      <c r="X170" t="str">
        <f t="shared" ca="1" si="193"/>
        <v/>
      </c>
      <c r="Y170" t="str">
        <f t="shared" ca="1" si="194"/>
        <v/>
      </c>
      <c r="AA170" t="str">
        <f t="shared" ca="1" si="137"/>
        <v/>
      </c>
      <c r="AB170" t="str">
        <f t="shared" ca="1" si="138"/>
        <v/>
      </c>
      <c r="AC170" t="str">
        <f t="shared" ca="1" si="139"/>
        <v/>
      </c>
      <c r="AD170" t="str">
        <f t="shared" ca="1" si="140"/>
        <v/>
      </c>
      <c r="AE170" t="str">
        <f t="shared" ca="1" si="141"/>
        <v/>
      </c>
      <c r="AF170" t="str">
        <f t="shared" ca="1" si="142"/>
        <v/>
      </c>
      <c r="AG170" t="str">
        <f t="shared" ca="1" si="195"/>
        <v/>
      </c>
      <c r="AH170" t="str">
        <f t="shared" ca="1" si="196"/>
        <v/>
      </c>
      <c r="AI170" t="str">
        <f t="shared" ca="1" si="197"/>
        <v/>
      </c>
      <c r="AL170" t="str">
        <f ca="1">IF(Y170="","",IF(OR(AG170='Datos fijos'!$AB$3,AG170='Datos fijos'!$AB$4),0,SUM(AH170:AK170)))</f>
        <v/>
      </c>
      <c r="BE170" s="4">
        <f ca="1">IF(OR(COUNTIF('Datos fijos'!$AJ:$AJ,$B170)=0,$B170=0,D170=0,F170=0,$H$4&lt;&gt;'Datos fijos'!$H$3),0,VLOOKUP($B170,'Datos fijos'!$AJ:$AO,COLUMN('Datos fijos'!$AK$2)-COLUMN('Datos fijos'!$AJ$2)+1,0))</f>
        <v>0</v>
      </c>
      <c r="BF170">
        <f t="shared" ca="1" si="198"/>
        <v>0</v>
      </c>
      <c r="BG170" t="str">
        <f t="shared" ca="1" si="143"/>
        <v/>
      </c>
      <c r="BH170" t="str">
        <f t="shared" ca="1" si="144"/>
        <v/>
      </c>
      <c r="BJ170" t="str">
        <f t="shared" ca="1" si="145"/>
        <v/>
      </c>
      <c r="BK170" t="str">
        <f t="shared" ca="1" si="146"/>
        <v/>
      </c>
      <c r="BL170" t="str">
        <f t="shared" ca="1" si="147"/>
        <v/>
      </c>
      <c r="BM170" t="str">
        <f t="shared" ca="1" si="148"/>
        <v/>
      </c>
      <c r="BN170" s="4" t="str">
        <f t="shared" ca="1" si="149"/>
        <v/>
      </c>
      <c r="BO170" t="str">
        <f t="shared" ca="1" si="150"/>
        <v/>
      </c>
      <c r="BP170" t="str">
        <f t="shared" ca="1" si="151"/>
        <v/>
      </c>
      <c r="BQ170" t="str">
        <f t="shared" ca="1" si="152"/>
        <v/>
      </c>
      <c r="BR170" t="str">
        <f t="shared" ca="1" si="153"/>
        <v/>
      </c>
      <c r="BS170" t="str">
        <f t="shared" ca="1" si="154"/>
        <v/>
      </c>
      <c r="BT170" t="str">
        <f ca="1">IF($BH170="","",IF(OR(BO170='Datos fijos'!$AB$3,BO170='Datos fijos'!$AB$4),0,SUM(BP170:BS170)))</f>
        <v/>
      </c>
      <c r="BU170" t="str">
        <f t="shared" ca="1" si="199"/>
        <v/>
      </c>
      <c r="BX170">
        <f ca="1">IF(OR(COUNTIF('Datos fijos'!$AJ:$AJ,$B170)=0,$B170=0,D170=0,F170=0,G170=0,$H$4&lt;&gt;'Datos fijos'!$H$3),0,VLOOKUP($B170,'Datos fijos'!$AJ:$AO,COLUMN('Datos fijos'!$AL$1)-COLUMN('Datos fijos'!$AJ$2)+1,0))</f>
        <v>0</v>
      </c>
      <c r="BY170">
        <f t="shared" ca="1" si="200"/>
        <v>0</v>
      </c>
      <c r="BZ170" t="str">
        <f t="shared" ca="1" si="155"/>
        <v/>
      </c>
      <c r="CA170" t="str">
        <f t="shared" ca="1" si="156"/>
        <v/>
      </c>
      <c r="CC170" t="str">
        <f t="shared" ca="1" si="157"/>
        <v/>
      </c>
      <c r="CD170" t="str">
        <f t="shared" ca="1" si="158"/>
        <v/>
      </c>
      <c r="CE170" t="str">
        <f t="shared" ca="1" si="159"/>
        <v/>
      </c>
      <c r="CF170" t="str">
        <f t="shared" ca="1" si="160"/>
        <v/>
      </c>
      <c r="CG170" t="str">
        <f t="shared" ca="1" si="161"/>
        <v/>
      </c>
      <c r="CH170" t="str">
        <f t="shared" ca="1" si="162"/>
        <v/>
      </c>
      <c r="CI170" t="str">
        <f t="shared" ca="1" si="163"/>
        <v/>
      </c>
      <c r="CJ170" t="str">
        <f t="shared" ca="1" si="164"/>
        <v/>
      </c>
      <c r="CK170" t="str">
        <f t="shared" ca="1" si="165"/>
        <v/>
      </c>
      <c r="CL170" t="str">
        <f t="shared" ca="1" si="166"/>
        <v/>
      </c>
      <c r="CM170" t="str">
        <f ca="1">IF($CA170="","",IF(OR(CH170='Datos fijos'!$AB$3,CH170='Datos fijos'!$AB$4),0,SUM(CI170:CL170)))</f>
        <v/>
      </c>
      <c r="CN170" t="str">
        <f t="shared" ca="1" si="201"/>
        <v/>
      </c>
      <c r="CQ170" s="4">
        <f ca="1">IF(OR(COUNTIF('Datos fijos'!$AJ:$AJ,$B170)=0,$B170=0,L170=0,D170=0,F170=0),0,IF(K170='Datos fijos'!$AB$5,VLOOKUP($B170,'Datos fijos'!$AJ:$AO,COLUMN('Datos fijos'!$AN$1)-COLUMN('Datos fijos'!$AJ$2)+1,0),0))</f>
        <v>0</v>
      </c>
      <c r="CR170">
        <f t="shared" ca="1" si="202"/>
        <v>0</v>
      </c>
      <c r="CS170" t="str">
        <f t="shared" ca="1" si="167"/>
        <v/>
      </c>
      <c r="CT170" t="str">
        <f t="shared" ca="1" si="168"/>
        <v/>
      </c>
      <c r="CV170" t="str">
        <f t="shared" ca="1" si="169"/>
        <v/>
      </c>
      <c r="CW170" t="str">
        <f t="shared" ca="1" si="170"/>
        <v/>
      </c>
      <c r="CX170" t="str">
        <f t="shared" ca="1" si="171"/>
        <v/>
      </c>
      <c r="CY170" t="str">
        <f t="shared" ca="1" si="172"/>
        <v/>
      </c>
      <c r="CZ170" t="str">
        <f t="shared" ca="1" si="173"/>
        <v/>
      </c>
      <c r="DA170" t="str">
        <f t="shared" ca="1" si="174"/>
        <v/>
      </c>
      <c r="DB170" s="4" t="str">
        <f t="shared" ca="1" si="175"/>
        <v/>
      </c>
      <c r="DC170" t="str">
        <f t="shared" ca="1" si="176"/>
        <v/>
      </c>
      <c r="DD170" t="str">
        <f t="shared" ca="1" si="177"/>
        <v/>
      </c>
      <c r="DE170" t="str">
        <f t="shared" ca="1" si="178"/>
        <v/>
      </c>
      <c r="DF170" t="str">
        <f t="shared" ca="1" si="179"/>
        <v/>
      </c>
      <c r="DI170">
        <f ca="1">IF(OR(COUNTIF('Datos fijos'!$AJ:$AJ,Cálculos!$B170)=0,Cálculos!$B170=0,D170=0,F170=0),0,VLOOKUP($B170,'Datos fijos'!$AJ:$AO,COLUMN('Datos fijos'!$AO$1)-COLUMN('Datos fijos'!$AJ$2)+1,0))</f>
        <v>0</v>
      </c>
      <c r="DJ170">
        <f t="shared" ca="1" si="203"/>
        <v>0</v>
      </c>
      <c r="DK170" t="str">
        <f t="shared" ca="1" si="180"/>
        <v/>
      </c>
      <c r="DL170" t="str">
        <f t="shared" ca="1" si="204"/>
        <v/>
      </c>
      <c r="DN170" t="str">
        <f t="shared" ca="1" si="181"/>
        <v/>
      </c>
      <c r="DO170" t="str">
        <f t="shared" ca="1" si="182"/>
        <v/>
      </c>
      <c r="DP170" t="str">
        <f t="shared" ca="1" si="183"/>
        <v/>
      </c>
      <c r="DQ170" t="str">
        <f t="shared" ca="1" si="184"/>
        <v/>
      </c>
      <c r="DR170" t="str">
        <f t="shared" ca="1" si="185"/>
        <v/>
      </c>
      <c r="DS170" s="4" t="str">
        <f ca="1">IF($DL170="","",IF(OR(OFFSET(K$3,$DL170,0)='Datos fijos'!$AB$5,OFFSET(K$3,$DL170,0)='Datos fijos'!$AB$6),"Importado",OFFSET(K$3,$DL170,0)))</f>
        <v/>
      </c>
      <c r="DT170" t="str">
        <f t="shared" ca="1" si="186"/>
        <v/>
      </c>
      <c r="DU170" t="str">
        <f t="shared" ca="1" si="187"/>
        <v/>
      </c>
      <c r="DV170" t="str">
        <f t="shared" ca="1" si="188"/>
        <v/>
      </c>
      <c r="DW170" t="str">
        <f t="shared" ca="1" si="189"/>
        <v/>
      </c>
      <c r="DX170" t="str">
        <f ca="1">IF(DL170="","",IF(OR(DS170='Datos fijos'!$AB$3,DS170='Datos fijos'!$AB$4),0,SUM(DT170:DW170)))</f>
        <v/>
      </c>
      <c r="DY170" t="str">
        <f t="shared" ca="1" si="190"/>
        <v/>
      </c>
      <c r="EC170" s="52" t="str">
        <f ca="1">IF(OR(COUNTIF('Datos fijos'!$AJ:$AJ,Cálculos!$B170)=0,F170=0,D170=0,B170=0),"",VLOOKUP($B170,'Datos fijos'!$AJ:$AP,COLUMN('Datos fijos'!$AP$1)-COLUMN('Datos fijos'!$AJ$2)+1,0))</f>
        <v/>
      </c>
      <c r="ED170" t="str">
        <f t="shared" ca="1" si="191"/>
        <v/>
      </c>
    </row>
    <row r="171" spans="2:134">
      <c r="B171">
        <f ca="1">OFFSET('Equipos, Mater, Serv'!C$5,ROW($A171)-ROW($A$3),0)</f>
        <v>0</v>
      </c>
      <c r="C171">
        <f ca="1">OFFSET('Equipos, Mater, Serv'!D$5,ROW($A171)-ROW($A$3),0)</f>
        <v>0</v>
      </c>
      <c r="D171">
        <f ca="1">OFFSET('Equipos, Mater, Serv'!F$5,ROW($A171)-ROW($A$3),0)</f>
        <v>0</v>
      </c>
      <c r="E171">
        <f ca="1">OFFSET('Equipos, Mater, Serv'!G$5,ROW($A171)-ROW($A$3),0)</f>
        <v>0</v>
      </c>
      <c r="F171">
        <f ca="1">OFFSET('Equipos, Mater, Serv'!H$5,ROW($A171)-ROW($A$3),0)</f>
        <v>0</v>
      </c>
      <c r="G171">
        <f ca="1">OFFSET('Equipos, Mater, Serv'!L$5,ROW($A171)-ROW($A$3),0)</f>
        <v>0</v>
      </c>
      <c r="I171">
        <f ca="1">OFFSET('Equipos, Mater, Serv'!O$5,ROW($A171)-ROW($A$3),0)</f>
        <v>0</v>
      </c>
      <c r="J171">
        <f ca="1">OFFSET('Equipos, Mater, Serv'!P$5,ROW($A171)-ROW($A$3),0)</f>
        <v>0</v>
      </c>
      <c r="K171">
        <f ca="1">OFFSET('Equipos, Mater, Serv'!T$5,ROW($A171)-ROW($A$3),0)</f>
        <v>0</v>
      </c>
      <c r="L171">
        <f ca="1">OFFSET('Equipos, Mater, Serv'!U$5,ROW($A171)-ROW($A$3),0)</f>
        <v>0</v>
      </c>
      <c r="N171">
        <f ca="1">OFFSET('Equipos, Mater, Serv'!Z$5,ROW($A171)-ROW($A$3),0)</f>
        <v>0</v>
      </c>
      <c r="O171">
        <f ca="1">OFFSET('Equipos, Mater, Serv'!AA$5,ROW($A171)-ROW($A$3),0)</f>
        <v>0</v>
      </c>
      <c r="P171">
        <f ca="1">OFFSET('Equipos, Mater, Serv'!AB$5,ROW($A171)-ROW($A$3),0)</f>
        <v>0</v>
      </c>
      <c r="Q171">
        <f ca="1">OFFSET('Equipos, Mater, Serv'!AC$5,ROW($A171)-ROW($A$3),0)</f>
        <v>0</v>
      </c>
      <c r="R171">
        <f ca="1">OFFSET('Equipos, Mater, Serv'!AD$5,ROW($A171)-ROW($A$3),0)</f>
        <v>0</v>
      </c>
      <c r="S171">
        <f ca="1">OFFSET('Equipos, Mater, Serv'!AE$5,ROW($A171)-ROW($A$3),0)</f>
        <v>0</v>
      </c>
      <c r="T171">
        <f ca="1">OFFSET('Equipos, Mater, Serv'!AF$5,ROW($A171)-ROW($A$3),0)</f>
        <v>0</v>
      </c>
      <c r="V171" s="227">
        <f ca="1">IF(OR($B171=0,D171=0,F171=0,J171&lt;&gt;'Datos fijos'!$H$3),0,1)</f>
        <v>0</v>
      </c>
      <c r="W171">
        <f t="shared" ca="1" si="192"/>
        <v>0</v>
      </c>
      <c r="X171" t="str">
        <f t="shared" ca="1" si="193"/>
        <v/>
      </c>
      <c r="Y171" t="str">
        <f t="shared" ca="1" si="194"/>
        <v/>
      </c>
      <c r="AA171" t="str">
        <f t="shared" ca="1" si="137"/>
        <v/>
      </c>
      <c r="AB171" t="str">
        <f t="shared" ca="1" si="138"/>
        <v/>
      </c>
      <c r="AC171" t="str">
        <f t="shared" ca="1" si="139"/>
        <v/>
      </c>
      <c r="AD171" t="str">
        <f t="shared" ca="1" si="140"/>
        <v/>
      </c>
      <c r="AE171" t="str">
        <f t="shared" ca="1" si="141"/>
        <v/>
      </c>
      <c r="AF171" t="str">
        <f t="shared" ca="1" si="142"/>
        <v/>
      </c>
      <c r="AG171" t="str">
        <f t="shared" ca="1" si="195"/>
        <v/>
      </c>
      <c r="AH171" t="str">
        <f t="shared" ca="1" si="196"/>
        <v/>
      </c>
      <c r="AI171" t="str">
        <f t="shared" ca="1" si="197"/>
        <v/>
      </c>
      <c r="AL171" t="str">
        <f ca="1">IF(Y171="","",IF(OR(AG171='Datos fijos'!$AB$3,AG171='Datos fijos'!$AB$4),0,SUM(AH171:AK171)))</f>
        <v/>
      </c>
      <c r="BE171" s="4">
        <f ca="1">IF(OR(COUNTIF('Datos fijos'!$AJ:$AJ,$B171)=0,$B171=0,D171=0,F171=0,$H$4&lt;&gt;'Datos fijos'!$H$3),0,VLOOKUP($B171,'Datos fijos'!$AJ:$AO,COLUMN('Datos fijos'!$AK$2)-COLUMN('Datos fijos'!$AJ$2)+1,0))</f>
        <v>0</v>
      </c>
      <c r="BF171">
        <f t="shared" ca="1" si="198"/>
        <v>0</v>
      </c>
      <c r="BG171" t="str">
        <f t="shared" ca="1" si="143"/>
        <v/>
      </c>
      <c r="BH171" t="str">
        <f t="shared" ca="1" si="144"/>
        <v/>
      </c>
      <c r="BJ171" t="str">
        <f t="shared" ca="1" si="145"/>
        <v/>
      </c>
      <c r="BK171" t="str">
        <f t="shared" ca="1" si="146"/>
        <v/>
      </c>
      <c r="BL171" t="str">
        <f t="shared" ca="1" si="147"/>
        <v/>
      </c>
      <c r="BM171" t="str">
        <f t="shared" ca="1" si="148"/>
        <v/>
      </c>
      <c r="BN171" s="4" t="str">
        <f t="shared" ca="1" si="149"/>
        <v/>
      </c>
      <c r="BO171" t="str">
        <f t="shared" ca="1" si="150"/>
        <v/>
      </c>
      <c r="BP171" t="str">
        <f t="shared" ca="1" si="151"/>
        <v/>
      </c>
      <c r="BQ171" t="str">
        <f t="shared" ca="1" si="152"/>
        <v/>
      </c>
      <c r="BR171" t="str">
        <f t="shared" ca="1" si="153"/>
        <v/>
      </c>
      <c r="BS171" t="str">
        <f t="shared" ca="1" si="154"/>
        <v/>
      </c>
      <c r="BT171" t="str">
        <f ca="1">IF($BH171="","",IF(OR(BO171='Datos fijos'!$AB$3,BO171='Datos fijos'!$AB$4),0,SUM(BP171:BS171)))</f>
        <v/>
      </c>
      <c r="BU171" t="str">
        <f t="shared" ca="1" si="199"/>
        <v/>
      </c>
      <c r="BX171">
        <f ca="1">IF(OR(COUNTIF('Datos fijos'!$AJ:$AJ,$B171)=0,$B171=0,D171=0,F171=0,G171=0,$H$4&lt;&gt;'Datos fijos'!$H$3),0,VLOOKUP($B171,'Datos fijos'!$AJ:$AO,COLUMN('Datos fijos'!$AL$1)-COLUMN('Datos fijos'!$AJ$2)+1,0))</f>
        <v>0</v>
      </c>
      <c r="BY171">
        <f t="shared" ca="1" si="200"/>
        <v>0</v>
      </c>
      <c r="BZ171" t="str">
        <f t="shared" ca="1" si="155"/>
        <v/>
      </c>
      <c r="CA171" t="str">
        <f t="shared" ca="1" si="156"/>
        <v/>
      </c>
      <c r="CC171" t="str">
        <f t="shared" ca="1" si="157"/>
        <v/>
      </c>
      <c r="CD171" t="str">
        <f t="shared" ca="1" si="158"/>
        <v/>
      </c>
      <c r="CE171" t="str">
        <f t="shared" ca="1" si="159"/>
        <v/>
      </c>
      <c r="CF171" t="str">
        <f t="shared" ca="1" si="160"/>
        <v/>
      </c>
      <c r="CG171" t="str">
        <f t="shared" ca="1" si="161"/>
        <v/>
      </c>
      <c r="CH171" t="str">
        <f t="shared" ca="1" si="162"/>
        <v/>
      </c>
      <c r="CI171" t="str">
        <f t="shared" ca="1" si="163"/>
        <v/>
      </c>
      <c r="CJ171" t="str">
        <f t="shared" ca="1" si="164"/>
        <v/>
      </c>
      <c r="CK171" t="str">
        <f t="shared" ca="1" si="165"/>
        <v/>
      </c>
      <c r="CL171" t="str">
        <f t="shared" ca="1" si="166"/>
        <v/>
      </c>
      <c r="CM171" t="str">
        <f ca="1">IF($CA171="","",IF(OR(CH171='Datos fijos'!$AB$3,CH171='Datos fijos'!$AB$4),0,SUM(CI171:CL171)))</f>
        <v/>
      </c>
      <c r="CN171" t="str">
        <f t="shared" ca="1" si="201"/>
        <v/>
      </c>
      <c r="CQ171" s="4">
        <f ca="1">IF(OR(COUNTIF('Datos fijos'!$AJ:$AJ,$B171)=0,$B171=0,L171=0,D171=0,F171=0),0,IF(K171='Datos fijos'!$AB$5,VLOOKUP($B171,'Datos fijos'!$AJ:$AO,COLUMN('Datos fijos'!$AN$1)-COLUMN('Datos fijos'!$AJ$2)+1,0),0))</f>
        <v>0</v>
      </c>
      <c r="CR171">
        <f t="shared" ca="1" si="202"/>
        <v>0</v>
      </c>
      <c r="CS171" t="str">
        <f t="shared" ca="1" si="167"/>
        <v/>
      </c>
      <c r="CT171" t="str">
        <f t="shared" ca="1" si="168"/>
        <v/>
      </c>
      <c r="CV171" t="str">
        <f t="shared" ca="1" si="169"/>
        <v/>
      </c>
      <c r="CW171" t="str">
        <f t="shared" ca="1" si="170"/>
        <v/>
      </c>
      <c r="CX171" t="str">
        <f t="shared" ca="1" si="171"/>
        <v/>
      </c>
      <c r="CY171" t="str">
        <f t="shared" ca="1" si="172"/>
        <v/>
      </c>
      <c r="CZ171" t="str">
        <f t="shared" ca="1" si="173"/>
        <v/>
      </c>
      <c r="DA171" t="str">
        <f t="shared" ca="1" si="174"/>
        <v/>
      </c>
      <c r="DB171" s="4" t="str">
        <f t="shared" ca="1" si="175"/>
        <v/>
      </c>
      <c r="DC171" t="str">
        <f t="shared" ca="1" si="176"/>
        <v/>
      </c>
      <c r="DD171" t="str">
        <f t="shared" ca="1" si="177"/>
        <v/>
      </c>
      <c r="DE171" t="str">
        <f t="shared" ca="1" si="178"/>
        <v/>
      </c>
      <c r="DF171" t="str">
        <f t="shared" ca="1" si="179"/>
        <v/>
      </c>
      <c r="DI171">
        <f ca="1">IF(OR(COUNTIF('Datos fijos'!$AJ:$AJ,Cálculos!$B171)=0,Cálculos!$B171=0,D171=0,F171=0),0,VLOOKUP($B171,'Datos fijos'!$AJ:$AO,COLUMN('Datos fijos'!$AO$1)-COLUMN('Datos fijos'!$AJ$2)+1,0))</f>
        <v>0</v>
      </c>
      <c r="DJ171">
        <f t="shared" ca="1" si="203"/>
        <v>0</v>
      </c>
      <c r="DK171" t="str">
        <f t="shared" ca="1" si="180"/>
        <v/>
      </c>
      <c r="DL171" t="str">
        <f t="shared" ca="1" si="204"/>
        <v/>
      </c>
      <c r="DN171" t="str">
        <f t="shared" ca="1" si="181"/>
        <v/>
      </c>
      <c r="DO171" t="str">
        <f t="shared" ca="1" si="182"/>
        <v/>
      </c>
      <c r="DP171" t="str">
        <f t="shared" ca="1" si="183"/>
        <v/>
      </c>
      <c r="DQ171" t="str">
        <f t="shared" ca="1" si="184"/>
        <v/>
      </c>
      <c r="DR171" t="str">
        <f t="shared" ca="1" si="185"/>
        <v/>
      </c>
      <c r="DS171" s="4" t="str">
        <f ca="1">IF($DL171="","",IF(OR(OFFSET(K$3,$DL171,0)='Datos fijos'!$AB$5,OFFSET(K$3,$DL171,0)='Datos fijos'!$AB$6),"Importado",OFFSET(K$3,$DL171,0)))</f>
        <v/>
      </c>
      <c r="DT171" t="str">
        <f t="shared" ca="1" si="186"/>
        <v/>
      </c>
      <c r="DU171" t="str">
        <f t="shared" ca="1" si="187"/>
        <v/>
      </c>
      <c r="DV171" t="str">
        <f t="shared" ca="1" si="188"/>
        <v/>
      </c>
      <c r="DW171" t="str">
        <f t="shared" ca="1" si="189"/>
        <v/>
      </c>
      <c r="DX171" t="str">
        <f ca="1">IF(DL171="","",IF(OR(DS171='Datos fijos'!$AB$3,DS171='Datos fijos'!$AB$4),0,SUM(DT171:DW171)))</f>
        <v/>
      </c>
      <c r="DY171" t="str">
        <f t="shared" ca="1" si="190"/>
        <v/>
      </c>
      <c r="EC171" s="52" t="str">
        <f ca="1">IF(OR(COUNTIF('Datos fijos'!$AJ:$AJ,Cálculos!$B171)=0,F171=0,D171=0,B171=0),"",VLOOKUP($B171,'Datos fijos'!$AJ:$AP,COLUMN('Datos fijos'!$AP$1)-COLUMN('Datos fijos'!$AJ$2)+1,0))</f>
        <v/>
      </c>
      <c r="ED171" t="str">
        <f t="shared" ca="1" si="191"/>
        <v/>
      </c>
    </row>
    <row r="172" spans="2:134">
      <c r="B172">
        <f ca="1">OFFSET('Equipos, Mater, Serv'!C$5,ROW($A172)-ROW($A$3),0)</f>
        <v>0</v>
      </c>
      <c r="C172">
        <f ca="1">OFFSET('Equipos, Mater, Serv'!D$5,ROW($A172)-ROW($A$3),0)</f>
        <v>0</v>
      </c>
      <c r="D172">
        <f ca="1">OFFSET('Equipos, Mater, Serv'!F$5,ROW($A172)-ROW($A$3),0)</f>
        <v>0</v>
      </c>
      <c r="E172">
        <f ca="1">OFFSET('Equipos, Mater, Serv'!G$5,ROW($A172)-ROW($A$3),0)</f>
        <v>0</v>
      </c>
      <c r="F172">
        <f ca="1">OFFSET('Equipos, Mater, Serv'!H$5,ROW($A172)-ROW($A$3),0)</f>
        <v>0</v>
      </c>
      <c r="G172">
        <f ca="1">OFFSET('Equipos, Mater, Serv'!L$5,ROW($A172)-ROW($A$3),0)</f>
        <v>0</v>
      </c>
      <c r="I172">
        <f ca="1">OFFSET('Equipos, Mater, Serv'!O$5,ROW($A172)-ROW($A$3),0)</f>
        <v>0</v>
      </c>
      <c r="J172">
        <f ca="1">OFFSET('Equipos, Mater, Serv'!P$5,ROW($A172)-ROW($A$3),0)</f>
        <v>0</v>
      </c>
      <c r="K172">
        <f ca="1">OFFSET('Equipos, Mater, Serv'!T$5,ROW($A172)-ROW($A$3),0)</f>
        <v>0</v>
      </c>
      <c r="L172">
        <f ca="1">OFFSET('Equipos, Mater, Serv'!U$5,ROW($A172)-ROW($A$3),0)</f>
        <v>0</v>
      </c>
      <c r="N172">
        <f ca="1">OFFSET('Equipos, Mater, Serv'!Z$5,ROW($A172)-ROW($A$3),0)</f>
        <v>0</v>
      </c>
      <c r="O172">
        <f ca="1">OFFSET('Equipos, Mater, Serv'!AA$5,ROW($A172)-ROW($A$3),0)</f>
        <v>0</v>
      </c>
      <c r="P172">
        <f ca="1">OFFSET('Equipos, Mater, Serv'!AB$5,ROW($A172)-ROW($A$3),0)</f>
        <v>0</v>
      </c>
      <c r="Q172">
        <f ca="1">OFFSET('Equipos, Mater, Serv'!AC$5,ROW($A172)-ROW($A$3),0)</f>
        <v>0</v>
      </c>
      <c r="R172">
        <f ca="1">OFFSET('Equipos, Mater, Serv'!AD$5,ROW($A172)-ROW($A$3),0)</f>
        <v>0</v>
      </c>
      <c r="S172">
        <f ca="1">OFFSET('Equipos, Mater, Serv'!AE$5,ROW($A172)-ROW($A$3),0)</f>
        <v>0</v>
      </c>
      <c r="T172">
        <f ca="1">OFFSET('Equipos, Mater, Serv'!AF$5,ROW($A172)-ROW($A$3),0)</f>
        <v>0</v>
      </c>
      <c r="V172" s="227">
        <f ca="1">IF(OR($B172=0,D172=0,F172=0,J172&lt;&gt;'Datos fijos'!$H$3),0,1)</f>
        <v>0</v>
      </c>
      <c r="W172">
        <f t="shared" ca="1" si="192"/>
        <v>0</v>
      </c>
      <c r="X172" t="str">
        <f t="shared" ca="1" si="193"/>
        <v/>
      </c>
      <c r="Y172" t="str">
        <f t="shared" ca="1" si="194"/>
        <v/>
      </c>
      <c r="AA172" t="str">
        <f t="shared" ca="1" si="137"/>
        <v/>
      </c>
      <c r="AB172" t="str">
        <f t="shared" ca="1" si="138"/>
        <v/>
      </c>
      <c r="AC172" t="str">
        <f t="shared" ca="1" si="139"/>
        <v/>
      </c>
      <c r="AD172" t="str">
        <f t="shared" ca="1" si="140"/>
        <v/>
      </c>
      <c r="AE172" t="str">
        <f t="shared" ca="1" si="141"/>
        <v/>
      </c>
      <c r="AF172" t="str">
        <f t="shared" ca="1" si="142"/>
        <v/>
      </c>
      <c r="AG172" t="str">
        <f t="shared" ca="1" si="195"/>
        <v/>
      </c>
      <c r="AH172" t="str">
        <f t="shared" ca="1" si="196"/>
        <v/>
      </c>
      <c r="AI172" t="str">
        <f t="shared" ca="1" si="197"/>
        <v/>
      </c>
      <c r="AL172" t="str">
        <f ca="1">IF(Y172="","",IF(OR(AG172='Datos fijos'!$AB$3,AG172='Datos fijos'!$AB$4),0,SUM(AH172:AK172)))</f>
        <v/>
      </c>
      <c r="BE172" s="4">
        <f ca="1">IF(OR(COUNTIF('Datos fijos'!$AJ:$AJ,$B172)=0,$B172=0,D172=0,F172=0,$H$4&lt;&gt;'Datos fijos'!$H$3),0,VLOOKUP($B172,'Datos fijos'!$AJ:$AO,COLUMN('Datos fijos'!$AK$2)-COLUMN('Datos fijos'!$AJ$2)+1,0))</f>
        <v>0</v>
      </c>
      <c r="BF172">
        <f t="shared" ca="1" si="198"/>
        <v>0</v>
      </c>
      <c r="BG172" t="str">
        <f t="shared" ca="1" si="143"/>
        <v/>
      </c>
      <c r="BH172" t="str">
        <f t="shared" ca="1" si="144"/>
        <v/>
      </c>
      <c r="BJ172" t="str">
        <f t="shared" ca="1" si="145"/>
        <v/>
      </c>
      <c r="BK172" t="str">
        <f t="shared" ca="1" si="146"/>
        <v/>
      </c>
      <c r="BL172" t="str">
        <f t="shared" ca="1" si="147"/>
        <v/>
      </c>
      <c r="BM172" t="str">
        <f t="shared" ca="1" si="148"/>
        <v/>
      </c>
      <c r="BN172" s="4" t="str">
        <f t="shared" ca="1" si="149"/>
        <v/>
      </c>
      <c r="BO172" t="str">
        <f t="shared" ca="1" si="150"/>
        <v/>
      </c>
      <c r="BP172" t="str">
        <f t="shared" ca="1" si="151"/>
        <v/>
      </c>
      <c r="BQ172" t="str">
        <f t="shared" ca="1" si="152"/>
        <v/>
      </c>
      <c r="BR172" t="str">
        <f t="shared" ca="1" si="153"/>
        <v/>
      </c>
      <c r="BS172" t="str">
        <f t="shared" ca="1" si="154"/>
        <v/>
      </c>
      <c r="BT172" t="str">
        <f ca="1">IF($BH172="","",IF(OR(BO172='Datos fijos'!$AB$3,BO172='Datos fijos'!$AB$4),0,SUM(BP172:BS172)))</f>
        <v/>
      </c>
      <c r="BU172" t="str">
        <f t="shared" ca="1" si="199"/>
        <v/>
      </c>
      <c r="BX172">
        <f ca="1">IF(OR(COUNTIF('Datos fijos'!$AJ:$AJ,$B172)=0,$B172=0,D172=0,F172=0,G172=0,$H$4&lt;&gt;'Datos fijos'!$H$3),0,VLOOKUP($B172,'Datos fijos'!$AJ:$AO,COLUMN('Datos fijos'!$AL$1)-COLUMN('Datos fijos'!$AJ$2)+1,0))</f>
        <v>0</v>
      </c>
      <c r="BY172">
        <f t="shared" ca="1" si="200"/>
        <v>0</v>
      </c>
      <c r="BZ172" t="str">
        <f t="shared" ca="1" si="155"/>
        <v/>
      </c>
      <c r="CA172" t="str">
        <f t="shared" ca="1" si="156"/>
        <v/>
      </c>
      <c r="CC172" t="str">
        <f t="shared" ca="1" si="157"/>
        <v/>
      </c>
      <c r="CD172" t="str">
        <f t="shared" ca="1" si="158"/>
        <v/>
      </c>
      <c r="CE172" t="str">
        <f t="shared" ca="1" si="159"/>
        <v/>
      </c>
      <c r="CF172" t="str">
        <f t="shared" ca="1" si="160"/>
        <v/>
      </c>
      <c r="CG172" t="str">
        <f t="shared" ca="1" si="161"/>
        <v/>
      </c>
      <c r="CH172" t="str">
        <f t="shared" ca="1" si="162"/>
        <v/>
      </c>
      <c r="CI172" t="str">
        <f t="shared" ca="1" si="163"/>
        <v/>
      </c>
      <c r="CJ172" t="str">
        <f t="shared" ca="1" si="164"/>
        <v/>
      </c>
      <c r="CK172" t="str">
        <f t="shared" ca="1" si="165"/>
        <v/>
      </c>
      <c r="CL172" t="str">
        <f t="shared" ca="1" si="166"/>
        <v/>
      </c>
      <c r="CM172" t="str">
        <f ca="1">IF($CA172="","",IF(OR(CH172='Datos fijos'!$AB$3,CH172='Datos fijos'!$AB$4),0,SUM(CI172:CL172)))</f>
        <v/>
      </c>
      <c r="CN172" t="str">
        <f t="shared" ca="1" si="201"/>
        <v/>
      </c>
      <c r="CQ172" s="4">
        <f ca="1">IF(OR(COUNTIF('Datos fijos'!$AJ:$AJ,$B172)=0,$B172=0,L172=0,D172=0,F172=0),0,IF(K172='Datos fijos'!$AB$5,VLOOKUP($B172,'Datos fijos'!$AJ:$AO,COLUMN('Datos fijos'!$AN$1)-COLUMN('Datos fijos'!$AJ$2)+1,0),0))</f>
        <v>0</v>
      </c>
      <c r="CR172">
        <f t="shared" ca="1" si="202"/>
        <v>0</v>
      </c>
      <c r="CS172" t="str">
        <f t="shared" ca="1" si="167"/>
        <v/>
      </c>
      <c r="CT172" t="str">
        <f t="shared" ca="1" si="168"/>
        <v/>
      </c>
      <c r="CV172" t="str">
        <f t="shared" ca="1" si="169"/>
        <v/>
      </c>
      <c r="CW172" t="str">
        <f t="shared" ca="1" si="170"/>
        <v/>
      </c>
      <c r="CX172" t="str">
        <f t="shared" ca="1" si="171"/>
        <v/>
      </c>
      <c r="CY172" t="str">
        <f t="shared" ca="1" si="172"/>
        <v/>
      </c>
      <c r="CZ172" t="str">
        <f t="shared" ca="1" si="173"/>
        <v/>
      </c>
      <c r="DA172" t="str">
        <f t="shared" ca="1" si="174"/>
        <v/>
      </c>
      <c r="DB172" s="4" t="str">
        <f t="shared" ca="1" si="175"/>
        <v/>
      </c>
      <c r="DC172" t="str">
        <f t="shared" ca="1" si="176"/>
        <v/>
      </c>
      <c r="DD172" t="str">
        <f t="shared" ca="1" si="177"/>
        <v/>
      </c>
      <c r="DE172" t="str">
        <f t="shared" ca="1" si="178"/>
        <v/>
      </c>
      <c r="DF172" t="str">
        <f t="shared" ca="1" si="179"/>
        <v/>
      </c>
      <c r="DI172">
        <f ca="1">IF(OR(COUNTIF('Datos fijos'!$AJ:$AJ,Cálculos!$B172)=0,Cálculos!$B172=0,D172=0,F172=0),0,VLOOKUP($B172,'Datos fijos'!$AJ:$AO,COLUMN('Datos fijos'!$AO$1)-COLUMN('Datos fijos'!$AJ$2)+1,0))</f>
        <v>0</v>
      </c>
      <c r="DJ172">
        <f t="shared" ca="1" si="203"/>
        <v>0</v>
      </c>
      <c r="DK172" t="str">
        <f t="shared" ca="1" si="180"/>
        <v/>
      </c>
      <c r="DL172" t="str">
        <f t="shared" ca="1" si="204"/>
        <v/>
      </c>
      <c r="DN172" t="str">
        <f t="shared" ca="1" si="181"/>
        <v/>
      </c>
      <c r="DO172" t="str">
        <f t="shared" ca="1" si="182"/>
        <v/>
      </c>
      <c r="DP172" t="str">
        <f t="shared" ca="1" si="183"/>
        <v/>
      </c>
      <c r="DQ172" t="str">
        <f t="shared" ca="1" si="184"/>
        <v/>
      </c>
      <c r="DR172" t="str">
        <f t="shared" ca="1" si="185"/>
        <v/>
      </c>
      <c r="DS172" s="4" t="str">
        <f ca="1">IF($DL172="","",IF(OR(OFFSET(K$3,$DL172,0)='Datos fijos'!$AB$5,OFFSET(K$3,$DL172,0)='Datos fijos'!$AB$6),"Importado",OFFSET(K$3,$DL172,0)))</f>
        <v/>
      </c>
      <c r="DT172" t="str">
        <f t="shared" ca="1" si="186"/>
        <v/>
      </c>
      <c r="DU172" t="str">
        <f t="shared" ca="1" si="187"/>
        <v/>
      </c>
      <c r="DV172" t="str">
        <f t="shared" ca="1" si="188"/>
        <v/>
      </c>
      <c r="DW172" t="str">
        <f t="shared" ca="1" si="189"/>
        <v/>
      </c>
      <c r="DX172" t="str">
        <f ca="1">IF(DL172="","",IF(OR(DS172='Datos fijos'!$AB$3,DS172='Datos fijos'!$AB$4),0,SUM(DT172:DW172)))</f>
        <v/>
      </c>
      <c r="DY172" t="str">
        <f t="shared" ca="1" si="190"/>
        <v/>
      </c>
      <c r="EC172" s="52" t="str">
        <f ca="1">IF(OR(COUNTIF('Datos fijos'!$AJ:$AJ,Cálculos!$B172)=0,F172=0,D172=0,B172=0),"",VLOOKUP($B172,'Datos fijos'!$AJ:$AP,COLUMN('Datos fijos'!$AP$1)-COLUMN('Datos fijos'!$AJ$2)+1,0))</f>
        <v/>
      </c>
      <c r="ED172" t="str">
        <f t="shared" ca="1" si="191"/>
        <v/>
      </c>
    </row>
    <row r="173" spans="2:134">
      <c r="B173">
        <f ca="1">OFFSET('Equipos, Mater, Serv'!C$5,ROW($A173)-ROW($A$3),0)</f>
        <v>0</v>
      </c>
      <c r="C173">
        <f ca="1">OFFSET('Equipos, Mater, Serv'!D$5,ROW($A173)-ROW($A$3),0)</f>
        <v>0</v>
      </c>
      <c r="D173">
        <f ca="1">OFFSET('Equipos, Mater, Serv'!F$5,ROW($A173)-ROW($A$3),0)</f>
        <v>0</v>
      </c>
      <c r="E173">
        <f ca="1">OFFSET('Equipos, Mater, Serv'!G$5,ROW($A173)-ROW($A$3),0)</f>
        <v>0</v>
      </c>
      <c r="F173">
        <f ca="1">OFFSET('Equipos, Mater, Serv'!H$5,ROW($A173)-ROW($A$3),0)</f>
        <v>0</v>
      </c>
      <c r="G173">
        <f ca="1">OFFSET('Equipos, Mater, Serv'!L$5,ROW($A173)-ROW($A$3),0)</f>
        <v>0</v>
      </c>
      <c r="I173">
        <f ca="1">OFFSET('Equipos, Mater, Serv'!O$5,ROW($A173)-ROW($A$3),0)</f>
        <v>0</v>
      </c>
      <c r="J173">
        <f ca="1">OFFSET('Equipos, Mater, Serv'!P$5,ROW($A173)-ROW($A$3),0)</f>
        <v>0</v>
      </c>
      <c r="K173">
        <f ca="1">OFFSET('Equipos, Mater, Serv'!T$5,ROW($A173)-ROW($A$3),0)</f>
        <v>0</v>
      </c>
      <c r="L173">
        <f ca="1">OFFSET('Equipos, Mater, Serv'!U$5,ROW($A173)-ROW($A$3),0)</f>
        <v>0</v>
      </c>
      <c r="N173">
        <f ca="1">OFFSET('Equipos, Mater, Serv'!Z$5,ROW($A173)-ROW($A$3),0)</f>
        <v>0</v>
      </c>
      <c r="O173">
        <f ca="1">OFFSET('Equipos, Mater, Serv'!AA$5,ROW($A173)-ROW($A$3),0)</f>
        <v>0</v>
      </c>
      <c r="P173">
        <f ca="1">OFFSET('Equipos, Mater, Serv'!AB$5,ROW($A173)-ROW($A$3),0)</f>
        <v>0</v>
      </c>
      <c r="Q173">
        <f ca="1">OFFSET('Equipos, Mater, Serv'!AC$5,ROW($A173)-ROW($A$3),0)</f>
        <v>0</v>
      </c>
      <c r="R173">
        <f ca="1">OFFSET('Equipos, Mater, Serv'!AD$5,ROW($A173)-ROW($A$3),0)</f>
        <v>0</v>
      </c>
      <c r="S173">
        <f ca="1">OFFSET('Equipos, Mater, Serv'!AE$5,ROW($A173)-ROW($A$3),0)</f>
        <v>0</v>
      </c>
      <c r="T173">
        <f ca="1">OFFSET('Equipos, Mater, Serv'!AF$5,ROW($A173)-ROW($A$3),0)</f>
        <v>0</v>
      </c>
      <c r="V173" s="227">
        <f ca="1">IF(OR($B173=0,D173=0,F173=0,J173&lt;&gt;'Datos fijos'!$H$3),0,1)</f>
        <v>0</v>
      </c>
      <c r="W173">
        <f t="shared" ca="1" si="192"/>
        <v>0</v>
      </c>
      <c r="X173" t="str">
        <f t="shared" ca="1" si="193"/>
        <v/>
      </c>
      <c r="Y173" t="str">
        <f t="shared" ca="1" si="194"/>
        <v/>
      </c>
      <c r="AA173" t="str">
        <f t="shared" ca="1" si="137"/>
        <v/>
      </c>
      <c r="AB173" t="str">
        <f t="shared" ca="1" si="138"/>
        <v/>
      </c>
      <c r="AC173" t="str">
        <f t="shared" ca="1" si="139"/>
        <v/>
      </c>
      <c r="AD173" t="str">
        <f t="shared" ca="1" si="140"/>
        <v/>
      </c>
      <c r="AE173" t="str">
        <f t="shared" ca="1" si="141"/>
        <v/>
      </c>
      <c r="AF173" t="str">
        <f t="shared" ca="1" si="142"/>
        <v/>
      </c>
      <c r="AG173" t="str">
        <f t="shared" ca="1" si="195"/>
        <v/>
      </c>
      <c r="AH173" t="str">
        <f t="shared" ca="1" si="196"/>
        <v/>
      </c>
      <c r="AI173" t="str">
        <f t="shared" ca="1" si="197"/>
        <v/>
      </c>
      <c r="AL173" t="str">
        <f ca="1">IF(Y173="","",IF(OR(AG173='Datos fijos'!$AB$3,AG173='Datos fijos'!$AB$4),0,SUM(AH173:AK173)))</f>
        <v/>
      </c>
      <c r="BE173" s="4">
        <f ca="1">IF(OR(COUNTIF('Datos fijos'!$AJ:$AJ,$B173)=0,$B173=0,D173=0,F173=0,$H$4&lt;&gt;'Datos fijos'!$H$3),0,VLOOKUP($B173,'Datos fijos'!$AJ:$AO,COLUMN('Datos fijos'!$AK$2)-COLUMN('Datos fijos'!$AJ$2)+1,0))</f>
        <v>0</v>
      </c>
      <c r="BF173">
        <f t="shared" ca="1" si="198"/>
        <v>0</v>
      </c>
      <c r="BG173" t="str">
        <f t="shared" ca="1" si="143"/>
        <v/>
      </c>
      <c r="BH173" t="str">
        <f t="shared" ca="1" si="144"/>
        <v/>
      </c>
      <c r="BJ173" t="str">
        <f t="shared" ca="1" si="145"/>
        <v/>
      </c>
      <c r="BK173" t="str">
        <f t="shared" ca="1" si="146"/>
        <v/>
      </c>
      <c r="BL173" t="str">
        <f t="shared" ca="1" si="147"/>
        <v/>
      </c>
      <c r="BM173" t="str">
        <f t="shared" ca="1" si="148"/>
        <v/>
      </c>
      <c r="BN173" s="4" t="str">
        <f t="shared" ca="1" si="149"/>
        <v/>
      </c>
      <c r="BO173" t="str">
        <f t="shared" ca="1" si="150"/>
        <v/>
      </c>
      <c r="BP173" t="str">
        <f t="shared" ca="1" si="151"/>
        <v/>
      </c>
      <c r="BQ173" t="str">
        <f t="shared" ca="1" si="152"/>
        <v/>
      </c>
      <c r="BR173" t="str">
        <f t="shared" ca="1" si="153"/>
        <v/>
      </c>
      <c r="BS173" t="str">
        <f t="shared" ca="1" si="154"/>
        <v/>
      </c>
      <c r="BT173" t="str">
        <f ca="1">IF($BH173="","",IF(OR(BO173='Datos fijos'!$AB$3,BO173='Datos fijos'!$AB$4),0,SUM(BP173:BS173)))</f>
        <v/>
      </c>
      <c r="BU173" t="str">
        <f t="shared" ca="1" si="199"/>
        <v/>
      </c>
      <c r="BX173">
        <f ca="1">IF(OR(COUNTIF('Datos fijos'!$AJ:$AJ,$B173)=0,$B173=0,D173=0,F173=0,G173=0,$H$4&lt;&gt;'Datos fijos'!$H$3),0,VLOOKUP($B173,'Datos fijos'!$AJ:$AO,COLUMN('Datos fijos'!$AL$1)-COLUMN('Datos fijos'!$AJ$2)+1,0))</f>
        <v>0</v>
      </c>
      <c r="BY173">
        <f t="shared" ca="1" si="200"/>
        <v>0</v>
      </c>
      <c r="BZ173" t="str">
        <f t="shared" ca="1" si="155"/>
        <v/>
      </c>
      <c r="CA173" t="str">
        <f t="shared" ca="1" si="156"/>
        <v/>
      </c>
      <c r="CC173" t="str">
        <f t="shared" ca="1" si="157"/>
        <v/>
      </c>
      <c r="CD173" t="str">
        <f t="shared" ca="1" si="158"/>
        <v/>
      </c>
      <c r="CE173" t="str">
        <f t="shared" ca="1" si="159"/>
        <v/>
      </c>
      <c r="CF173" t="str">
        <f t="shared" ca="1" si="160"/>
        <v/>
      </c>
      <c r="CG173" t="str">
        <f t="shared" ca="1" si="161"/>
        <v/>
      </c>
      <c r="CH173" t="str">
        <f t="shared" ca="1" si="162"/>
        <v/>
      </c>
      <c r="CI173" t="str">
        <f t="shared" ca="1" si="163"/>
        <v/>
      </c>
      <c r="CJ173" t="str">
        <f t="shared" ca="1" si="164"/>
        <v/>
      </c>
      <c r="CK173" t="str">
        <f t="shared" ca="1" si="165"/>
        <v/>
      </c>
      <c r="CL173" t="str">
        <f t="shared" ca="1" si="166"/>
        <v/>
      </c>
      <c r="CM173" t="str">
        <f ca="1">IF($CA173="","",IF(OR(CH173='Datos fijos'!$AB$3,CH173='Datos fijos'!$AB$4),0,SUM(CI173:CL173)))</f>
        <v/>
      </c>
      <c r="CN173" t="str">
        <f t="shared" ca="1" si="201"/>
        <v/>
      </c>
      <c r="CQ173" s="4">
        <f ca="1">IF(OR(COUNTIF('Datos fijos'!$AJ:$AJ,$B173)=0,$B173=0,L173=0,D173=0,F173=0),0,IF(K173='Datos fijos'!$AB$5,VLOOKUP($B173,'Datos fijos'!$AJ:$AO,COLUMN('Datos fijos'!$AN$1)-COLUMN('Datos fijos'!$AJ$2)+1,0),0))</f>
        <v>0</v>
      </c>
      <c r="CR173">
        <f t="shared" ca="1" si="202"/>
        <v>0</v>
      </c>
      <c r="CS173" t="str">
        <f t="shared" ca="1" si="167"/>
        <v/>
      </c>
      <c r="CT173" t="str">
        <f t="shared" ca="1" si="168"/>
        <v/>
      </c>
      <c r="CV173" t="str">
        <f t="shared" ca="1" si="169"/>
        <v/>
      </c>
      <c r="CW173" t="str">
        <f t="shared" ca="1" si="170"/>
        <v/>
      </c>
      <c r="CX173" t="str">
        <f t="shared" ca="1" si="171"/>
        <v/>
      </c>
      <c r="CY173" t="str">
        <f t="shared" ca="1" si="172"/>
        <v/>
      </c>
      <c r="CZ173" t="str">
        <f t="shared" ca="1" si="173"/>
        <v/>
      </c>
      <c r="DA173" t="str">
        <f t="shared" ca="1" si="174"/>
        <v/>
      </c>
      <c r="DB173" s="4" t="str">
        <f t="shared" ca="1" si="175"/>
        <v/>
      </c>
      <c r="DC173" t="str">
        <f t="shared" ca="1" si="176"/>
        <v/>
      </c>
      <c r="DD173" t="str">
        <f t="shared" ca="1" si="177"/>
        <v/>
      </c>
      <c r="DE173" t="str">
        <f t="shared" ca="1" si="178"/>
        <v/>
      </c>
      <c r="DF173" t="str">
        <f t="shared" ca="1" si="179"/>
        <v/>
      </c>
      <c r="DI173">
        <f ca="1">IF(OR(COUNTIF('Datos fijos'!$AJ:$AJ,Cálculos!$B173)=0,Cálculos!$B173=0,D173=0,F173=0),0,VLOOKUP($B173,'Datos fijos'!$AJ:$AO,COLUMN('Datos fijos'!$AO$1)-COLUMN('Datos fijos'!$AJ$2)+1,0))</f>
        <v>0</v>
      </c>
      <c r="DJ173">
        <f t="shared" ca="1" si="203"/>
        <v>0</v>
      </c>
      <c r="DK173" t="str">
        <f t="shared" ca="1" si="180"/>
        <v/>
      </c>
      <c r="DL173" t="str">
        <f t="shared" ca="1" si="204"/>
        <v/>
      </c>
      <c r="DN173" t="str">
        <f t="shared" ca="1" si="181"/>
        <v/>
      </c>
      <c r="DO173" t="str">
        <f t="shared" ca="1" si="182"/>
        <v/>
      </c>
      <c r="DP173" t="str">
        <f t="shared" ca="1" si="183"/>
        <v/>
      </c>
      <c r="DQ173" t="str">
        <f t="shared" ca="1" si="184"/>
        <v/>
      </c>
      <c r="DR173" t="str">
        <f t="shared" ca="1" si="185"/>
        <v/>
      </c>
      <c r="DS173" s="4" t="str">
        <f ca="1">IF($DL173="","",IF(OR(OFFSET(K$3,$DL173,0)='Datos fijos'!$AB$5,OFFSET(K$3,$DL173,0)='Datos fijos'!$AB$6),"Importado",OFFSET(K$3,$DL173,0)))</f>
        <v/>
      </c>
      <c r="DT173" t="str">
        <f t="shared" ca="1" si="186"/>
        <v/>
      </c>
      <c r="DU173" t="str">
        <f t="shared" ca="1" si="187"/>
        <v/>
      </c>
      <c r="DV173" t="str">
        <f t="shared" ca="1" si="188"/>
        <v/>
      </c>
      <c r="DW173" t="str">
        <f t="shared" ca="1" si="189"/>
        <v/>
      </c>
      <c r="DX173" t="str">
        <f ca="1">IF(DL173="","",IF(OR(DS173='Datos fijos'!$AB$3,DS173='Datos fijos'!$AB$4),0,SUM(DT173:DW173)))</f>
        <v/>
      </c>
      <c r="DY173" t="str">
        <f t="shared" ca="1" si="190"/>
        <v/>
      </c>
      <c r="EC173" s="52" t="str">
        <f ca="1">IF(OR(COUNTIF('Datos fijos'!$AJ:$AJ,Cálculos!$B173)=0,F173=0,D173=0,B173=0),"",VLOOKUP($B173,'Datos fijos'!$AJ:$AP,COLUMN('Datos fijos'!$AP$1)-COLUMN('Datos fijos'!$AJ$2)+1,0))</f>
        <v/>
      </c>
      <c r="ED173" t="str">
        <f t="shared" ca="1" si="191"/>
        <v/>
      </c>
    </row>
    <row r="174" spans="2:134">
      <c r="B174">
        <f ca="1">OFFSET('Equipos, Mater, Serv'!C$5,ROW($A174)-ROW($A$3),0)</f>
        <v>0</v>
      </c>
      <c r="C174">
        <f ca="1">OFFSET('Equipos, Mater, Serv'!D$5,ROW($A174)-ROW($A$3),0)</f>
        <v>0</v>
      </c>
      <c r="D174">
        <f ca="1">OFFSET('Equipos, Mater, Serv'!F$5,ROW($A174)-ROW($A$3),0)</f>
        <v>0</v>
      </c>
      <c r="E174">
        <f ca="1">OFFSET('Equipos, Mater, Serv'!G$5,ROW($A174)-ROW($A$3),0)</f>
        <v>0</v>
      </c>
      <c r="F174">
        <f ca="1">OFFSET('Equipos, Mater, Serv'!H$5,ROW($A174)-ROW($A$3),0)</f>
        <v>0</v>
      </c>
      <c r="G174">
        <f ca="1">OFFSET('Equipos, Mater, Serv'!L$5,ROW($A174)-ROW($A$3),0)</f>
        <v>0</v>
      </c>
      <c r="I174">
        <f ca="1">OFFSET('Equipos, Mater, Serv'!O$5,ROW($A174)-ROW($A$3),0)</f>
        <v>0</v>
      </c>
      <c r="J174">
        <f ca="1">OFFSET('Equipos, Mater, Serv'!P$5,ROW($A174)-ROW($A$3),0)</f>
        <v>0</v>
      </c>
      <c r="K174">
        <f ca="1">OFFSET('Equipos, Mater, Serv'!T$5,ROW($A174)-ROW($A$3),0)</f>
        <v>0</v>
      </c>
      <c r="L174">
        <f ca="1">OFFSET('Equipos, Mater, Serv'!U$5,ROW($A174)-ROW($A$3),0)</f>
        <v>0</v>
      </c>
      <c r="N174">
        <f ca="1">OFFSET('Equipos, Mater, Serv'!Z$5,ROW($A174)-ROW($A$3),0)</f>
        <v>0</v>
      </c>
      <c r="O174">
        <f ca="1">OFFSET('Equipos, Mater, Serv'!AA$5,ROW($A174)-ROW($A$3),0)</f>
        <v>0</v>
      </c>
      <c r="P174">
        <f ca="1">OFFSET('Equipos, Mater, Serv'!AB$5,ROW($A174)-ROW($A$3),0)</f>
        <v>0</v>
      </c>
      <c r="Q174">
        <f ca="1">OFFSET('Equipos, Mater, Serv'!AC$5,ROW($A174)-ROW($A$3),0)</f>
        <v>0</v>
      </c>
      <c r="R174">
        <f ca="1">OFFSET('Equipos, Mater, Serv'!AD$5,ROW($A174)-ROW($A$3),0)</f>
        <v>0</v>
      </c>
      <c r="S174">
        <f ca="1">OFFSET('Equipos, Mater, Serv'!AE$5,ROW($A174)-ROW($A$3),0)</f>
        <v>0</v>
      </c>
      <c r="T174">
        <f ca="1">OFFSET('Equipos, Mater, Serv'!AF$5,ROW($A174)-ROW($A$3),0)</f>
        <v>0</v>
      </c>
      <c r="V174" s="227">
        <f ca="1">IF(OR($B174=0,D174=0,F174=0,J174&lt;&gt;'Datos fijos'!$H$3),0,1)</f>
        <v>0</v>
      </c>
      <c r="W174">
        <f t="shared" ca="1" si="192"/>
        <v>0</v>
      </c>
      <c r="X174" t="str">
        <f t="shared" ca="1" si="193"/>
        <v/>
      </c>
      <c r="Y174" t="str">
        <f t="shared" ca="1" si="194"/>
        <v/>
      </c>
      <c r="AA174" t="str">
        <f t="shared" ca="1" si="137"/>
        <v/>
      </c>
      <c r="AB174" t="str">
        <f t="shared" ca="1" si="138"/>
        <v/>
      </c>
      <c r="AC174" t="str">
        <f t="shared" ca="1" si="139"/>
        <v/>
      </c>
      <c r="AD174" t="str">
        <f t="shared" ca="1" si="140"/>
        <v/>
      </c>
      <c r="AE174" t="str">
        <f t="shared" ca="1" si="141"/>
        <v/>
      </c>
      <c r="AF174" t="str">
        <f t="shared" ca="1" si="142"/>
        <v/>
      </c>
      <c r="AG174" t="str">
        <f t="shared" ca="1" si="195"/>
        <v/>
      </c>
      <c r="AH174" t="str">
        <f t="shared" ca="1" si="196"/>
        <v/>
      </c>
      <c r="AI174" t="str">
        <f t="shared" ca="1" si="197"/>
        <v/>
      </c>
      <c r="AL174" t="str">
        <f ca="1">IF(Y174="","",IF(OR(AG174='Datos fijos'!$AB$3,AG174='Datos fijos'!$AB$4),0,SUM(AH174:AK174)))</f>
        <v/>
      </c>
      <c r="BE174" s="4">
        <f ca="1">IF(OR(COUNTIF('Datos fijos'!$AJ:$AJ,$B174)=0,$B174=0,D174=0,F174=0,$H$4&lt;&gt;'Datos fijos'!$H$3),0,VLOOKUP($B174,'Datos fijos'!$AJ:$AO,COLUMN('Datos fijos'!$AK$2)-COLUMN('Datos fijos'!$AJ$2)+1,0))</f>
        <v>0</v>
      </c>
      <c r="BF174">
        <f t="shared" ca="1" si="198"/>
        <v>0</v>
      </c>
      <c r="BG174" t="str">
        <f t="shared" ca="1" si="143"/>
        <v/>
      </c>
      <c r="BH174" t="str">
        <f t="shared" ca="1" si="144"/>
        <v/>
      </c>
      <c r="BJ174" t="str">
        <f t="shared" ca="1" si="145"/>
        <v/>
      </c>
      <c r="BK174" t="str">
        <f t="shared" ca="1" si="146"/>
        <v/>
      </c>
      <c r="BL174" t="str">
        <f t="shared" ca="1" si="147"/>
        <v/>
      </c>
      <c r="BM174" t="str">
        <f t="shared" ca="1" si="148"/>
        <v/>
      </c>
      <c r="BN174" s="4" t="str">
        <f t="shared" ca="1" si="149"/>
        <v/>
      </c>
      <c r="BO174" t="str">
        <f t="shared" ca="1" si="150"/>
        <v/>
      </c>
      <c r="BP174" t="str">
        <f t="shared" ca="1" si="151"/>
        <v/>
      </c>
      <c r="BQ174" t="str">
        <f t="shared" ca="1" si="152"/>
        <v/>
      </c>
      <c r="BR174" t="str">
        <f t="shared" ca="1" si="153"/>
        <v/>
      </c>
      <c r="BS174" t="str">
        <f t="shared" ca="1" si="154"/>
        <v/>
      </c>
      <c r="BT174" t="str">
        <f ca="1">IF($BH174="","",IF(OR(BO174='Datos fijos'!$AB$3,BO174='Datos fijos'!$AB$4),0,SUM(BP174:BS174)))</f>
        <v/>
      </c>
      <c r="BU174" t="str">
        <f t="shared" ca="1" si="199"/>
        <v/>
      </c>
      <c r="BX174">
        <f ca="1">IF(OR(COUNTIF('Datos fijos'!$AJ:$AJ,$B174)=0,$B174=0,D174=0,F174=0,G174=0,$H$4&lt;&gt;'Datos fijos'!$H$3),0,VLOOKUP($B174,'Datos fijos'!$AJ:$AO,COLUMN('Datos fijos'!$AL$1)-COLUMN('Datos fijos'!$AJ$2)+1,0))</f>
        <v>0</v>
      </c>
      <c r="BY174">
        <f t="shared" ca="1" si="200"/>
        <v>0</v>
      </c>
      <c r="BZ174" t="str">
        <f t="shared" ca="1" si="155"/>
        <v/>
      </c>
      <c r="CA174" t="str">
        <f t="shared" ca="1" si="156"/>
        <v/>
      </c>
      <c r="CC174" t="str">
        <f t="shared" ca="1" si="157"/>
        <v/>
      </c>
      <c r="CD174" t="str">
        <f t="shared" ca="1" si="158"/>
        <v/>
      </c>
      <c r="CE174" t="str">
        <f t="shared" ca="1" si="159"/>
        <v/>
      </c>
      <c r="CF174" t="str">
        <f t="shared" ca="1" si="160"/>
        <v/>
      </c>
      <c r="CG174" t="str">
        <f t="shared" ca="1" si="161"/>
        <v/>
      </c>
      <c r="CH174" t="str">
        <f t="shared" ca="1" si="162"/>
        <v/>
      </c>
      <c r="CI174" t="str">
        <f t="shared" ca="1" si="163"/>
        <v/>
      </c>
      <c r="CJ174" t="str">
        <f t="shared" ca="1" si="164"/>
        <v/>
      </c>
      <c r="CK174" t="str">
        <f t="shared" ca="1" si="165"/>
        <v/>
      </c>
      <c r="CL174" t="str">
        <f t="shared" ca="1" si="166"/>
        <v/>
      </c>
      <c r="CM174" t="str">
        <f ca="1">IF($CA174="","",IF(OR(CH174='Datos fijos'!$AB$3,CH174='Datos fijos'!$AB$4),0,SUM(CI174:CL174)))</f>
        <v/>
      </c>
      <c r="CN174" t="str">
        <f t="shared" ca="1" si="201"/>
        <v/>
      </c>
      <c r="CQ174" s="4">
        <f ca="1">IF(OR(COUNTIF('Datos fijos'!$AJ:$AJ,$B174)=0,$B174=0,L174=0,D174=0,F174=0),0,IF(K174='Datos fijos'!$AB$5,VLOOKUP($B174,'Datos fijos'!$AJ:$AO,COLUMN('Datos fijos'!$AN$1)-COLUMN('Datos fijos'!$AJ$2)+1,0),0))</f>
        <v>0</v>
      </c>
      <c r="CR174">
        <f t="shared" ca="1" si="202"/>
        <v>0</v>
      </c>
      <c r="CS174" t="str">
        <f t="shared" ca="1" si="167"/>
        <v/>
      </c>
      <c r="CT174" t="str">
        <f t="shared" ca="1" si="168"/>
        <v/>
      </c>
      <c r="CV174" t="str">
        <f t="shared" ca="1" si="169"/>
        <v/>
      </c>
      <c r="CW174" t="str">
        <f t="shared" ca="1" si="170"/>
        <v/>
      </c>
      <c r="CX174" t="str">
        <f t="shared" ca="1" si="171"/>
        <v/>
      </c>
      <c r="CY174" t="str">
        <f t="shared" ca="1" si="172"/>
        <v/>
      </c>
      <c r="CZ174" t="str">
        <f t="shared" ca="1" si="173"/>
        <v/>
      </c>
      <c r="DA174" t="str">
        <f t="shared" ca="1" si="174"/>
        <v/>
      </c>
      <c r="DB174" s="4" t="str">
        <f t="shared" ca="1" si="175"/>
        <v/>
      </c>
      <c r="DC174" t="str">
        <f t="shared" ca="1" si="176"/>
        <v/>
      </c>
      <c r="DD174" t="str">
        <f t="shared" ca="1" si="177"/>
        <v/>
      </c>
      <c r="DE174" t="str">
        <f t="shared" ca="1" si="178"/>
        <v/>
      </c>
      <c r="DF174" t="str">
        <f t="shared" ca="1" si="179"/>
        <v/>
      </c>
      <c r="DI174">
        <f ca="1">IF(OR(COUNTIF('Datos fijos'!$AJ:$AJ,Cálculos!$B174)=0,Cálculos!$B174=0,D174=0,F174=0),0,VLOOKUP($B174,'Datos fijos'!$AJ:$AO,COLUMN('Datos fijos'!$AO$1)-COLUMN('Datos fijos'!$AJ$2)+1,0))</f>
        <v>0</v>
      </c>
      <c r="DJ174">
        <f t="shared" ca="1" si="203"/>
        <v>0</v>
      </c>
      <c r="DK174" t="str">
        <f t="shared" ca="1" si="180"/>
        <v/>
      </c>
      <c r="DL174" t="str">
        <f t="shared" ca="1" si="204"/>
        <v/>
      </c>
      <c r="DN174" t="str">
        <f t="shared" ca="1" si="181"/>
        <v/>
      </c>
      <c r="DO174" t="str">
        <f t="shared" ca="1" si="182"/>
        <v/>
      </c>
      <c r="DP174" t="str">
        <f t="shared" ca="1" si="183"/>
        <v/>
      </c>
      <c r="DQ174" t="str">
        <f t="shared" ca="1" si="184"/>
        <v/>
      </c>
      <c r="DR174" t="str">
        <f t="shared" ca="1" si="185"/>
        <v/>
      </c>
      <c r="DS174" s="4" t="str">
        <f ca="1">IF($DL174="","",IF(OR(OFFSET(K$3,$DL174,0)='Datos fijos'!$AB$5,OFFSET(K$3,$DL174,0)='Datos fijos'!$AB$6),"Importado",OFFSET(K$3,$DL174,0)))</f>
        <v/>
      </c>
      <c r="DT174" t="str">
        <f t="shared" ca="1" si="186"/>
        <v/>
      </c>
      <c r="DU174" t="str">
        <f t="shared" ca="1" si="187"/>
        <v/>
      </c>
      <c r="DV174" t="str">
        <f t="shared" ca="1" si="188"/>
        <v/>
      </c>
      <c r="DW174" t="str">
        <f t="shared" ca="1" si="189"/>
        <v/>
      </c>
      <c r="DX174" t="str">
        <f ca="1">IF(DL174="","",IF(OR(DS174='Datos fijos'!$AB$3,DS174='Datos fijos'!$AB$4),0,SUM(DT174:DW174)))</f>
        <v/>
      </c>
      <c r="DY174" t="str">
        <f t="shared" ca="1" si="190"/>
        <v/>
      </c>
      <c r="EC174" s="52" t="str">
        <f ca="1">IF(OR(COUNTIF('Datos fijos'!$AJ:$AJ,Cálculos!$B174)=0,F174=0,D174=0,B174=0),"",VLOOKUP($B174,'Datos fijos'!$AJ:$AP,COLUMN('Datos fijos'!$AP$1)-COLUMN('Datos fijos'!$AJ$2)+1,0))</f>
        <v/>
      </c>
      <c r="ED174" t="str">
        <f t="shared" ca="1" si="191"/>
        <v/>
      </c>
    </row>
    <row r="175" spans="2:134">
      <c r="B175">
        <f ca="1">OFFSET('Equipos, Mater, Serv'!C$5,ROW($A175)-ROW($A$3),0)</f>
        <v>0</v>
      </c>
      <c r="C175">
        <f ca="1">OFFSET('Equipos, Mater, Serv'!D$5,ROW($A175)-ROW($A$3),0)</f>
        <v>0</v>
      </c>
      <c r="D175">
        <f ca="1">OFFSET('Equipos, Mater, Serv'!F$5,ROW($A175)-ROW($A$3),0)</f>
        <v>0</v>
      </c>
      <c r="E175">
        <f ca="1">OFFSET('Equipos, Mater, Serv'!G$5,ROW($A175)-ROW($A$3),0)</f>
        <v>0</v>
      </c>
      <c r="F175">
        <f ca="1">OFFSET('Equipos, Mater, Serv'!H$5,ROW($A175)-ROW($A$3),0)</f>
        <v>0</v>
      </c>
      <c r="G175">
        <f ca="1">OFFSET('Equipos, Mater, Serv'!L$5,ROW($A175)-ROW($A$3),0)</f>
        <v>0</v>
      </c>
      <c r="I175">
        <f ca="1">OFFSET('Equipos, Mater, Serv'!O$5,ROW($A175)-ROW($A$3),0)</f>
        <v>0</v>
      </c>
      <c r="J175">
        <f ca="1">OFFSET('Equipos, Mater, Serv'!P$5,ROW($A175)-ROW($A$3),0)</f>
        <v>0</v>
      </c>
      <c r="K175">
        <f ca="1">OFFSET('Equipos, Mater, Serv'!T$5,ROW($A175)-ROW($A$3),0)</f>
        <v>0</v>
      </c>
      <c r="L175">
        <f ca="1">OFFSET('Equipos, Mater, Serv'!U$5,ROW($A175)-ROW($A$3),0)</f>
        <v>0</v>
      </c>
      <c r="N175">
        <f ca="1">OFFSET('Equipos, Mater, Serv'!Z$5,ROW($A175)-ROW($A$3),0)</f>
        <v>0</v>
      </c>
      <c r="O175">
        <f ca="1">OFFSET('Equipos, Mater, Serv'!AA$5,ROW($A175)-ROW($A$3),0)</f>
        <v>0</v>
      </c>
      <c r="P175">
        <f ca="1">OFFSET('Equipos, Mater, Serv'!AB$5,ROW($A175)-ROW($A$3),0)</f>
        <v>0</v>
      </c>
      <c r="Q175">
        <f ca="1">OFFSET('Equipos, Mater, Serv'!AC$5,ROW($A175)-ROW($A$3),0)</f>
        <v>0</v>
      </c>
      <c r="R175">
        <f ca="1">OFFSET('Equipos, Mater, Serv'!AD$5,ROW($A175)-ROW($A$3),0)</f>
        <v>0</v>
      </c>
      <c r="S175">
        <f ca="1">OFFSET('Equipos, Mater, Serv'!AE$5,ROW($A175)-ROW($A$3),0)</f>
        <v>0</v>
      </c>
      <c r="T175">
        <f ca="1">OFFSET('Equipos, Mater, Serv'!AF$5,ROW($A175)-ROW($A$3),0)</f>
        <v>0</v>
      </c>
      <c r="V175" s="227">
        <f ca="1">IF(OR($B175=0,D175=0,F175=0,J175&lt;&gt;'Datos fijos'!$H$3),0,1)</f>
        <v>0</v>
      </c>
      <c r="W175">
        <f t="shared" ca="1" si="192"/>
        <v>0</v>
      </c>
      <c r="X175" t="str">
        <f t="shared" ca="1" si="193"/>
        <v/>
      </c>
      <c r="Y175" t="str">
        <f t="shared" ca="1" si="194"/>
        <v/>
      </c>
      <c r="AA175" t="str">
        <f t="shared" ca="1" si="137"/>
        <v/>
      </c>
      <c r="AB175" t="str">
        <f t="shared" ca="1" si="138"/>
        <v/>
      </c>
      <c r="AC175" t="str">
        <f t="shared" ca="1" si="139"/>
        <v/>
      </c>
      <c r="AD175" t="str">
        <f t="shared" ca="1" si="140"/>
        <v/>
      </c>
      <c r="AE175" t="str">
        <f t="shared" ca="1" si="141"/>
        <v/>
      </c>
      <c r="AF175" t="str">
        <f t="shared" ca="1" si="142"/>
        <v/>
      </c>
      <c r="AG175" t="str">
        <f t="shared" ca="1" si="195"/>
        <v/>
      </c>
      <c r="AH175" t="str">
        <f t="shared" ca="1" si="196"/>
        <v/>
      </c>
      <c r="AI175" t="str">
        <f t="shared" ca="1" si="197"/>
        <v/>
      </c>
      <c r="AL175" t="str">
        <f ca="1">IF(Y175="","",IF(OR(AG175='Datos fijos'!$AB$3,AG175='Datos fijos'!$AB$4),0,SUM(AH175:AK175)))</f>
        <v/>
      </c>
      <c r="BE175" s="4">
        <f ca="1">IF(OR(COUNTIF('Datos fijos'!$AJ:$AJ,$B175)=0,$B175=0,D175=0,F175=0,$H$4&lt;&gt;'Datos fijos'!$H$3),0,VLOOKUP($B175,'Datos fijos'!$AJ:$AO,COLUMN('Datos fijos'!$AK$2)-COLUMN('Datos fijos'!$AJ$2)+1,0))</f>
        <v>0</v>
      </c>
      <c r="BF175">
        <f t="shared" ca="1" si="198"/>
        <v>0</v>
      </c>
      <c r="BG175" t="str">
        <f t="shared" ca="1" si="143"/>
        <v/>
      </c>
      <c r="BH175" t="str">
        <f t="shared" ca="1" si="144"/>
        <v/>
      </c>
      <c r="BJ175" t="str">
        <f t="shared" ca="1" si="145"/>
        <v/>
      </c>
      <c r="BK175" t="str">
        <f t="shared" ca="1" si="146"/>
        <v/>
      </c>
      <c r="BL175" t="str">
        <f t="shared" ca="1" si="147"/>
        <v/>
      </c>
      <c r="BM175" t="str">
        <f t="shared" ca="1" si="148"/>
        <v/>
      </c>
      <c r="BN175" s="4" t="str">
        <f t="shared" ca="1" si="149"/>
        <v/>
      </c>
      <c r="BO175" t="str">
        <f t="shared" ca="1" si="150"/>
        <v/>
      </c>
      <c r="BP175" t="str">
        <f t="shared" ca="1" si="151"/>
        <v/>
      </c>
      <c r="BQ175" t="str">
        <f t="shared" ca="1" si="152"/>
        <v/>
      </c>
      <c r="BR175" t="str">
        <f t="shared" ca="1" si="153"/>
        <v/>
      </c>
      <c r="BS175" t="str">
        <f t="shared" ca="1" si="154"/>
        <v/>
      </c>
      <c r="BT175" t="str">
        <f ca="1">IF($BH175="","",IF(OR(BO175='Datos fijos'!$AB$3,BO175='Datos fijos'!$AB$4),0,SUM(BP175:BS175)))</f>
        <v/>
      </c>
      <c r="BU175" t="str">
        <f t="shared" ca="1" si="199"/>
        <v/>
      </c>
      <c r="BX175">
        <f ca="1">IF(OR(COUNTIF('Datos fijos'!$AJ:$AJ,$B175)=0,$B175=0,D175=0,F175=0,G175=0,$H$4&lt;&gt;'Datos fijos'!$H$3),0,VLOOKUP($B175,'Datos fijos'!$AJ:$AO,COLUMN('Datos fijos'!$AL$1)-COLUMN('Datos fijos'!$AJ$2)+1,0))</f>
        <v>0</v>
      </c>
      <c r="BY175">
        <f t="shared" ca="1" si="200"/>
        <v>0</v>
      </c>
      <c r="BZ175" t="str">
        <f t="shared" ca="1" si="155"/>
        <v/>
      </c>
      <c r="CA175" t="str">
        <f t="shared" ca="1" si="156"/>
        <v/>
      </c>
      <c r="CC175" t="str">
        <f t="shared" ca="1" si="157"/>
        <v/>
      </c>
      <c r="CD175" t="str">
        <f t="shared" ca="1" si="158"/>
        <v/>
      </c>
      <c r="CE175" t="str">
        <f t="shared" ca="1" si="159"/>
        <v/>
      </c>
      <c r="CF175" t="str">
        <f t="shared" ca="1" si="160"/>
        <v/>
      </c>
      <c r="CG175" t="str">
        <f t="shared" ca="1" si="161"/>
        <v/>
      </c>
      <c r="CH175" t="str">
        <f t="shared" ca="1" si="162"/>
        <v/>
      </c>
      <c r="CI175" t="str">
        <f t="shared" ca="1" si="163"/>
        <v/>
      </c>
      <c r="CJ175" t="str">
        <f t="shared" ca="1" si="164"/>
        <v/>
      </c>
      <c r="CK175" t="str">
        <f t="shared" ca="1" si="165"/>
        <v/>
      </c>
      <c r="CL175" t="str">
        <f t="shared" ca="1" si="166"/>
        <v/>
      </c>
      <c r="CM175" t="str">
        <f ca="1">IF($CA175="","",IF(OR(CH175='Datos fijos'!$AB$3,CH175='Datos fijos'!$AB$4),0,SUM(CI175:CL175)))</f>
        <v/>
      </c>
      <c r="CN175" t="str">
        <f t="shared" ca="1" si="201"/>
        <v/>
      </c>
      <c r="CQ175" s="4">
        <f ca="1">IF(OR(COUNTIF('Datos fijos'!$AJ:$AJ,$B175)=0,$B175=0,L175=0,D175=0,F175=0),0,IF(K175='Datos fijos'!$AB$5,VLOOKUP($B175,'Datos fijos'!$AJ:$AO,COLUMN('Datos fijos'!$AN$1)-COLUMN('Datos fijos'!$AJ$2)+1,0),0))</f>
        <v>0</v>
      </c>
      <c r="CR175">
        <f t="shared" ca="1" si="202"/>
        <v>0</v>
      </c>
      <c r="CS175" t="str">
        <f t="shared" ca="1" si="167"/>
        <v/>
      </c>
      <c r="CT175" t="str">
        <f t="shared" ca="1" si="168"/>
        <v/>
      </c>
      <c r="CV175" t="str">
        <f t="shared" ca="1" si="169"/>
        <v/>
      </c>
      <c r="CW175" t="str">
        <f t="shared" ca="1" si="170"/>
        <v/>
      </c>
      <c r="CX175" t="str">
        <f t="shared" ca="1" si="171"/>
        <v/>
      </c>
      <c r="CY175" t="str">
        <f t="shared" ca="1" si="172"/>
        <v/>
      </c>
      <c r="CZ175" t="str">
        <f t="shared" ca="1" si="173"/>
        <v/>
      </c>
      <c r="DA175" t="str">
        <f t="shared" ca="1" si="174"/>
        <v/>
      </c>
      <c r="DB175" s="4" t="str">
        <f t="shared" ca="1" si="175"/>
        <v/>
      </c>
      <c r="DC175" t="str">
        <f t="shared" ca="1" si="176"/>
        <v/>
      </c>
      <c r="DD175" t="str">
        <f t="shared" ca="1" si="177"/>
        <v/>
      </c>
      <c r="DE175" t="str">
        <f t="shared" ca="1" si="178"/>
        <v/>
      </c>
      <c r="DF175" t="str">
        <f t="shared" ca="1" si="179"/>
        <v/>
      </c>
      <c r="DI175">
        <f ca="1">IF(OR(COUNTIF('Datos fijos'!$AJ:$AJ,Cálculos!$B175)=0,Cálculos!$B175=0,D175=0,F175=0),0,VLOOKUP($B175,'Datos fijos'!$AJ:$AO,COLUMN('Datos fijos'!$AO$1)-COLUMN('Datos fijos'!$AJ$2)+1,0))</f>
        <v>0</v>
      </c>
      <c r="DJ175">
        <f t="shared" ca="1" si="203"/>
        <v>0</v>
      </c>
      <c r="DK175" t="str">
        <f t="shared" ca="1" si="180"/>
        <v/>
      </c>
      <c r="DL175" t="str">
        <f t="shared" ca="1" si="204"/>
        <v/>
      </c>
      <c r="DN175" t="str">
        <f t="shared" ca="1" si="181"/>
        <v/>
      </c>
      <c r="DO175" t="str">
        <f t="shared" ca="1" si="182"/>
        <v/>
      </c>
      <c r="DP175" t="str">
        <f t="shared" ca="1" si="183"/>
        <v/>
      </c>
      <c r="DQ175" t="str">
        <f t="shared" ca="1" si="184"/>
        <v/>
      </c>
      <c r="DR175" t="str">
        <f t="shared" ca="1" si="185"/>
        <v/>
      </c>
      <c r="DS175" s="4" t="str">
        <f ca="1">IF($DL175="","",IF(OR(OFFSET(K$3,$DL175,0)='Datos fijos'!$AB$5,OFFSET(K$3,$DL175,0)='Datos fijos'!$AB$6),"Importado",OFFSET(K$3,$DL175,0)))</f>
        <v/>
      </c>
      <c r="DT175" t="str">
        <f t="shared" ca="1" si="186"/>
        <v/>
      </c>
      <c r="DU175" t="str">
        <f t="shared" ca="1" si="187"/>
        <v/>
      </c>
      <c r="DV175" t="str">
        <f t="shared" ca="1" si="188"/>
        <v/>
      </c>
      <c r="DW175" t="str">
        <f t="shared" ca="1" si="189"/>
        <v/>
      </c>
      <c r="DX175" t="str">
        <f ca="1">IF(DL175="","",IF(OR(DS175='Datos fijos'!$AB$3,DS175='Datos fijos'!$AB$4),0,SUM(DT175:DW175)))</f>
        <v/>
      </c>
      <c r="DY175" t="str">
        <f t="shared" ca="1" si="190"/>
        <v/>
      </c>
      <c r="EC175" s="52" t="str">
        <f ca="1">IF(OR(COUNTIF('Datos fijos'!$AJ:$AJ,Cálculos!$B175)=0,F175=0,D175=0,B175=0),"",VLOOKUP($B175,'Datos fijos'!$AJ:$AP,COLUMN('Datos fijos'!$AP$1)-COLUMN('Datos fijos'!$AJ$2)+1,0))</f>
        <v/>
      </c>
      <c r="ED175" t="str">
        <f t="shared" ca="1" si="191"/>
        <v/>
      </c>
    </row>
    <row r="176" spans="2:134">
      <c r="B176">
        <f ca="1">OFFSET('Equipos, Mater, Serv'!C$5,ROW($A176)-ROW($A$3),0)</f>
        <v>0</v>
      </c>
      <c r="C176">
        <f ca="1">OFFSET('Equipos, Mater, Serv'!D$5,ROW($A176)-ROW($A$3),0)</f>
        <v>0</v>
      </c>
      <c r="D176">
        <f ca="1">OFFSET('Equipos, Mater, Serv'!F$5,ROW($A176)-ROW($A$3),0)</f>
        <v>0</v>
      </c>
      <c r="E176">
        <f ca="1">OFFSET('Equipos, Mater, Serv'!G$5,ROW($A176)-ROW($A$3),0)</f>
        <v>0</v>
      </c>
      <c r="F176">
        <f ca="1">OFFSET('Equipos, Mater, Serv'!H$5,ROW($A176)-ROW($A$3),0)</f>
        <v>0</v>
      </c>
      <c r="G176">
        <f ca="1">OFFSET('Equipos, Mater, Serv'!L$5,ROW($A176)-ROW($A$3),0)</f>
        <v>0</v>
      </c>
      <c r="I176">
        <f ca="1">OFFSET('Equipos, Mater, Serv'!O$5,ROW($A176)-ROW($A$3),0)</f>
        <v>0</v>
      </c>
      <c r="J176">
        <f ca="1">OFFSET('Equipos, Mater, Serv'!P$5,ROW($A176)-ROW($A$3),0)</f>
        <v>0</v>
      </c>
      <c r="K176">
        <f ca="1">OFFSET('Equipos, Mater, Serv'!T$5,ROW($A176)-ROW($A$3),0)</f>
        <v>0</v>
      </c>
      <c r="L176">
        <f ca="1">OFFSET('Equipos, Mater, Serv'!U$5,ROW($A176)-ROW($A$3),0)</f>
        <v>0</v>
      </c>
      <c r="N176">
        <f ca="1">OFFSET('Equipos, Mater, Serv'!Z$5,ROW($A176)-ROW($A$3),0)</f>
        <v>0</v>
      </c>
      <c r="O176">
        <f ca="1">OFFSET('Equipos, Mater, Serv'!AA$5,ROW($A176)-ROW($A$3),0)</f>
        <v>0</v>
      </c>
      <c r="P176">
        <f ca="1">OFFSET('Equipos, Mater, Serv'!AB$5,ROW($A176)-ROW($A$3),0)</f>
        <v>0</v>
      </c>
      <c r="Q176">
        <f ca="1">OFFSET('Equipos, Mater, Serv'!AC$5,ROW($A176)-ROW($A$3),0)</f>
        <v>0</v>
      </c>
      <c r="R176">
        <f ca="1">OFFSET('Equipos, Mater, Serv'!AD$5,ROW($A176)-ROW($A$3),0)</f>
        <v>0</v>
      </c>
      <c r="S176">
        <f ca="1">OFFSET('Equipos, Mater, Serv'!AE$5,ROW($A176)-ROW($A$3),0)</f>
        <v>0</v>
      </c>
      <c r="T176">
        <f ca="1">OFFSET('Equipos, Mater, Serv'!AF$5,ROW($A176)-ROW($A$3),0)</f>
        <v>0</v>
      </c>
      <c r="V176" s="227">
        <f ca="1">IF(OR($B176=0,D176=0,F176=0,J176&lt;&gt;'Datos fijos'!$H$3),0,1)</f>
        <v>0</v>
      </c>
      <c r="W176">
        <f t="shared" ca="1" si="192"/>
        <v>0</v>
      </c>
      <c r="X176" t="str">
        <f t="shared" ca="1" si="193"/>
        <v/>
      </c>
      <c r="Y176" t="str">
        <f t="shared" ca="1" si="194"/>
        <v/>
      </c>
      <c r="AA176" t="str">
        <f t="shared" ca="1" si="137"/>
        <v/>
      </c>
      <c r="AB176" t="str">
        <f t="shared" ca="1" si="138"/>
        <v/>
      </c>
      <c r="AC176" t="str">
        <f t="shared" ca="1" si="139"/>
        <v/>
      </c>
      <c r="AD176" t="str">
        <f t="shared" ca="1" si="140"/>
        <v/>
      </c>
      <c r="AE176" t="str">
        <f t="shared" ca="1" si="141"/>
        <v/>
      </c>
      <c r="AF176" t="str">
        <f t="shared" ca="1" si="142"/>
        <v/>
      </c>
      <c r="AG176" t="str">
        <f t="shared" ca="1" si="195"/>
        <v/>
      </c>
      <c r="AH176" t="str">
        <f t="shared" ca="1" si="196"/>
        <v/>
      </c>
      <c r="AI176" t="str">
        <f t="shared" ca="1" si="197"/>
        <v/>
      </c>
      <c r="AL176" t="str">
        <f ca="1">IF(Y176="","",IF(OR(AG176='Datos fijos'!$AB$3,AG176='Datos fijos'!$AB$4),0,SUM(AH176:AK176)))</f>
        <v/>
      </c>
      <c r="BE176" s="4">
        <f ca="1">IF(OR(COUNTIF('Datos fijos'!$AJ:$AJ,$B176)=0,$B176=0,D176=0,F176=0,$H$4&lt;&gt;'Datos fijos'!$H$3),0,VLOOKUP($B176,'Datos fijos'!$AJ:$AO,COLUMN('Datos fijos'!$AK$2)-COLUMN('Datos fijos'!$AJ$2)+1,0))</f>
        <v>0</v>
      </c>
      <c r="BF176">
        <f t="shared" ca="1" si="198"/>
        <v>0</v>
      </c>
      <c r="BG176" t="str">
        <f t="shared" ca="1" si="143"/>
        <v/>
      </c>
      <c r="BH176" t="str">
        <f t="shared" ca="1" si="144"/>
        <v/>
      </c>
      <c r="BJ176" t="str">
        <f t="shared" ca="1" si="145"/>
        <v/>
      </c>
      <c r="BK176" t="str">
        <f t="shared" ca="1" si="146"/>
        <v/>
      </c>
      <c r="BL176" t="str">
        <f t="shared" ca="1" si="147"/>
        <v/>
      </c>
      <c r="BM176" t="str">
        <f t="shared" ca="1" si="148"/>
        <v/>
      </c>
      <c r="BN176" s="4" t="str">
        <f t="shared" ca="1" si="149"/>
        <v/>
      </c>
      <c r="BO176" t="str">
        <f t="shared" ca="1" si="150"/>
        <v/>
      </c>
      <c r="BP176" t="str">
        <f t="shared" ca="1" si="151"/>
        <v/>
      </c>
      <c r="BQ176" t="str">
        <f t="shared" ca="1" si="152"/>
        <v/>
      </c>
      <c r="BR176" t="str">
        <f t="shared" ca="1" si="153"/>
        <v/>
      </c>
      <c r="BS176" t="str">
        <f t="shared" ca="1" si="154"/>
        <v/>
      </c>
      <c r="BT176" t="str">
        <f ca="1">IF($BH176="","",IF(OR(BO176='Datos fijos'!$AB$3,BO176='Datos fijos'!$AB$4),0,SUM(BP176:BS176)))</f>
        <v/>
      </c>
      <c r="BU176" t="str">
        <f t="shared" ca="1" si="199"/>
        <v/>
      </c>
      <c r="BX176">
        <f ca="1">IF(OR(COUNTIF('Datos fijos'!$AJ:$AJ,$B176)=0,$B176=0,D176=0,F176=0,G176=0,$H$4&lt;&gt;'Datos fijos'!$H$3),0,VLOOKUP($B176,'Datos fijos'!$AJ:$AO,COLUMN('Datos fijos'!$AL$1)-COLUMN('Datos fijos'!$AJ$2)+1,0))</f>
        <v>0</v>
      </c>
      <c r="BY176">
        <f t="shared" ca="1" si="200"/>
        <v>0</v>
      </c>
      <c r="BZ176" t="str">
        <f t="shared" ca="1" si="155"/>
        <v/>
      </c>
      <c r="CA176" t="str">
        <f t="shared" ca="1" si="156"/>
        <v/>
      </c>
      <c r="CC176" t="str">
        <f t="shared" ca="1" si="157"/>
        <v/>
      </c>
      <c r="CD176" t="str">
        <f t="shared" ca="1" si="158"/>
        <v/>
      </c>
      <c r="CE176" t="str">
        <f t="shared" ca="1" si="159"/>
        <v/>
      </c>
      <c r="CF176" t="str">
        <f t="shared" ca="1" si="160"/>
        <v/>
      </c>
      <c r="CG176" t="str">
        <f t="shared" ca="1" si="161"/>
        <v/>
      </c>
      <c r="CH176" t="str">
        <f t="shared" ca="1" si="162"/>
        <v/>
      </c>
      <c r="CI176" t="str">
        <f t="shared" ca="1" si="163"/>
        <v/>
      </c>
      <c r="CJ176" t="str">
        <f t="shared" ca="1" si="164"/>
        <v/>
      </c>
      <c r="CK176" t="str">
        <f t="shared" ca="1" si="165"/>
        <v/>
      </c>
      <c r="CL176" t="str">
        <f t="shared" ca="1" si="166"/>
        <v/>
      </c>
      <c r="CM176" t="str">
        <f ca="1">IF($CA176="","",IF(OR(CH176='Datos fijos'!$AB$3,CH176='Datos fijos'!$AB$4),0,SUM(CI176:CL176)))</f>
        <v/>
      </c>
      <c r="CN176" t="str">
        <f t="shared" ca="1" si="201"/>
        <v/>
      </c>
      <c r="CQ176" s="4">
        <f ca="1">IF(OR(COUNTIF('Datos fijos'!$AJ:$AJ,$B176)=0,$B176=0,L176=0,D176=0,F176=0),0,IF(K176='Datos fijos'!$AB$5,VLOOKUP($B176,'Datos fijos'!$AJ:$AO,COLUMN('Datos fijos'!$AN$1)-COLUMN('Datos fijos'!$AJ$2)+1,0),0))</f>
        <v>0</v>
      </c>
      <c r="CR176">
        <f t="shared" ca="1" si="202"/>
        <v>0</v>
      </c>
      <c r="CS176" t="str">
        <f t="shared" ca="1" si="167"/>
        <v/>
      </c>
      <c r="CT176" t="str">
        <f t="shared" ca="1" si="168"/>
        <v/>
      </c>
      <c r="CV176" t="str">
        <f t="shared" ca="1" si="169"/>
        <v/>
      </c>
      <c r="CW176" t="str">
        <f t="shared" ca="1" si="170"/>
        <v/>
      </c>
      <c r="CX176" t="str">
        <f t="shared" ca="1" si="171"/>
        <v/>
      </c>
      <c r="CY176" t="str">
        <f t="shared" ca="1" si="172"/>
        <v/>
      </c>
      <c r="CZ176" t="str">
        <f t="shared" ca="1" si="173"/>
        <v/>
      </c>
      <c r="DA176" t="str">
        <f t="shared" ca="1" si="174"/>
        <v/>
      </c>
      <c r="DB176" s="4" t="str">
        <f t="shared" ca="1" si="175"/>
        <v/>
      </c>
      <c r="DC176" t="str">
        <f t="shared" ca="1" si="176"/>
        <v/>
      </c>
      <c r="DD176" t="str">
        <f t="shared" ca="1" si="177"/>
        <v/>
      </c>
      <c r="DE176" t="str">
        <f t="shared" ca="1" si="178"/>
        <v/>
      </c>
      <c r="DF176" t="str">
        <f t="shared" ca="1" si="179"/>
        <v/>
      </c>
      <c r="DI176">
        <f ca="1">IF(OR(COUNTIF('Datos fijos'!$AJ:$AJ,Cálculos!$B176)=0,Cálculos!$B176=0,D176=0,F176=0),0,VLOOKUP($B176,'Datos fijos'!$AJ:$AO,COLUMN('Datos fijos'!$AO$1)-COLUMN('Datos fijos'!$AJ$2)+1,0))</f>
        <v>0</v>
      </c>
      <c r="DJ176">
        <f t="shared" ca="1" si="203"/>
        <v>0</v>
      </c>
      <c r="DK176" t="str">
        <f t="shared" ca="1" si="180"/>
        <v/>
      </c>
      <c r="DL176" t="str">
        <f t="shared" ca="1" si="204"/>
        <v/>
      </c>
      <c r="DN176" t="str">
        <f t="shared" ca="1" si="181"/>
        <v/>
      </c>
      <c r="DO176" t="str">
        <f t="shared" ca="1" si="182"/>
        <v/>
      </c>
      <c r="DP176" t="str">
        <f t="shared" ca="1" si="183"/>
        <v/>
      </c>
      <c r="DQ176" t="str">
        <f t="shared" ca="1" si="184"/>
        <v/>
      </c>
      <c r="DR176" t="str">
        <f t="shared" ca="1" si="185"/>
        <v/>
      </c>
      <c r="DS176" s="4" t="str">
        <f ca="1">IF($DL176="","",IF(OR(OFFSET(K$3,$DL176,0)='Datos fijos'!$AB$5,OFFSET(K$3,$DL176,0)='Datos fijos'!$AB$6),"Importado",OFFSET(K$3,$DL176,0)))</f>
        <v/>
      </c>
      <c r="DT176" t="str">
        <f t="shared" ca="1" si="186"/>
        <v/>
      </c>
      <c r="DU176" t="str">
        <f t="shared" ca="1" si="187"/>
        <v/>
      </c>
      <c r="DV176" t="str">
        <f t="shared" ca="1" si="188"/>
        <v/>
      </c>
      <c r="DW176" t="str">
        <f t="shared" ca="1" si="189"/>
        <v/>
      </c>
      <c r="DX176" t="str">
        <f ca="1">IF(DL176="","",IF(OR(DS176='Datos fijos'!$AB$3,DS176='Datos fijos'!$AB$4),0,SUM(DT176:DW176)))</f>
        <v/>
      </c>
      <c r="DY176" t="str">
        <f t="shared" ca="1" si="190"/>
        <v/>
      </c>
      <c r="EC176" s="52" t="str">
        <f ca="1">IF(OR(COUNTIF('Datos fijos'!$AJ:$AJ,Cálculos!$B176)=0,F176=0,D176=0,B176=0),"",VLOOKUP($B176,'Datos fijos'!$AJ:$AP,COLUMN('Datos fijos'!$AP$1)-COLUMN('Datos fijos'!$AJ$2)+1,0))</f>
        <v/>
      </c>
      <c r="ED176" t="str">
        <f t="shared" ca="1" si="191"/>
        <v/>
      </c>
    </row>
    <row r="177" spans="2:134">
      <c r="B177">
        <f ca="1">OFFSET('Equipos, Mater, Serv'!C$5,ROW($A177)-ROW($A$3),0)</f>
        <v>0</v>
      </c>
      <c r="C177">
        <f ca="1">OFFSET('Equipos, Mater, Serv'!D$5,ROW($A177)-ROW($A$3),0)</f>
        <v>0</v>
      </c>
      <c r="D177">
        <f ca="1">OFFSET('Equipos, Mater, Serv'!F$5,ROW($A177)-ROW($A$3),0)</f>
        <v>0</v>
      </c>
      <c r="E177">
        <f ca="1">OFFSET('Equipos, Mater, Serv'!G$5,ROW($A177)-ROW($A$3),0)</f>
        <v>0</v>
      </c>
      <c r="F177">
        <f ca="1">OFFSET('Equipos, Mater, Serv'!H$5,ROW($A177)-ROW($A$3),0)</f>
        <v>0</v>
      </c>
      <c r="G177">
        <f ca="1">OFFSET('Equipos, Mater, Serv'!L$5,ROW($A177)-ROW($A$3),0)</f>
        <v>0</v>
      </c>
      <c r="I177">
        <f ca="1">OFFSET('Equipos, Mater, Serv'!O$5,ROW($A177)-ROW($A$3),0)</f>
        <v>0</v>
      </c>
      <c r="J177">
        <f ca="1">OFFSET('Equipos, Mater, Serv'!P$5,ROW($A177)-ROW($A$3),0)</f>
        <v>0</v>
      </c>
      <c r="K177">
        <f ca="1">OFFSET('Equipos, Mater, Serv'!T$5,ROW($A177)-ROW($A$3),0)</f>
        <v>0</v>
      </c>
      <c r="L177">
        <f ca="1">OFFSET('Equipos, Mater, Serv'!U$5,ROW($A177)-ROW($A$3),0)</f>
        <v>0</v>
      </c>
      <c r="N177">
        <f ca="1">OFFSET('Equipos, Mater, Serv'!Z$5,ROW($A177)-ROW($A$3),0)</f>
        <v>0</v>
      </c>
      <c r="O177">
        <f ca="1">OFFSET('Equipos, Mater, Serv'!AA$5,ROW($A177)-ROW($A$3),0)</f>
        <v>0</v>
      </c>
      <c r="P177">
        <f ca="1">OFFSET('Equipos, Mater, Serv'!AB$5,ROW($A177)-ROW($A$3),0)</f>
        <v>0</v>
      </c>
      <c r="Q177">
        <f ca="1">OFFSET('Equipos, Mater, Serv'!AC$5,ROW($A177)-ROW($A$3),0)</f>
        <v>0</v>
      </c>
      <c r="R177">
        <f ca="1">OFFSET('Equipos, Mater, Serv'!AD$5,ROW($A177)-ROW($A$3),0)</f>
        <v>0</v>
      </c>
      <c r="S177">
        <f ca="1">OFFSET('Equipos, Mater, Serv'!AE$5,ROW($A177)-ROW($A$3),0)</f>
        <v>0</v>
      </c>
      <c r="T177">
        <f ca="1">OFFSET('Equipos, Mater, Serv'!AF$5,ROW($A177)-ROW($A$3),0)</f>
        <v>0</v>
      </c>
      <c r="V177" s="227">
        <f ca="1">IF(OR($B177=0,D177=0,F177=0,J177&lt;&gt;'Datos fijos'!$H$3),0,1)</f>
        <v>0</v>
      </c>
      <c r="W177">
        <f t="shared" ca="1" si="192"/>
        <v>0</v>
      </c>
      <c r="X177" t="str">
        <f t="shared" ca="1" si="193"/>
        <v/>
      </c>
      <c r="Y177" t="str">
        <f t="shared" ca="1" si="194"/>
        <v/>
      </c>
      <c r="AA177" t="str">
        <f t="shared" ca="1" si="137"/>
        <v/>
      </c>
      <c r="AB177" t="str">
        <f t="shared" ca="1" si="138"/>
        <v/>
      </c>
      <c r="AC177" t="str">
        <f t="shared" ca="1" si="139"/>
        <v/>
      </c>
      <c r="AD177" t="str">
        <f t="shared" ca="1" si="140"/>
        <v/>
      </c>
      <c r="AE177" t="str">
        <f t="shared" ca="1" si="141"/>
        <v/>
      </c>
      <c r="AF177" t="str">
        <f t="shared" ca="1" si="142"/>
        <v/>
      </c>
      <c r="AG177" t="str">
        <f t="shared" ca="1" si="195"/>
        <v/>
      </c>
      <c r="AH177" t="str">
        <f t="shared" ca="1" si="196"/>
        <v/>
      </c>
      <c r="AI177" t="str">
        <f t="shared" ca="1" si="197"/>
        <v/>
      </c>
      <c r="AL177" t="str">
        <f ca="1">IF(Y177="","",IF(OR(AG177='Datos fijos'!$AB$3,AG177='Datos fijos'!$AB$4),0,SUM(AH177:AK177)))</f>
        <v/>
      </c>
      <c r="BE177" s="4">
        <f ca="1">IF(OR(COUNTIF('Datos fijos'!$AJ:$AJ,$B177)=0,$B177=0,D177=0,F177=0,$H$4&lt;&gt;'Datos fijos'!$H$3),0,VLOOKUP($B177,'Datos fijos'!$AJ:$AO,COLUMN('Datos fijos'!$AK$2)-COLUMN('Datos fijos'!$AJ$2)+1,0))</f>
        <v>0</v>
      </c>
      <c r="BF177">
        <f t="shared" ca="1" si="198"/>
        <v>0</v>
      </c>
      <c r="BG177" t="str">
        <f t="shared" ca="1" si="143"/>
        <v/>
      </c>
      <c r="BH177" t="str">
        <f t="shared" ca="1" si="144"/>
        <v/>
      </c>
      <c r="BJ177" t="str">
        <f t="shared" ca="1" si="145"/>
        <v/>
      </c>
      <c r="BK177" t="str">
        <f t="shared" ca="1" si="146"/>
        <v/>
      </c>
      <c r="BL177" t="str">
        <f t="shared" ca="1" si="147"/>
        <v/>
      </c>
      <c r="BM177" t="str">
        <f t="shared" ca="1" si="148"/>
        <v/>
      </c>
      <c r="BN177" s="4" t="str">
        <f t="shared" ca="1" si="149"/>
        <v/>
      </c>
      <c r="BO177" t="str">
        <f t="shared" ca="1" si="150"/>
        <v/>
      </c>
      <c r="BP177" t="str">
        <f t="shared" ca="1" si="151"/>
        <v/>
      </c>
      <c r="BQ177" t="str">
        <f t="shared" ca="1" si="152"/>
        <v/>
      </c>
      <c r="BR177" t="str">
        <f t="shared" ca="1" si="153"/>
        <v/>
      </c>
      <c r="BS177" t="str">
        <f t="shared" ca="1" si="154"/>
        <v/>
      </c>
      <c r="BT177" t="str">
        <f ca="1">IF($BH177="","",IF(OR(BO177='Datos fijos'!$AB$3,BO177='Datos fijos'!$AB$4),0,SUM(BP177:BS177)))</f>
        <v/>
      </c>
      <c r="BU177" t="str">
        <f t="shared" ca="1" si="199"/>
        <v/>
      </c>
      <c r="BX177">
        <f ca="1">IF(OR(COUNTIF('Datos fijos'!$AJ:$AJ,$B177)=0,$B177=0,D177=0,F177=0,G177=0,$H$4&lt;&gt;'Datos fijos'!$H$3),0,VLOOKUP($B177,'Datos fijos'!$AJ:$AO,COLUMN('Datos fijos'!$AL$1)-COLUMN('Datos fijos'!$AJ$2)+1,0))</f>
        <v>0</v>
      </c>
      <c r="BY177">
        <f t="shared" ca="1" si="200"/>
        <v>0</v>
      </c>
      <c r="BZ177" t="str">
        <f t="shared" ca="1" si="155"/>
        <v/>
      </c>
      <c r="CA177" t="str">
        <f t="shared" ca="1" si="156"/>
        <v/>
      </c>
      <c r="CC177" t="str">
        <f t="shared" ca="1" si="157"/>
        <v/>
      </c>
      <c r="CD177" t="str">
        <f t="shared" ca="1" si="158"/>
        <v/>
      </c>
      <c r="CE177" t="str">
        <f t="shared" ca="1" si="159"/>
        <v/>
      </c>
      <c r="CF177" t="str">
        <f t="shared" ca="1" si="160"/>
        <v/>
      </c>
      <c r="CG177" t="str">
        <f t="shared" ca="1" si="161"/>
        <v/>
      </c>
      <c r="CH177" t="str">
        <f t="shared" ca="1" si="162"/>
        <v/>
      </c>
      <c r="CI177" t="str">
        <f t="shared" ca="1" si="163"/>
        <v/>
      </c>
      <c r="CJ177" t="str">
        <f t="shared" ca="1" si="164"/>
        <v/>
      </c>
      <c r="CK177" t="str">
        <f t="shared" ca="1" si="165"/>
        <v/>
      </c>
      <c r="CL177" t="str">
        <f t="shared" ca="1" si="166"/>
        <v/>
      </c>
      <c r="CM177" t="str">
        <f ca="1">IF($CA177="","",IF(OR(CH177='Datos fijos'!$AB$3,CH177='Datos fijos'!$AB$4),0,SUM(CI177:CL177)))</f>
        <v/>
      </c>
      <c r="CN177" t="str">
        <f t="shared" ca="1" si="201"/>
        <v/>
      </c>
      <c r="CQ177" s="4">
        <f ca="1">IF(OR(COUNTIF('Datos fijos'!$AJ:$AJ,$B177)=0,$B177=0,L177=0,D177=0,F177=0),0,IF(K177='Datos fijos'!$AB$5,VLOOKUP($B177,'Datos fijos'!$AJ:$AO,COLUMN('Datos fijos'!$AN$1)-COLUMN('Datos fijos'!$AJ$2)+1,0),0))</f>
        <v>0</v>
      </c>
      <c r="CR177">
        <f t="shared" ca="1" si="202"/>
        <v>0</v>
      </c>
      <c r="CS177" t="str">
        <f t="shared" ca="1" si="167"/>
        <v/>
      </c>
      <c r="CT177" t="str">
        <f t="shared" ca="1" si="168"/>
        <v/>
      </c>
      <c r="CV177" t="str">
        <f t="shared" ca="1" si="169"/>
        <v/>
      </c>
      <c r="CW177" t="str">
        <f t="shared" ca="1" si="170"/>
        <v/>
      </c>
      <c r="CX177" t="str">
        <f t="shared" ca="1" si="171"/>
        <v/>
      </c>
      <c r="CY177" t="str">
        <f t="shared" ca="1" si="172"/>
        <v/>
      </c>
      <c r="CZ177" t="str">
        <f t="shared" ca="1" si="173"/>
        <v/>
      </c>
      <c r="DA177" t="str">
        <f t="shared" ca="1" si="174"/>
        <v/>
      </c>
      <c r="DB177" s="4" t="str">
        <f t="shared" ca="1" si="175"/>
        <v/>
      </c>
      <c r="DC177" t="str">
        <f t="shared" ca="1" si="176"/>
        <v/>
      </c>
      <c r="DD177" t="str">
        <f t="shared" ca="1" si="177"/>
        <v/>
      </c>
      <c r="DE177" t="str">
        <f t="shared" ca="1" si="178"/>
        <v/>
      </c>
      <c r="DF177" t="str">
        <f t="shared" ca="1" si="179"/>
        <v/>
      </c>
      <c r="DI177">
        <f ca="1">IF(OR(COUNTIF('Datos fijos'!$AJ:$AJ,Cálculos!$B177)=0,Cálculos!$B177=0,D177=0,F177=0),0,VLOOKUP($B177,'Datos fijos'!$AJ:$AO,COLUMN('Datos fijos'!$AO$1)-COLUMN('Datos fijos'!$AJ$2)+1,0))</f>
        <v>0</v>
      </c>
      <c r="DJ177">
        <f t="shared" ca="1" si="203"/>
        <v>0</v>
      </c>
      <c r="DK177" t="str">
        <f t="shared" ca="1" si="180"/>
        <v/>
      </c>
      <c r="DL177" t="str">
        <f t="shared" ca="1" si="204"/>
        <v/>
      </c>
      <c r="DN177" t="str">
        <f t="shared" ca="1" si="181"/>
        <v/>
      </c>
      <c r="DO177" t="str">
        <f t="shared" ca="1" si="182"/>
        <v/>
      </c>
      <c r="DP177" t="str">
        <f t="shared" ca="1" si="183"/>
        <v/>
      </c>
      <c r="DQ177" t="str">
        <f t="shared" ca="1" si="184"/>
        <v/>
      </c>
      <c r="DR177" t="str">
        <f t="shared" ca="1" si="185"/>
        <v/>
      </c>
      <c r="DS177" s="4" t="str">
        <f ca="1">IF($DL177="","",IF(OR(OFFSET(K$3,$DL177,0)='Datos fijos'!$AB$5,OFFSET(K$3,$DL177,0)='Datos fijos'!$AB$6),"Importado",OFFSET(K$3,$DL177,0)))</f>
        <v/>
      </c>
      <c r="DT177" t="str">
        <f t="shared" ca="1" si="186"/>
        <v/>
      </c>
      <c r="DU177" t="str">
        <f t="shared" ca="1" si="187"/>
        <v/>
      </c>
      <c r="DV177" t="str">
        <f t="shared" ca="1" si="188"/>
        <v/>
      </c>
      <c r="DW177" t="str">
        <f t="shared" ca="1" si="189"/>
        <v/>
      </c>
      <c r="DX177" t="str">
        <f ca="1">IF(DL177="","",IF(OR(DS177='Datos fijos'!$AB$3,DS177='Datos fijos'!$AB$4),0,SUM(DT177:DW177)))</f>
        <v/>
      </c>
      <c r="DY177" t="str">
        <f t="shared" ca="1" si="190"/>
        <v/>
      </c>
      <c r="EC177" s="52" t="str">
        <f ca="1">IF(OR(COUNTIF('Datos fijos'!$AJ:$AJ,Cálculos!$B177)=0,F177=0,D177=0,B177=0),"",VLOOKUP($B177,'Datos fijos'!$AJ:$AP,COLUMN('Datos fijos'!$AP$1)-COLUMN('Datos fijos'!$AJ$2)+1,0))</f>
        <v/>
      </c>
      <c r="ED177" t="str">
        <f t="shared" ca="1" si="191"/>
        <v/>
      </c>
    </row>
    <row r="178" spans="2:134">
      <c r="B178">
        <f ca="1">OFFSET('Equipos, Mater, Serv'!C$5,ROW($A178)-ROW($A$3),0)</f>
        <v>0</v>
      </c>
      <c r="C178">
        <f ca="1">OFFSET('Equipos, Mater, Serv'!D$5,ROW($A178)-ROW($A$3),0)</f>
        <v>0</v>
      </c>
      <c r="D178">
        <f ca="1">OFFSET('Equipos, Mater, Serv'!F$5,ROW($A178)-ROW($A$3),0)</f>
        <v>0</v>
      </c>
      <c r="E178">
        <f ca="1">OFFSET('Equipos, Mater, Serv'!G$5,ROW($A178)-ROW($A$3),0)</f>
        <v>0</v>
      </c>
      <c r="F178">
        <f ca="1">OFFSET('Equipos, Mater, Serv'!H$5,ROW($A178)-ROW($A$3),0)</f>
        <v>0</v>
      </c>
      <c r="G178">
        <f ca="1">OFFSET('Equipos, Mater, Serv'!L$5,ROW($A178)-ROW($A$3),0)</f>
        <v>0</v>
      </c>
      <c r="I178">
        <f ca="1">OFFSET('Equipos, Mater, Serv'!O$5,ROW($A178)-ROW($A$3),0)</f>
        <v>0</v>
      </c>
      <c r="J178">
        <f ca="1">OFFSET('Equipos, Mater, Serv'!P$5,ROW($A178)-ROW($A$3),0)</f>
        <v>0</v>
      </c>
      <c r="K178">
        <f ca="1">OFFSET('Equipos, Mater, Serv'!T$5,ROW($A178)-ROW($A$3),0)</f>
        <v>0</v>
      </c>
      <c r="L178">
        <f ca="1">OFFSET('Equipos, Mater, Serv'!U$5,ROW($A178)-ROW($A$3),0)</f>
        <v>0</v>
      </c>
      <c r="N178">
        <f ca="1">OFFSET('Equipos, Mater, Serv'!Z$5,ROW($A178)-ROW($A$3),0)</f>
        <v>0</v>
      </c>
      <c r="O178">
        <f ca="1">OFFSET('Equipos, Mater, Serv'!AA$5,ROW($A178)-ROW($A$3),0)</f>
        <v>0</v>
      </c>
      <c r="P178">
        <f ca="1">OFFSET('Equipos, Mater, Serv'!AB$5,ROW($A178)-ROW($A$3),0)</f>
        <v>0</v>
      </c>
      <c r="Q178">
        <f ca="1">OFFSET('Equipos, Mater, Serv'!AC$5,ROW($A178)-ROW($A$3),0)</f>
        <v>0</v>
      </c>
      <c r="R178">
        <f ca="1">OFFSET('Equipos, Mater, Serv'!AD$5,ROW($A178)-ROW($A$3),0)</f>
        <v>0</v>
      </c>
      <c r="S178">
        <f ca="1">OFFSET('Equipos, Mater, Serv'!AE$5,ROW($A178)-ROW($A$3),0)</f>
        <v>0</v>
      </c>
      <c r="T178">
        <f ca="1">OFFSET('Equipos, Mater, Serv'!AF$5,ROW($A178)-ROW($A$3),0)</f>
        <v>0</v>
      </c>
      <c r="V178" s="227">
        <f ca="1">IF(OR($B178=0,D178=0,F178=0,J178&lt;&gt;'Datos fijos'!$H$3),0,1)</f>
        <v>0</v>
      </c>
      <c r="W178">
        <f t="shared" ca="1" si="192"/>
        <v>0</v>
      </c>
      <c r="X178" t="str">
        <f t="shared" ca="1" si="193"/>
        <v/>
      </c>
      <c r="Y178" t="str">
        <f t="shared" ca="1" si="194"/>
        <v/>
      </c>
      <c r="AA178" t="str">
        <f t="shared" ca="1" si="137"/>
        <v/>
      </c>
      <c r="AB178" t="str">
        <f t="shared" ca="1" si="138"/>
        <v/>
      </c>
      <c r="AC178" t="str">
        <f t="shared" ca="1" si="139"/>
        <v/>
      </c>
      <c r="AD178" t="str">
        <f t="shared" ca="1" si="140"/>
        <v/>
      </c>
      <c r="AE178" t="str">
        <f t="shared" ca="1" si="141"/>
        <v/>
      </c>
      <c r="AF178" t="str">
        <f t="shared" ca="1" si="142"/>
        <v/>
      </c>
      <c r="AG178" t="str">
        <f t="shared" ca="1" si="195"/>
        <v/>
      </c>
      <c r="AH178" t="str">
        <f t="shared" ca="1" si="196"/>
        <v/>
      </c>
      <c r="AI178" t="str">
        <f t="shared" ca="1" si="197"/>
        <v/>
      </c>
      <c r="AL178" t="str">
        <f ca="1">IF(Y178="","",IF(OR(AG178='Datos fijos'!$AB$3,AG178='Datos fijos'!$AB$4),0,SUM(AH178:AK178)))</f>
        <v/>
      </c>
      <c r="BE178" s="4">
        <f ca="1">IF(OR(COUNTIF('Datos fijos'!$AJ:$AJ,$B178)=0,$B178=0,D178=0,F178=0,$H$4&lt;&gt;'Datos fijos'!$H$3),0,VLOOKUP($B178,'Datos fijos'!$AJ:$AO,COLUMN('Datos fijos'!$AK$2)-COLUMN('Datos fijos'!$AJ$2)+1,0))</f>
        <v>0</v>
      </c>
      <c r="BF178">
        <f t="shared" ca="1" si="198"/>
        <v>0</v>
      </c>
      <c r="BG178" t="str">
        <f t="shared" ca="1" si="143"/>
        <v/>
      </c>
      <c r="BH178" t="str">
        <f t="shared" ca="1" si="144"/>
        <v/>
      </c>
      <c r="BJ178" t="str">
        <f t="shared" ca="1" si="145"/>
        <v/>
      </c>
      <c r="BK178" t="str">
        <f t="shared" ca="1" si="146"/>
        <v/>
      </c>
      <c r="BL178" t="str">
        <f t="shared" ca="1" si="147"/>
        <v/>
      </c>
      <c r="BM178" t="str">
        <f t="shared" ca="1" si="148"/>
        <v/>
      </c>
      <c r="BN178" s="4" t="str">
        <f t="shared" ca="1" si="149"/>
        <v/>
      </c>
      <c r="BO178" t="str">
        <f t="shared" ca="1" si="150"/>
        <v/>
      </c>
      <c r="BP178" t="str">
        <f t="shared" ca="1" si="151"/>
        <v/>
      </c>
      <c r="BQ178" t="str">
        <f t="shared" ca="1" si="152"/>
        <v/>
      </c>
      <c r="BR178" t="str">
        <f t="shared" ca="1" si="153"/>
        <v/>
      </c>
      <c r="BS178" t="str">
        <f t="shared" ca="1" si="154"/>
        <v/>
      </c>
      <c r="BT178" t="str">
        <f ca="1">IF($BH178="","",IF(OR(BO178='Datos fijos'!$AB$3,BO178='Datos fijos'!$AB$4),0,SUM(BP178:BS178)))</f>
        <v/>
      </c>
      <c r="BU178" t="str">
        <f t="shared" ca="1" si="199"/>
        <v/>
      </c>
      <c r="BX178">
        <f ca="1">IF(OR(COUNTIF('Datos fijos'!$AJ:$AJ,$B178)=0,$B178=0,D178=0,F178=0,G178=0,$H$4&lt;&gt;'Datos fijos'!$H$3),0,VLOOKUP($B178,'Datos fijos'!$AJ:$AO,COLUMN('Datos fijos'!$AL$1)-COLUMN('Datos fijos'!$AJ$2)+1,0))</f>
        <v>0</v>
      </c>
      <c r="BY178">
        <f t="shared" ca="1" si="200"/>
        <v>0</v>
      </c>
      <c r="BZ178" t="str">
        <f t="shared" ca="1" si="155"/>
        <v/>
      </c>
      <c r="CA178" t="str">
        <f t="shared" ca="1" si="156"/>
        <v/>
      </c>
      <c r="CC178" t="str">
        <f t="shared" ca="1" si="157"/>
        <v/>
      </c>
      <c r="CD178" t="str">
        <f t="shared" ca="1" si="158"/>
        <v/>
      </c>
      <c r="CE178" t="str">
        <f t="shared" ca="1" si="159"/>
        <v/>
      </c>
      <c r="CF178" t="str">
        <f t="shared" ca="1" si="160"/>
        <v/>
      </c>
      <c r="CG178" t="str">
        <f t="shared" ca="1" si="161"/>
        <v/>
      </c>
      <c r="CH178" t="str">
        <f t="shared" ca="1" si="162"/>
        <v/>
      </c>
      <c r="CI178" t="str">
        <f t="shared" ca="1" si="163"/>
        <v/>
      </c>
      <c r="CJ178" t="str">
        <f t="shared" ca="1" si="164"/>
        <v/>
      </c>
      <c r="CK178" t="str">
        <f t="shared" ca="1" si="165"/>
        <v/>
      </c>
      <c r="CL178" t="str">
        <f t="shared" ca="1" si="166"/>
        <v/>
      </c>
      <c r="CM178" t="str">
        <f ca="1">IF($CA178="","",IF(OR(CH178='Datos fijos'!$AB$3,CH178='Datos fijos'!$AB$4),0,SUM(CI178:CL178)))</f>
        <v/>
      </c>
      <c r="CN178" t="str">
        <f t="shared" ca="1" si="201"/>
        <v/>
      </c>
      <c r="CQ178" s="4">
        <f ca="1">IF(OR(COUNTIF('Datos fijos'!$AJ:$AJ,$B178)=0,$B178=0,L178=0,D178=0,F178=0),0,IF(K178='Datos fijos'!$AB$5,VLOOKUP($B178,'Datos fijos'!$AJ:$AO,COLUMN('Datos fijos'!$AN$1)-COLUMN('Datos fijos'!$AJ$2)+1,0),0))</f>
        <v>0</v>
      </c>
      <c r="CR178">
        <f t="shared" ca="1" si="202"/>
        <v>0</v>
      </c>
      <c r="CS178" t="str">
        <f t="shared" ca="1" si="167"/>
        <v/>
      </c>
      <c r="CT178" t="str">
        <f t="shared" ca="1" si="168"/>
        <v/>
      </c>
      <c r="CV178" t="str">
        <f t="shared" ca="1" si="169"/>
        <v/>
      </c>
      <c r="CW178" t="str">
        <f t="shared" ca="1" si="170"/>
        <v/>
      </c>
      <c r="CX178" t="str">
        <f t="shared" ca="1" si="171"/>
        <v/>
      </c>
      <c r="CY178" t="str">
        <f t="shared" ca="1" si="172"/>
        <v/>
      </c>
      <c r="CZ178" t="str">
        <f t="shared" ca="1" si="173"/>
        <v/>
      </c>
      <c r="DA178" t="str">
        <f t="shared" ca="1" si="174"/>
        <v/>
      </c>
      <c r="DB178" s="4" t="str">
        <f t="shared" ca="1" si="175"/>
        <v/>
      </c>
      <c r="DC178" t="str">
        <f t="shared" ca="1" si="176"/>
        <v/>
      </c>
      <c r="DD178" t="str">
        <f t="shared" ca="1" si="177"/>
        <v/>
      </c>
      <c r="DE178" t="str">
        <f t="shared" ca="1" si="178"/>
        <v/>
      </c>
      <c r="DF178" t="str">
        <f t="shared" ca="1" si="179"/>
        <v/>
      </c>
      <c r="DI178">
        <f ca="1">IF(OR(COUNTIF('Datos fijos'!$AJ:$AJ,Cálculos!$B178)=0,Cálculos!$B178=0,D178=0,F178=0),0,VLOOKUP($B178,'Datos fijos'!$AJ:$AO,COLUMN('Datos fijos'!$AO$1)-COLUMN('Datos fijos'!$AJ$2)+1,0))</f>
        <v>0</v>
      </c>
      <c r="DJ178">
        <f t="shared" ca="1" si="203"/>
        <v>0</v>
      </c>
      <c r="DK178" t="str">
        <f t="shared" ca="1" si="180"/>
        <v/>
      </c>
      <c r="DL178" t="str">
        <f t="shared" ca="1" si="204"/>
        <v/>
      </c>
      <c r="DN178" t="str">
        <f t="shared" ca="1" si="181"/>
        <v/>
      </c>
      <c r="DO178" t="str">
        <f t="shared" ca="1" si="182"/>
        <v/>
      </c>
      <c r="DP178" t="str">
        <f t="shared" ca="1" si="183"/>
        <v/>
      </c>
      <c r="DQ178" t="str">
        <f t="shared" ca="1" si="184"/>
        <v/>
      </c>
      <c r="DR178" t="str">
        <f t="shared" ca="1" si="185"/>
        <v/>
      </c>
      <c r="DS178" s="4" t="str">
        <f ca="1">IF($DL178="","",IF(OR(OFFSET(K$3,$DL178,0)='Datos fijos'!$AB$5,OFFSET(K$3,$DL178,0)='Datos fijos'!$AB$6),"Importado",OFFSET(K$3,$DL178,0)))</f>
        <v/>
      </c>
      <c r="DT178" t="str">
        <f t="shared" ca="1" si="186"/>
        <v/>
      </c>
      <c r="DU178" t="str">
        <f t="shared" ca="1" si="187"/>
        <v/>
      </c>
      <c r="DV178" t="str">
        <f t="shared" ca="1" si="188"/>
        <v/>
      </c>
      <c r="DW178" t="str">
        <f t="shared" ca="1" si="189"/>
        <v/>
      </c>
      <c r="DX178" t="str">
        <f ca="1">IF(DL178="","",IF(OR(DS178='Datos fijos'!$AB$3,DS178='Datos fijos'!$AB$4),0,SUM(DT178:DW178)))</f>
        <v/>
      </c>
      <c r="DY178" t="str">
        <f t="shared" ca="1" si="190"/>
        <v/>
      </c>
      <c r="EC178" s="52" t="str">
        <f ca="1">IF(OR(COUNTIF('Datos fijos'!$AJ:$AJ,Cálculos!$B178)=0,F178=0,D178=0,B178=0),"",VLOOKUP($B178,'Datos fijos'!$AJ:$AP,COLUMN('Datos fijos'!$AP$1)-COLUMN('Datos fijos'!$AJ$2)+1,0))</f>
        <v/>
      </c>
      <c r="ED178" t="str">
        <f t="shared" ca="1" si="191"/>
        <v/>
      </c>
    </row>
    <row r="179" spans="2:134">
      <c r="B179">
        <f ca="1">OFFSET('Equipos, Mater, Serv'!C$5,ROW($A179)-ROW($A$3),0)</f>
        <v>0</v>
      </c>
      <c r="C179">
        <f ca="1">OFFSET('Equipos, Mater, Serv'!D$5,ROW($A179)-ROW($A$3),0)</f>
        <v>0</v>
      </c>
      <c r="D179">
        <f ca="1">OFFSET('Equipos, Mater, Serv'!F$5,ROW($A179)-ROW($A$3),0)</f>
        <v>0</v>
      </c>
      <c r="E179">
        <f ca="1">OFFSET('Equipos, Mater, Serv'!G$5,ROW($A179)-ROW($A$3),0)</f>
        <v>0</v>
      </c>
      <c r="F179">
        <f ca="1">OFFSET('Equipos, Mater, Serv'!H$5,ROW($A179)-ROW($A$3),0)</f>
        <v>0</v>
      </c>
      <c r="G179">
        <f ca="1">OFFSET('Equipos, Mater, Serv'!L$5,ROW($A179)-ROW($A$3),0)</f>
        <v>0</v>
      </c>
      <c r="I179">
        <f ca="1">OFFSET('Equipos, Mater, Serv'!O$5,ROW($A179)-ROW($A$3),0)</f>
        <v>0</v>
      </c>
      <c r="J179">
        <f ca="1">OFFSET('Equipos, Mater, Serv'!P$5,ROW($A179)-ROW($A$3),0)</f>
        <v>0</v>
      </c>
      <c r="K179">
        <f ca="1">OFFSET('Equipos, Mater, Serv'!T$5,ROW($A179)-ROW($A$3),0)</f>
        <v>0</v>
      </c>
      <c r="L179">
        <f ca="1">OFFSET('Equipos, Mater, Serv'!U$5,ROW($A179)-ROW($A$3),0)</f>
        <v>0</v>
      </c>
      <c r="N179">
        <f ca="1">OFFSET('Equipos, Mater, Serv'!Z$5,ROW($A179)-ROW($A$3),0)</f>
        <v>0</v>
      </c>
      <c r="O179">
        <f ca="1">OFFSET('Equipos, Mater, Serv'!AA$5,ROW($A179)-ROW($A$3),0)</f>
        <v>0</v>
      </c>
      <c r="P179">
        <f ca="1">OFFSET('Equipos, Mater, Serv'!AB$5,ROW($A179)-ROW($A$3),0)</f>
        <v>0</v>
      </c>
      <c r="Q179">
        <f ca="1">OFFSET('Equipos, Mater, Serv'!AC$5,ROW($A179)-ROW($A$3),0)</f>
        <v>0</v>
      </c>
      <c r="R179">
        <f ca="1">OFFSET('Equipos, Mater, Serv'!AD$5,ROW($A179)-ROW($A$3),0)</f>
        <v>0</v>
      </c>
      <c r="S179">
        <f ca="1">OFFSET('Equipos, Mater, Serv'!AE$5,ROW($A179)-ROW($A$3),0)</f>
        <v>0</v>
      </c>
      <c r="T179">
        <f ca="1">OFFSET('Equipos, Mater, Serv'!AF$5,ROW($A179)-ROW($A$3),0)</f>
        <v>0</v>
      </c>
      <c r="V179" s="227">
        <f ca="1">IF(OR($B179=0,D179=0,F179=0,J179&lt;&gt;'Datos fijos'!$H$3),0,1)</f>
        <v>0</v>
      </c>
      <c r="W179">
        <f t="shared" ca="1" si="192"/>
        <v>0</v>
      </c>
      <c r="X179" t="str">
        <f t="shared" ca="1" si="193"/>
        <v/>
      </c>
      <c r="Y179" t="str">
        <f t="shared" ca="1" si="194"/>
        <v/>
      </c>
      <c r="AA179" t="str">
        <f t="shared" ca="1" si="137"/>
        <v/>
      </c>
      <c r="AB179" t="str">
        <f t="shared" ca="1" si="138"/>
        <v/>
      </c>
      <c r="AC179" t="str">
        <f t="shared" ca="1" si="139"/>
        <v/>
      </c>
      <c r="AD179" t="str">
        <f t="shared" ca="1" si="140"/>
        <v/>
      </c>
      <c r="AE179" t="str">
        <f t="shared" ca="1" si="141"/>
        <v/>
      </c>
      <c r="AF179" t="str">
        <f t="shared" ca="1" si="142"/>
        <v/>
      </c>
      <c r="AG179" t="str">
        <f t="shared" ca="1" si="195"/>
        <v/>
      </c>
      <c r="AH179" t="str">
        <f t="shared" ca="1" si="196"/>
        <v/>
      </c>
      <c r="AI179" t="str">
        <f t="shared" ca="1" si="197"/>
        <v/>
      </c>
      <c r="AL179" t="str">
        <f ca="1">IF(Y179="","",IF(OR(AG179='Datos fijos'!$AB$3,AG179='Datos fijos'!$AB$4),0,SUM(AH179:AK179)))</f>
        <v/>
      </c>
      <c r="BE179" s="4">
        <f ca="1">IF(OR(COUNTIF('Datos fijos'!$AJ:$AJ,$B179)=0,$B179=0,D179=0,F179=0,$H$4&lt;&gt;'Datos fijos'!$H$3),0,VLOOKUP($B179,'Datos fijos'!$AJ:$AO,COLUMN('Datos fijos'!$AK$2)-COLUMN('Datos fijos'!$AJ$2)+1,0))</f>
        <v>0</v>
      </c>
      <c r="BF179">
        <f t="shared" ca="1" si="198"/>
        <v>0</v>
      </c>
      <c r="BG179" t="str">
        <f t="shared" ca="1" si="143"/>
        <v/>
      </c>
      <c r="BH179" t="str">
        <f t="shared" ca="1" si="144"/>
        <v/>
      </c>
      <c r="BJ179" t="str">
        <f t="shared" ca="1" si="145"/>
        <v/>
      </c>
      <c r="BK179" t="str">
        <f t="shared" ca="1" si="146"/>
        <v/>
      </c>
      <c r="BL179" t="str">
        <f t="shared" ca="1" si="147"/>
        <v/>
      </c>
      <c r="BM179" t="str">
        <f t="shared" ca="1" si="148"/>
        <v/>
      </c>
      <c r="BN179" s="4" t="str">
        <f t="shared" ca="1" si="149"/>
        <v/>
      </c>
      <c r="BO179" t="str">
        <f t="shared" ca="1" si="150"/>
        <v/>
      </c>
      <c r="BP179" t="str">
        <f t="shared" ca="1" si="151"/>
        <v/>
      </c>
      <c r="BQ179" t="str">
        <f t="shared" ca="1" si="152"/>
        <v/>
      </c>
      <c r="BR179" t="str">
        <f t="shared" ca="1" si="153"/>
        <v/>
      </c>
      <c r="BS179" t="str">
        <f t="shared" ca="1" si="154"/>
        <v/>
      </c>
      <c r="BT179" t="str">
        <f ca="1">IF($BH179="","",IF(OR(BO179='Datos fijos'!$AB$3,BO179='Datos fijos'!$AB$4),0,SUM(BP179:BS179)))</f>
        <v/>
      </c>
      <c r="BU179" t="str">
        <f t="shared" ca="1" si="199"/>
        <v/>
      </c>
      <c r="BX179">
        <f ca="1">IF(OR(COUNTIF('Datos fijos'!$AJ:$AJ,$B179)=0,$B179=0,D179=0,F179=0,G179=0,$H$4&lt;&gt;'Datos fijos'!$H$3),0,VLOOKUP($B179,'Datos fijos'!$AJ:$AO,COLUMN('Datos fijos'!$AL$1)-COLUMN('Datos fijos'!$AJ$2)+1,0))</f>
        <v>0</v>
      </c>
      <c r="BY179">
        <f t="shared" ca="1" si="200"/>
        <v>0</v>
      </c>
      <c r="BZ179" t="str">
        <f t="shared" ca="1" si="155"/>
        <v/>
      </c>
      <c r="CA179" t="str">
        <f t="shared" ca="1" si="156"/>
        <v/>
      </c>
      <c r="CC179" t="str">
        <f t="shared" ca="1" si="157"/>
        <v/>
      </c>
      <c r="CD179" t="str">
        <f t="shared" ca="1" si="158"/>
        <v/>
      </c>
      <c r="CE179" t="str">
        <f t="shared" ca="1" si="159"/>
        <v/>
      </c>
      <c r="CF179" t="str">
        <f t="shared" ca="1" si="160"/>
        <v/>
      </c>
      <c r="CG179" t="str">
        <f t="shared" ca="1" si="161"/>
        <v/>
      </c>
      <c r="CH179" t="str">
        <f t="shared" ca="1" si="162"/>
        <v/>
      </c>
      <c r="CI179" t="str">
        <f t="shared" ca="1" si="163"/>
        <v/>
      </c>
      <c r="CJ179" t="str">
        <f t="shared" ca="1" si="164"/>
        <v/>
      </c>
      <c r="CK179" t="str">
        <f t="shared" ca="1" si="165"/>
        <v/>
      </c>
      <c r="CL179" t="str">
        <f t="shared" ca="1" si="166"/>
        <v/>
      </c>
      <c r="CM179" t="str">
        <f ca="1">IF($CA179="","",IF(OR(CH179='Datos fijos'!$AB$3,CH179='Datos fijos'!$AB$4),0,SUM(CI179:CL179)))</f>
        <v/>
      </c>
      <c r="CN179" t="str">
        <f t="shared" ca="1" si="201"/>
        <v/>
      </c>
      <c r="CQ179" s="4">
        <f ca="1">IF(OR(COUNTIF('Datos fijos'!$AJ:$AJ,$B179)=0,$B179=0,L179=0,D179=0,F179=0),0,IF(K179='Datos fijos'!$AB$5,VLOOKUP($B179,'Datos fijos'!$AJ:$AO,COLUMN('Datos fijos'!$AN$1)-COLUMN('Datos fijos'!$AJ$2)+1,0),0))</f>
        <v>0</v>
      </c>
      <c r="CR179">
        <f t="shared" ca="1" si="202"/>
        <v>0</v>
      </c>
      <c r="CS179" t="str">
        <f t="shared" ca="1" si="167"/>
        <v/>
      </c>
      <c r="CT179" t="str">
        <f t="shared" ca="1" si="168"/>
        <v/>
      </c>
      <c r="CV179" t="str">
        <f t="shared" ca="1" si="169"/>
        <v/>
      </c>
      <c r="CW179" t="str">
        <f t="shared" ca="1" si="170"/>
        <v/>
      </c>
      <c r="CX179" t="str">
        <f t="shared" ca="1" si="171"/>
        <v/>
      </c>
      <c r="CY179" t="str">
        <f t="shared" ca="1" si="172"/>
        <v/>
      </c>
      <c r="CZ179" t="str">
        <f t="shared" ca="1" si="173"/>
        <v/>
      </c>
      <c r="DA179" t="str">
        <f t="shared" ca="1" si="174"/>
        <v/>
      </c>
      <c r="DB179" s="4" t="str">
        <f t="shared" ca="1" si="175"/>
        <v/>
      </c>
      <c r="DC179" t="str">
        <f t="shared" ca="1" si="176"/>
        <v/>
      </c>
      <c r="DD179" t="str">
        <f t="shared" ca="1" si="177"/>
        <v/>
      </c>
      <c r="DE179" t="str">
        <f t="shared" ca="1" si="178"/>
        <v/>
      </c>
      <c r="DF179" t="str">
        <f t="shared" ca="1" si="179"/>
        <v/>
      </c>
      <c r="DI179">
        <f ca="1">IF(OR(COUNTIF('Datos fijos'!$AJ:$AJ,Cálculos!$B179)=0,Cálculos!$B179=0,D179=0,F179=0),0,VLOOKUP($B179,'Datos fijos'!$AJ:$AO,COLUMN('Datos fijos'!$AO$1)-COLUMN('Datos fijos'!$AJ$2)+1,0))</f>
        <v>0</v>
      </c>
      <c r="DJ179">
        <f t="shared" ca="1" si="203"/>
        <v>0</v>
      </c>
      <c r="DK179" t="str">
        <f t="shared" ca="1" si="180"/>
        <v/>
      </c>
      <c r="DL179" t="str">
        <f t="shared" ca="1" si="204"/>
        <v/>
      </c>
      <c r="DN179" t="str">
        <f t="shared" ca="1" si="181"/>
        <v/>
      </c>
      <c r="DO179" t="str">
        <f t="shared" ca="1" si="182"/>
        <v/>
      </c>
      <c r="DP179" t="str">
        <f t="shared" ca="1" si="183"/>
        <v/>
      </c>
      <c r="DQ179" t="str">
        <f t="shared" ca="1" si="184"/>
        <v/>
      </c>
      <c r="DR179" t="str">
        <f t="shared" ca="1" si="185"/>
        <v/>
      </c>
      <c r="DS179" s="4" t="str">
        <f ca="1">IF($DL179="","",IF(OR(OFFSET(K$3,$DL179,0)='Datos fijos'!$AB$5,OFFSET(K$3,$DL179,0)='Datos fijos'!$AB$6),"Importado",OFFSET(K$3,$DL179,0)))</f>
        <v/>
      </c>
      <c r="DT179" t="str">
        <f t="shared" ca="1" si="186"/>
        <v/>
      </c>
      <c r="DU179" t="str">
        <f t="shared" ca="1" si="187"/>
        <v/>
      </c>
      <c r="DV179" t="str">
        <f t="shared" ca="1" si="188"/>
        <v/>
      </c>
      <c r="DW179" t="str">
        <f t="shared" ca="1" si="189"/>
        <v/>
      </c>
      <c r="DX179" t="str">
        <f ca="1">IF(DL179="","",IF(OR(DS179='Datos fijos'!$AB$3,DS179='Datos fijos'!$AB$4),0,SUM(DT179:DW179)))</f>
        <v/>
      </c>
      <c r="DY179" t="str">
        <f t="shared" ca="1" si="190"/>
        <v/>
      </c>
      <c r="EC179" s="52" t="str">
        <f ca="1">IF(OR(COUNTIF('Datos fijos'!$AJ:$AJ,Cálculos!$B179)=0,F179=0,D179=0,B179=0),"",VLOOKUP($B179,'Datos fijos'!$AJ:$AP,COLUMN('Datos fijos'!$AP$1)-COLUMN('Datos fijos'!$AJ$2)+1,0))</f>
        <v/>
      </c>
      <c r="ED179" t="str">
        <f t="shared" ca="1" si="191"/>
        <v/>
      </c>
    </row>
    <row r="180" spans="2:134">
      <c r="B180">
        <f ca="1">OFFSET('Equipos, Mater, Serv'!C$5,ROW($A180)-ROW($A$3),0)</f>
        <v>0</v>
      </c>
      <c r="C180">
        <f ca="1">OFFSET('Equipos, Mater, Serv'!D$5,ROW($A180)-ROW($A$3),0)</f>
        <v>0</v>
      </c>
      <c r="D180">
        <f ca="1">OFFSET('Equipos, Mater, Serv'!F$5,ROW($A180)-ROW($A$3),0)</f>
        <v>0</v>
      </c>
      <c r="E180">
        <f ca="1">OFFSET('Equipos, Mater, Serv'!G$5,ROW($A180)-ROW($A$3),0)</f>
        <v>0</v>
      </c>
      <c r="F180">
        <f ca="1">OFFSET('Equipos, Mater, Serv'!H$5,ROW($A180)-ROW($A$3),0)</f>
        <v>0</v>
      </c>
      <c r="G180">
        <f ca="1">OFFSET('Equipos, Mater, Serv'!L$5,ROW($A180)-ROW($A$3),0)</f>
        <v>0</v>
      </c>
      <c r="I180">
        <f ca="1">OFFSET('Equipos, Mater, Serv'!O$5,ROW($A180)-ROW($A$3),0)</f>
        <v>0</v>
      </c>
      <c r="J180">
        <f ca="1">OFFSET('Equipos, Mater, Serv'!P$5,ROW($A180)-ROW($A$3),0)</f>
        <v>0</v>
      </c>
      <c r="K180">
        <f ca="1">OFFSET('Equipos, Mater, Serv'!T$5,ROW($A180)-ROW($A$3),0)</f>
        <v>0</v>
      </c>
      <c r="L180">
        <f ca="1">OFFSET('Equipos, Mater, Serv'!U$5,ROW($A180)-ROW($A$3),0)</f>
        <v>0</v>
      </c>
      <c r="N180">
        <f ca="1">OFFSET('Equipos, Mater, Serv'!Z$5,ROW($A180)-ROW($A$3),0)</f>
        <v>0</v>
      </c>
      <c r="O180">
        <f ca="1">OFFSET('Equipos, Mater, Serv'!AA$5,ROW($A180)-ROW($A$3),0)</f>
        <v>0</v>
      </c>
      <c r="P180">
        <f ca="1">OFFSET('Equipos, Mater, Serv'!AB$5,ROW($A180)-ROW($A$3),0)</f>
        <v>0</v>
      </c>
      <c r="Q180">
        <f ca="1">OFFSET('Equipos, Mater, Serv'!AC$5,ROW($A180)-ROW($A$3),0)</f>
        <v>0</v>
      </c>
      <c r="R180">
        <f ca="1">OFFSET('Equipos, Mater, Serv'!AD$5,ROW($A180)-ROW($A$3),0)</f>
        <v>0</v>
      </c>
      <c r="S180">
        <f ca="1">OFFSET('Equipos, Mater, Serv'!AE$5,ROW($A180)-ROW($A$3),0)</f>
        <v>0</v>
      </c>
      <c r="T180">
        <f ca="1">OFFSET('Equipos, Mater, Serv'!AF$5,ROW($A180)-ROW($A$3),0)</f>
        <v>0</v>
      </c>
      <c r="V180" s="227">
        <f ca="1">IF(OR($B180=0,D180=0,F180=0,J180&lt;&gt;'Datos fijos'!$H$3),0,1)</f>
        <v>0</v>
      </c>
      <c r="W180">
        <f t="shared" ca="1" si="192"/>
        <v>0</v>
      </c>
      <c r="X180" t="str">
        <f t="shared" ca="1" si="193"/>
        <v/>
      </c>
      <c r="Y180" t="str">
        <f t="shared" ca="1" si="194"/>
        <v/>
      </c>
      <c r="AA180" t="str">
        <f t="shared" ca="1" si="137"/>
        <v/>
      </c>
      <c r="AB180" t="str">
        <f t="shared" ca="1" si="138"/>
        <v/>
      </c>
      <c r="AC180" t="str">
        <f t="shared" ca="1" si="139"/>
        <v/>
      </c>
      <c r="AD180" t="str">
        <f t="shared" ca="1" si="140"/>
        <v/>
      </c>
      <c r="AE180" t="str">
        <f t="shared" ca="1" si="141"/>
        <v/>
      </c>
      <c r="AF180" t="str">
        <f t="shared" ca="1" si="142"/>
        <v/>
      </c>
      <c r="AG180" t="str">
        <f t="shared" ca="1" si="195"/>
        <v/>
      </c>
      <c r="AH180" t="str">
        <f t="shared" ca="1" si="196"/>
        <v/>
      </c>
      <c r="AI180" t="str">
        <f t="shared" ca="1" si="197"/>
        <v/>
      </c>
      <c r="AL180" t="str">
        <f ca="1">IF(Y180="","",IF(OR(AG180='Datos fijos'!$AB$3,AG180='Datos fijos'!$AB$4),0,SUM(AH180:AK180)))</f>
        <v/>
      </c>
      <c r="BE180" s="4">
        <f ca="1">IF(OR(COUNTIF('Datos fijos'!$AJ:$AJ,$B180)=0,$B180=0,D180=0,F180=0,$H$4&lt;&gt;'Datos fijos'!$H$3),0,VLOOKUP($B180,'Datos fijos'!$AJ:$AO,COLUMN('Datos fijos'!$AK$2)-COLUMN('Datos fijos'!$AJ$2)+1,0))</f>
        <v>0</v>
      </c>
      <c r="BF180">
        <f t="shared" ca="1" si="198"/>
        <v>0</v>
      </c>
      <c r="BG180" t="str">
        <f t="shared" ca="1" si="143"/>
        <v/>
      </c>
      <c r="BH180" t="str">
        <f t="shared" ca="1" si="144"/>
        <v/>
      </c>
      <c r="BJ180" t="str">
        <f t="shared" ca="1" si="145"/>
        <v/>
      </c>
      <c r="BK180" t="str">
        <f t="shared" ca="1" si="146"/>
        <v/>
      </c>
      <c r="BL180" t="str">
        <f t="shared" ca="1" si="147"/>
        <v/>
      </c>
      <c r="BM180" t="str">
        <f t="shared" ca="1" si="148"/>
        <v/>
      </c>
      <c r="BN180" s="4" t="str">
        <f t="shared" ca="1" si="149"/>
        <v/>
      </c>
      <c r="BO180" t="str">
        <f t="shared" ca="1" si="150"/>
        <v/>
      </c>
      <c r="BP180" t="str">
        <f t="shared" ca="1" si="151"/>
        <v/>
      </c>
      <c r="BQ180" t="str">
        <f t="shared" ca="1" si="152"/>
        <v/>
      </c>
      <c r="BR180" t="str">
        <f t="shared" ca="1" si="153"/>
        <v/>
      </c>
      <c r="BS180" t="str">
        <f t="shared" ca="1" si="154"/>
        <v/>
      </c>
      <c r="BT180" t="str">
        <f ca="1">IF($BH180="","",IF(OR(BO180='Datos fijos'!$AB$3,BO180='Datos fijos'!$AB$4),0,SUM(BP180:BS180)))</f>
        <v/>
      </c>
      <c r="BU180" t="str">
        <f t="shared" ca="1" si="199"/>
        <v/>
      </c>
      <c r="BX180">
        <f ca="1">IF(OR(COUNTIF('Datos fijos'!$AJ:$AJ,$B180)=0,$B180=0,D180=0,F180=0,G180=0,$H$4&lt;&gt;'Datos fijos'!$H$3),0,VLOOKUP($B180,'Datos fijos'!$AJ:$AO,COLUMN('Datos fijos'!$AL$1)-COLUMN('Datos fijos'!$AJ$2)+1,0))</f>
        <v>0</v>
      </c>
      <c r="BY180">
        <f t="shared" ca="1" si="200"/>
        <v>0</v>
      </c>
      <c r="BZ180" t="str">
        <f t="shared" ca="1" si="155"/>
        <v/>
      </c>
      <c r="CA180" t="str">
        <f t="shared" ca="1" si="156"/>
        <v/>
      </c>
      <c r="CC180" t="str">
        <f t="shared" ca="1" si="157"/>
        <v/>
      </c>
      <c r="CD180" t="str">
        <f t="shared" ca="1" si="158"/>
        <v/>
      </c>
      <c r="CE180" t="str">
        <f t="shared" ca="1" si="159"/>
        <v/>
      </c>
      <c r="CF180" t="str">
        <f t="shared" ca="1" si="160"/>
        <v/>
      </c>
      <c r="CG180" t="str">
        <f t="shared" ca="1" si="161"/>
        <v/>
      </c>
      <c r="CH180" t="str">
        <f t="shared" ca="1" si="162"/>
        <v/>
      </c>
      <c r="CI180" t="str">
        <f t="shared" ca="1" si="163"/>
        <v/>
      </c>
      <c r="CJ180" t="str">
        <f t="shared" ca="1" si="164"/>
        <v/>
      </c>
      <c r="CK180" t="str">
        <f t="shared" ca="1" si="165"/>
        <v/>
      </c>
      <c r="CL180" t="str">
        <f t="shared" ca="1" si="166"/>
        <v/>
      </c>
      <c r="CM180" t="str">
        <f ca="1">IF($CA180="","",IF(OR(CH180='Datos fijos'!$AB$3,CH180='Datos fijos'!$AB$4),0,SUM(CI180:CL180)))</f>
        <v/>
      </c>
      <c r="CN180" t="str">
        <f t="shared" ca="1" si="201"/>
        <v/>
      </c>
      <c r="CQ180" s="4">
        <f ca="1">IF(OR(COUNTIF('Datos fijos'!$AJ:$AJ,$B180)=0,$B180=0,L180=0,D180=0,F180=0),0,IF(K180='Datos fijos'!$AB$5,VLOOKUP($B180,'Datos fijos'!$AJ:$AO,COLUMN('Datos fijos'!$AN$1)-COLUMN('Datos fijos'!$AJ$2)+1,0),0))</f>
        <v>0</v>
      </c>
      <c r="CR180">
        <f t="shared" ca="1" si="202"/>
        <v>0</v>
      </c>
      <c r="CS180" t="str">
        <f t="shared" ca="1" si="167"/>
        <v/>
      </c>
      <c r="CT180" t="str">
        <f t="shared" ca="1" si="168"/>
        <v/>
      </c>
      <c r="CV180" t="str">
        <f t="shared" ca="1" si="169"/>
        <v/>
      </c>
      <c r="CW180" t="str">
        <f t="shared" ca="1" si="170"/>
        <v/>
      </c>
      <c r="CX180" t="str">
        <f t="shared" ca="1" si="171"/>
        <v/>
      </c>
      <c r="CY180" t="str">
        <f t="shared" ca="1" si="172"/>
        <v/>
      </c>
      <c r="CZ180" t="str">
        <f t="shared" ca="1" si="173"/>
        <v/>
      </c>
      <c r="DA180" t="str">
        <f t="shared" ca="1" si="174"/>
        <v/>
      </c>
      <c r="DB180" s="4" t="str">
        <f t="shared" ca="1" si="175"/>
        <v/>
      </c>
      <c r="DC180" t="str">
        <f t="shared" ca="1" si="176"/>
        <v/>
      </c>
      <c r="DD180" t="str">
        <f t="shared" ca="1" si="177"/>
        <v/>
      </c>
      <c r="DE180" t="str">
        <f t="shared" ca="1" si="178"/>
        <v/>
      </c>
      <c r="DF180" t="str">
        <f t="shared" ca="1" si="179"/>
        <v/>
      </c>
      <c r="DI180">
        <f ca="1">IF(OR(COUNTIF('Datos fijos'!$AJ:$AJ,Cálculos!$B180)=0,Cálculos!$B180=0,D180=0,F180=0),0,VLOOKUP($B180,'Datos fijos'!$AJ:$AO,COLUMN('Datos fijos'!$AO$1)-COLUMN('Datos fijos'!$AJ$2)+1,0))</f>
        <v>0</v>
      </c>
      <c r="DJ180">
        <f t="shared" ca="1" si="203"/>
        <v>0</v>
      </c>
      <c r="DK180" t="str">
        <f t="shared" ca="1" si="180"/>
        <v/>
      </c>
      <c r="DL180" t="str">
        <f t="shared" ca="1" si="204"/>
        <v/>
      </c>
      <c r="DN180" t="str">
        <f t="shared" ca="1" si="181"/>
        <v/>
      </c>
      <c r="DO180" t="str">
        <f t="shared" ca="1" si="182"/>
        <v/>
      </c>
      <c r="DP180" t="str">
        <f t="shared" ca="1" si="183"/>
        <v/>
      </c>
      <c r="DQ180" t="str">
        <f t="shared" ca="1" si="184"/>
        <v/>
      </c>
      <c r="DR180" t="str">
        <f t="shared" ca="1" si="185"/>
        <v/>
      </c>
      <c r="DS180" s="4" t="str">
        <f ca="1">IF($DL180="","",IF(OR(OFFSET(K$3,$DL180,0)='Datos fijos'!$AB$5,OFFSET(K$3,$DL180,0)='Datos fijos'!$AB$6),"Importado",OFFSET(K$3,$DL180,0)))</f>
        <v/>
      </c>
      <c r="DT180" t="str">
        <f t="shared" ca="1" si="186"/>
        <v/>
      </c>
      <c r="DU180" t="str">
        <f t="shared" ca="1" si="187"/>
        <v/>
      </c>
      <c r="DV180" t="str">
        <f t="shared" ca="1" si="188"/>
        <v/>
      </c>
      <c r="DW180" t="str">
        <f t="shared" ca="1" si="189"/>
        <v/>
      </c>
      <c r="DX180" t="str">
        <f ca="1">IF(DL180="","",IF(OR(DS180='Datos fijos'!$AB$3,DS180='Datos fijos'!$AB$4),0,SUM(DT180:DW180)))</f>
        <v/>
      </c>
      <c r="DY180" t="str">
        <f t="shared" ca="1" si="190"/>
        <v/>
      </c>
      <c r="EC180" s="52" t="str">
        <f ca="1">IF(OR(COUNTIF('Datos fijos'!$AJ:$AJ,Cálculos!$B180)=0,F180=0,D180=0,B180=0),"",VLOOKUP($B180,'Datos fijos'!$AJ:$AP,COLUMN('Datos fijos'!$AP$1)-COLUMN('Datos fijos'!$AJ$2)+1,0))</f>
        <v/>
      </c>
      <c r="ED180" t="str">
        <f t="shared" ca="1" si="191"/>
        <v/>
      </c>
    </row>
    <row r="181" spans="2:134">
      <c r="B181">
        <f ca="1">OFFSET('Equipos, Mater, Serv'!C$5,ROW($A181)-ROW($A$3),0)</f>
        <v>0</v>
      </c>
      <c r="C181">
        <f ca="1">OFFSET('Equipos, Mater, Serv'!D$5,ROW($A181)-ROW($A$3),0)</f>
        <v>0</v>
      </c>
      <c r="D181">
        <f ca="1">OFFSET('Equipos, Mater, Serv'!F$5,ROW($A181)-ROW($A$3),0)</f>
        <v>0</v>
      </c>
      <c r="E181">
        <f ca="1">OFFSET('Equipos, Mater, Serv'!G$5,ROW($A181)-ROW($A$3),0)</f>
        <v>0</v>
      </c>
      <c r="F181">
        <f ca="1">OFFSET('Equipos, Mater, Serv'!H$5,ROW($A181)-ROW($A$3),0)</f>
        <v>0</v>
      </c>
      <c r="G181">
        <f ca="1">OFFSET('Equipos, Mater, Serv'!L$5,ROW($A181)-ROW($A$3),0)</f>
        <v>0</v>
      </c>
      <c r="I181">
        <f ca="1">OFFSET('Equipos, Mater, Serv'!O$5,ROW($A181)-ROW($A$3),0)</f>
        <v>0</v>
      </c>
      <c r="J181">
        <f ca="1">OFFSET('Equipos, Mater, Serv'!P$5,ROW($A181)-ROW($A$3),0)</f>
        <v>0</v>
      </c>
      <c r="K181">
        <f ca="1">OFFSET('Equipos, Mater, Serv'!T$5,ROW($A181)-ROW($A$3),0)</f>
        <v>0</v>
      </c>
      <c r="L181">
        <f ca="1">OFFSET('Equipos, Mater, Serv'!U$5,ROW($A181)-ROW($A$3),0)</f>
        <v>0</v>
      </c>
      <c r="N181">
        <f ca="1">OFFSET('Equipos, Mater, Serv'!Z$5,ROW($A181)-ROW($A$3),0)</f>
        <v>0</v>
      </c>
      <c r="O181">
        <f ca="1">OFFSET('Equipos, Mater, Serv'!AA$5,ROW($A181)-ROW($A$3),0)</f>
        <v>0</v>
      </c>
      <c r="P181">
        <f ca="1">OFFSET('Equipos, Mater, Serv'!AB$5,ROW($A181)-ROW($A$3),0)</f>
        <v>0</v>
      </c>
      <c r="Q181">
        <f ca="1">OFFSET('Equipos, Mater, Serv'!AC$5,ROW($A181)-ROW($A$3),0)</f>
        <v>0</v>
      </c>
      <c r="R181">
        <f ca="1">OFFSET('Equipos, Mater, Serv'!AD$5,ROW($A181)-ROW($A$3),0)</f>
        <v>0</v>
      </c>
      <c r="S181">
        <f ca="1">OFFSET('Equipos, Mater, Serv'!AE$5,ROW($A181)-ROW($A$3),0)</f>
        <v>0</v>
      </c>
      <c r="T181">
        <f ca="1">OFFSET('Equipos, Mater, Serv'!AF$5,ROW($A181)-ROW($A$3),0)</f>
        <v>0</v>
      </c>
      <c r="V181" s="227">
        <f ca="1">IF(OR($B181=0,D181=0,F181=0,J181&lt;&gt;'Datos fijos'!$H$3),0,1)</f>
        <v>0</v>
      </c>
      <c r="W181">
        <f t="shared" ca="1" si="192"/>
        <v>0</v>
      </c>
      <c r="X181" t="str">
        <f t="shared" ca="1" si="193"/>
        <v/>
      </c>
      <c r="Y181" t="str">
        <f t="shared" ca="1" si="194"/>
        <v/>
      </c>
      <c r="AA181" t="str">
        <f t="shared" ca="1" si="137"/>
        <v/>
      </c>
      <c r="AB181" t="str">
        <f t="shared" ca="1" si="138"/>
        <v/>
      </c>
      <c r="AC181" t="str">
        <f t="shared" ca="1" si="139"/>
        <v/>
      </c>
      <c r="AD181" t="str">
        <f t="shared" ca="1" si="140"/>
        <v/>
      </c>
      <c r="AE181" t="str">
        <f t="shared" ca="1" si="141"/>
        <v/>
      </c>
      <c r="AF181" t="str">
        <f t="shared" ca="1" si="142"/>
        <v/>
      </c>
      <c r="AG181" t="str">
        <f t="shared" ca="1" si="195"/>
        <v/>
      </c>
      <c r="AH181" t="str">
        <f t="shared" ca="1" si="196"/>
        <v/>
      </c>
      <c r="AI181" t="str">
        <f t="shared" ca="1" si="197"/>
        <v/>
      </c>
      <c r="AL181" t="str">
        <f ca="1">IF(Y181="","",IF(OR(AG181='Datos fijos'!$AB$3,AG181='Datos fijos'!$AB$4),0,SUM(AH181:AK181)))</f>
        <v/>
      </c>
      <c r="BE181" s="4">
        <f ca="1">IF(OR(COUNTIF('Datos fijos'!$AJ:$AJ,$B181)=0,$B181=0,D181=0,F181=0,$H$4&lt;&gt;'Datos fijos'!$H$3),0,VLOOKUP($B181,'Datos fijos'!$AJ:$AO,COLUMN('Datos fijos'!$AK$2)-COLUMN('Datos fijos'!$AJ$2)+1,0))</f>
        <v>0</v>
      </c>
      <c r="BF181">
        <f t="shared" ca="1" si="198"/>
        <v>0</v>
      </c>
      <c r="BG181" t="str">
        <f t="shared" ca="1" si="143"/>
        <v/>
      </c>
      <c r="BH181" t="str">
        <f t="shared" ca="1" si="144"/>
        <v/>
      </c>
      <c r="BJ181" t="str">
        <f t="shared" ca="1" si="145"/>
        <v/>
      </c>
      <c r="BK181" t="str">
        <f t="shared" ca="1" si="146"/>
        <v/>
      </c>
      <c r="BL181" t="str">
        <f t="shared" ca="1" si="147"/>
        <v/>
      </c>
      <c r="BM181" t="str">
        <f t="shared" ca="1" si="148"/>
        <v/>
      </c>
      <c r="BN181" s="4" t="str">
        <f t="shared" ca="1" si="149"/>
        <v/>
      </c>
      <c r="BO181" t="str">
        <f t="shared" ca="1" si="150"/>
        <v/>
      </c>
      <c r="BP181" t="str">
        <f t="shared" ca="1" si="151"/>
        <v/>
      </c>
      <c r="BQ181" t="str">
        <f t="shared" ca="1" si="152"/>
        <v/>
      </c>
      <c r="BR181" t="str">
        <f t="shared" ca="1" si="153"/>
        <v/>
      </c>
      <c r="BS181" t="str">
        <f t="shared" ca="1" si="154"/>
        <v/>
      </c>
      <c r="BT181" t="str">
        <f ca="1">IF($BH181="","",IF(OR(BO181='Datos fijos'!$AB$3,BO181='Datos fijos'!$AB$4),0,SUM(BP181:BS181)))</f>
        <v/>
      </c>
      <c r="BU181" t="str">
        <f t="shared" ca="1" si="199"/>
        <v/>
      </c>
      <c r="BX181">
        <f ca="1">IF(OR(COUNTIF('Datos fijos'!$AJ:$AJ,$B181)=0,$B181=0,D181=0,F181=0,G181=0,$H$4&lt;&gt;'Datos fijos'!$H$3),0,VLOOKUP($B181,'Datos fijos'!$AJ:$AO,COLUMN('Datos fijos'!$AL$1)-COLUMN('Datos fijos'!$AJ$2)+1,0))</f>
        <v>0</v>
      </c>
      <c r="BY181">
        <f t="shared" ca="1" si="200"/>
        <v>0</v>
      </c>
      <c r="BZ181" t="str">
        <f t="shared" ca="1" si="155"/>
        <v/>
      </c>
      <c r="CA181" t="str">
        <f t="shared" ca="1" si="156"/>
        <v/>
      </c>
      <c r="CC181" t="str">
        <f t="shared" ca="1" si="157"/>
        <v/>
      </c>
      <c r="CD181" t="str">
        <f t="shared" ca="1" si="158"/>
        <v/>
      </c>
      <c r="CE181" t="str">
        <f t="shared" ca="1" si="159"/>
        <v/>
      </c>
      <c r="CF181" t="str">
        <f t="shared" ca="1" si="160"/>
        <v/>
      </c>
      <c r="CG181" t="str">
        <f t="shared" ca="1" si="161"/>
        <v/>
      </c>
      <c r="CH181" t="str">
        <f t="shared" ca="1" si="162"/>
        <v/>
      </c>
      <c r="CI181" t="str">
        <f t="shared" ca="1" si="163"/>
        <v/>
      </c>
      <c r="CJ181" t="str">
        <f t="shared" ca="1" si="164"/>
        <v/>
      </c>
      <c r="CK181" t="str">
        <f t="shared" ca="1" si="165"/>
        <v/>
      </c>
      <c r="CL181" t="str">
        <f t="shared" ca="1" si="166"/>
        <v/>
      </c>
      <c r="CM181" t="str">
        <f ca="1">IF($CA181="","",IF(OR(CH181='Datos fijos'!$AB$3,CH181='Datos fijos'!$AB$4),0,SUM(CI181:CL181)))</f>
        <v/>
      </c>
      <c r="CN181" t="str">
        <f t="shared" ca="1" si="201"/>
        <v/>
      </c>
      <c r="CQ181" s="4">
        <f ca="1">IF(OR(COUNTIF('Datos fijos'!$AJ:$AJ,$B181)=0,$B181=0,L181=0,D181=0,F181=0),0,IF(K181='Datos fijos'!$AB$5,VLOOKUP($B181,'Datos fijos'!$AJ:$AO,COLUMN('Datos fijos'!$AN$1)-COLUMN('Datos fijos'!$AJ$2)+1,0),0))</f>
        <v>0</v>
      </c>
      <c r="CR181">
        <f t="shared" ca="1" si="202"/>
        <v>0</v>
      </c>
      <c r="CS181" t="str">
        <f t="shared" ca="1" si="167"/>
        <v/>
      </c>
      <c r="CT181" t="str">
        <f t="shared" ca="1" si="168"/>
        <v/>
      </c>
      <c r="CV181" t="str">
        <f t="shared" ca="1" si="169"/>
        <v/>
      </c>
      <c r="CW181" t="str">
        <f t="shared" ca="1" si="170"/>
        <v/>
      </c>
      <c r="CX181" t="str">
        <f t="shared" ca="1" si="171"/>
        <v/>
      </c>
      <c r="CY181" t="str">
        <f t="shared" ca="1" si="172"/>
        <v/>
      </c>
      <c r="CZ181" t="str">
        <f t="shared" ca="1" si="173"/>
        <v/>
      </c>
      <c r="DA181" t="str">
        <f t="shared" ca="1" si="174"/>
        <v/>
      </c>
      <c r="DB181" s="4" t="str">
        <f t="shared" ca="1" si="175"/>
        <v/>
      </c>
      <c r="DC181" t="str">
        <f t="shared" ca="1" si="176"/>
        <v/>
      </c>
      <c r="DD181" t="str">
        <f t="shared" ca="1" si="177"/>
        <v/>
      </c>
      <c r="DE181" t="str">
        <f t="shared" ca="1" si="178"/>
        <v/>
      </c>
      <c r="DF181" t="str">
        <f t="shared" ca="1" si="179"/>
        <v/>
      </c>
      <c r="DI181">
        <f ca="1">IF(OR(COUNTIF('Datos fijos'!$AJ:$AJ,Cálculos!$B181)=0,Cálculos!$B181=0,D181=0,F181=0),0,VLOOKUP($B181,'Datos fijos'!$AJ:$AO,COLUMN('Datos fijos'!$AO$1)-COLUMN('Datos fijos'!$AJ$2)+1,0))</f>
        <v>0</v>
      </c>
      <c r="DJ181">
        <f t="shared" ca="1" si="203"/>
        <v>0</v>
      </c>
      <c r="DK181" t="str">
        <f t="shared" ca="1" si="180"/>
        <v/>
      </c>
      <c r="DL181" t="str">
        <f t="shared" ca="1" si="204"/>
        <v/>
      </c>
      <c r="DN181" t="str">
        <f t="shared" ca="1" si="181"/>
        <v/>
      </c>
      <c r="DO181" t="str">
        <f t="shared" ca="1" si="182"/>
        <v/>
      </c>
      <c r="DP181" t="str">
        <f t="shared" ca="1" si="183"/>
        <v/>
      </c>
      <c r="DQ181" t="str">
        <f t="shared" ca="1" si="184"/>
        <v/>
      </c>
      <c r="DR181" t="str">
        <f t="shared" ca="1" si="185"/>
        <v/>
      </c>
      <c r="DS181" s="4" t="str">
        <f ca="1">IF($DL181="","",IF(OR(OFFSET(K$3,$DL181,0)='Datos fijos'!$AB$5,OFFSET(K$3,$DL181,0)='Datos fijos'!$AB$6),"Importado",OFFSET(K$3,$DL181,0)))</f>
        <v/>
      </c>
      <c r="DT181" t="str">
        <f t="shared" ca="1" si="186"/>
        <v/>
      </c>
      <c r="DU181" t="str">
        <f t="shared" ca="1" si="187"/>
        <v/>
      </c>
      <c r="DV181" t="str">
        <f t="shared" ca="1" si="188"/>
        <v/>
      </c>
      <c r="DW181" t="str">
        <f t="shared" ca="1" si="189"/>
        <v/>
      </c>
      <c r="DX181" t="str">
        <f ca="1">IF(DL181="","",IF(OR(DS181='Datos fijos'!$AB$3,DS181='Datos fijos'!$AB$4),0,SUM(DT181:DW181)))</f>
        <v/>
      </c>
      <c r="DY181" t="str">
        <f t="shared" ca="1" si="190"/>
        <v/>
      </c>
      <c r="EC181" s="52" t="str">
        <f ca="1">IF(OR(COUNTIF('Datos fijos'!$AJ:$AJ,Cálculos!$B181)=0,F181=0,D181=0,B181=0),"",VLOOKUP($B181,'Datos fijos'!$AJ:$AP,COLUMN('Datos fijos'!$AP$1)-COLUMN('Datos fijos'!$AJ$2)+1,0))</f>
        <v/>
      </c>
      <c r="ED181" t="str">
        <f t="shared" ca="1" si="191"/>
        <v/>
      </c>
    </row>
    <row r="182" spans="2:134">
      <c r="B182">
        <f ca="1">OFFSET('Equipos, Mater, Serv'!C$5,ROW($A182)-ROW($A$3),0)</f>
        <v>0</v>
      </c>
      <c r="C182">
        <f ca="1">OFFSET('Equipos, Mater, Serv'!D$5,ROW($A182)-ROW($A$3),0)</f>
        <v>0</v>
      </c>
      <c r="D182">
        <f ca="1">OFFSET('Equipos, Mater, Serv'!F$5,ROW($A182)-ROW($A$3),0)</f>
        <v>0</v>
      </c>
      <c r="E182">
        <f ca="1">OFFSET('Equipos, Mater, Serv'!G$5,ROW($A182)-ROW($A$3),0)</f>
        <v>0</v>
      </c>
      <c r="F182">
        <f ca="1">OFFSET('Equipos, Mater, Serv'!H$5,ROW($A182)-ROW($A$3),0)</f>
        <v>0</v>
      </c>
      <c r="G182">
        <f ca="1">OFFSET('Equipos, Mater, Serv'!L$5,ROW($A182)-ROW($A$3),0)</f>
        <v>0</v>
      </c>
      <c r="I182">
        <f ca="1">OFFSET('Equipos, Mater, Serv'!O$5,ROW($A182)-ROW($A$3),0)</f>
        <v>0</v>
      </c>
      <c r="J182">
        <f ca="1">OFFSET('Equipos, Mater, Serv'!P$5,ROW($A182)-ROW($A$3),0)</f>
        <v>0</v>
      </c>
      <c r="K182">
        <f ca="1">OFFSET('Equipos, Mater, Serv'!T$5,ROW($A182)-ROW($A$3),0)</f>
        <v>0</v>
      </c>
      <c r="L182">
        <f ca="1">OFFSET('Equipos, Mater, Serv'!U$5,ROW($A182)-ROW($A$3),0)</f>
        <v>0</v>
      </c>
      <c r="N182">
        <f ca="1">OFFSET('Equipos, Mater, Serv'!Z$5,ROW($A182)-ROW($A$3),0)</f>
        <v>0</v>
      </c>
      <c r="O182">
        <f ca="1">OFFSET('Equipos, Mater, Serv'!AA$5,ROW($A182)-ROW($A$3),0)</f>
        <v>0</v>
      </c>
      <c r="P182">
        <f ca="1">OFFSET('Equipos, Mater, Serv'!AB$5,ROW($A182)-ROW($A$3),0)</f>
        <v>0</v>
      </c>
      <c r="Q182">
        <f ca="1">OFFSET('Equipos, Mater, Serv'!AC$5,ROW($A182)-ROW($A$3),0)</f>
        <v>0</v>
      </c>
      <c r="R182">
        <f ca="1">OFFSET('Equipos, Mater, Serv'!AD$5,ROW($A182)-ROW($A$3),0)</f>
        <v>0</v>
      </c>
      <c r="S182">
        <f ca="1">OFFSET('Equipos, Mater, Serv'!AE$5,ROW($A182)-ROW($A$3),0)</f>
        <v>0</v>
      </c>
      <c r="T182">
        <f ca="1">OFFSET('Equipos, Mater, Serv'!AF$5,ROW($A182)-ROW($A$3),0)</f>
        <v>0</v>
      </c>
      <c r="V182" s="227">
        <f ca="1">IF(OR($B182=0,D182=0,F182=0,J182&lt;&gt;'Datos fijos'!$H$3),0,1)</f>
        <v>0</v>
      </c>
      <c r="W182">
        <f t="shared" ca="1" si="192"/>
        <v>0</v>
      </c>
      <c r="X182" t="str">
        <f t="shared" ca="1" si="193"/>
        <v/>
      </c>
      <c r="Y182" t="str">
        <f t="shared" ca="1" si="194"/>
        <v/>
      </c>
      <c r="AA182" t="str">
        <f t="shared" ca="1" si="137"/>
        <v/>
      </c>
      <c r="AB182" t="str">
        <f t="shared" ca="1" si="138"/>
        <v/>
      </c>
      <c r="AC182" t="str">
        <f t="shared" ca="1" si="139"/>
        <v/>
      </c>
      <c r="AD182" t="str">
        <f t="shared" ca="1" si="140"/>
        <v/>
      </c>
      <c r="AE182" t="str">
        <f t="shared" ca="1" si="141"/>
        <v/>
      </c>
      <c r="AF182" t="str">
        <f t="shared" ca="1" si="142"/>
        <v/>
      </c>
      <c r="AG182" t="str">
        <f t="shared" ca="1" si="195"/>
        <v/>
      </c>
      <c r="AH182" t="str">
        <f t="shared" ca="1" si="196"/>
        <v/>
      </c>
      <c r="AI182" t="str">
        <f t="shared" ca="1" si="197"/>
        <v/>
      </c>
      <c r="AL182" t="str">
        <f ca="1">IF(Y182="","",IF(OR(AG182='Datos fijos'!$AB$3,AG182='Datos fijos'!$AB$4),0,SUM(AH182:AK182)))</f>
        <v/>
      </c>
      <c r="BE182" s="4">
        <f ca="1">IF(OR(COUNTIF('Datos fijos'!$AJ:$AJ,$B182)=0,$B182=0,D182=0,F182=0,$H$4&lt;&gt;'Datos fijos'!$H$3),0,VLOOKUP($B182,'Datos fijos'!$AJ:$AO,COLUMN('Datos fijos'!$AK$2)-COLUMN('Datos fijos'!$AJ$2)+1,0))</f>
        <v>0</v>
      </c>
      <c r="BF182">
        <f t="shared" ca="1" si="198"/>
        <v>0</v>
      </c>
      <c r="BG182" t="str">
        <f t="shared" ca="1" si="143"/>
        <v/>
      </c>
      <c r="BH182" t="str">
        <f t="shared" ca="1" si="144"/>
        <v/>
      </c>
      <c r="BJ182" t="str">
        <f t="shared" ca="1" si="145"/>
        <v/>
      </c>
      <c r="BK182" t="str">
        <f t="shared" ca="1" si="146"/>
        <v/>
      </c>
      <c r="BL182" t="str">
        <f t="shared" ca="1" si="147"/>
        <v/>
      </c>
      <c r="BM182" t="str">
        <f t="shared" ca="1" si="148"/>
        <v/>
      </c>
      <c r="BN182" s="4" t="str">
        <f t="shared" ca="1" si="149"/>
        <v/>
      </c>
      <c r="BO182" t="str">
        <f t="shared" ca="1" si="150"/>
        <v/>
      </c>
      <c r="BP182" t="str">
        <f t="shared" ca="1" si="151"/>
        <v/>
      </c>
      <c r="BQ182" t="str">
        <f t="shared" ca="1" si="152"/>
        <v/>
      </c>
      <c r="BR182" t="str">
        <f t="shared" ca="1" si="153"/>
        <v/>
      </c>
      <c r="BS182" t="str">
        <f t="shared" ca="1" si="154"/>
        <v/>
      </c>
      <c r="BT182" t="str">
        <f ca="1">IF($BH182="","",IF(OR(BO182='Datos fijos'!$AB$3,BO182='Datos fijos'!$AB$4),0,SUM(BP182:BS182)))</f>
        <v/>
      </c>
      <c r="BU182" t="str">
        <f t="shared" ca="1" si="199"/>
        <v/>
      </c>
      <c r="BX182">
        <f ca="1">IF(OR(COUNTIF('Datos fijos'!$AJ:$AJ,$B182)=0,$B182=0,D182=0,F182=0,G182=0,$H$4&lt;&gt;'Datos fijos'!$H$3),0,VLOOKUP($B182,'Datos fijos'!$AJ:$AO,COLUMN('Datos fijos'!$AL$1)-COLUMN('Datos fijos'!$AJ$2)+1,0))</f>
        <v>0</v>
      </c>
      <c r="BY182">
        <f t="shared" ca="1" si="200"/>
        <v>0</v>
      </c>
      <c r="BZ182" t="str">
        <f t="shared" ca="1" si="155"/>
        <v/>
      </c>
      <c r="CA182" t="str">
        <f t="shared" ca="1" si="156"/>
        <v/>
      </c>
      <c r="CC182" t="str">
        <f t="shared" ca="1" si="157"/>
        <v/>
      </c>
      <c r="CD182" t="str">
        <f t="shared" ca="1" si="158"/>
        <v/>
      </c>
      <c r="CE182" t="str">
        <f t="shared" ca="1" si="159"/>
        <v/>
      </c>
      <c r="CF182" t="str">
        <f t="shared" ca="1" si="160"/>
        <v/>
      </c>
      <c r="CG182" t="str">
        <f t="shared" ca="1" si="161"/>
        <v/>
      </c>
      <c r="CH182" t="str">
        <f t="shared" ca="1" si="162"/>
        <v/>
      </c>
      <c r="CI182" t="str">
        <f t="shared" ca="1" si="163"/>
        <v/>
      </c>
      <c r="CJ182" t="str">
        <f t="shared" ca="1" si="164"/>
        <v/>
      </c>
      <c r="CK182" t="str">
        <f t="shared" ca="1" si="165"/>
        <v/>
      </c>
      <c r="CL182" t="str">
        <f t="shared" ca="1" si="166"/>
        <v/>
      </c>
      <c r="CM182" t="str">
        <f ca="1">IF($CA182="","",IF(OR(CH182='Datos fijos'!$AB$3,CH182='Datos fijos'!$AB$4),0,SUM(CI182:CL182)))</f>
        <v/>
      </c>
      <c r="CN182" t="str">
        <f t="shared" ca="1" si="201"/>
        <v/>
      </c>
      <c r="CQ182" s="4">
        <f ca="1">IF(OR(COUNTIF('Datos fijos'!$AJ:$AJ,$B182)=0,$B182=0,L182=0,D182=0,F182=0),0,IF(K182='Datos fijos'!$AB$5,VLOOKUP($B182,'Datos fijos'!$AJ:$AO,COLUMN('Datos fijos'!$AN$1)-COLUMN('Datos fijos'!$AJ$2)+1,0),0))</f>
        <v>0</v>
      </c>
      <c r="CR182">
        <f t="shared" ca="1" si="202"/>
        <v>0</v>
      </c>
      <c r="CS182" t="str">
        <f t="shared" ca="1" si="167"/>
        <v/>
      </c>
      <c r="CT182" t="str">
        <f t="shared" ca="1" si="168"/>
        <v/>
      </c>
      <c r="CV182" t="str">
        <f t="shared" ca="1" si="169"/>
        <v/>
      </c>
      <c r="CW182" t="str">
        <f t="shared" ca="1" si="170"/>
        <v/>
      </c>
      <c r="CX182" t="str">
        <f t="shared" ca="1" si="171"/>
        <v/>
      </c>
      <c r="CY182" t="str">
        <f t="shared" ca="1" si="172"/>
        <v/>
      </c>
      <c r="CZ182" t="str">
        <f t="shared" ca="1" si="173"/>
        <v/>
      </c>
      <c r="DA182" t="str">
        <f t="shared" ca="1" si="174"/>
        <v/>
      </c>
      <c r="DB182" s="4" t="str">
        <f t="shared" ca="1" si="175"/>
        <v/>
      </c>
      <c r="DC182" t="str">
        <f t="shared" ca="1" si="176"/>
        <v/>
      </c>
      <c r="DD182" t="str">
        <f t="shared" ca="1" si="177"/>
        <v/>
      </c>
      <c r="DE182" t="str">
        <f t="shared" ca="1" si="178"/>
        <v/>
      </c>
      <c r="DF182" t="str">
        <f t="shared" ca="1" si="179"/>
        <v/>
      </c>
      <c r="DI182">
        <f ca="1">IF(OR(COUNTIF('Datos fijos'!$AJ:$AJ,Cálculos!$B182)=0,Cálculos!$B182=0,D182=0,F182=0),0,VLOOKUP($B182,'Datos fijos'!$AJ:$AO,COLUMN('Datos fijos'!$AO$1)-COLUMN('Datos fijos'!$AJ$2)+1,0))</f>
        <v>0</v>
      </c>
      <c r="DJ182">
        <f t="shared" ca="1" si="203"/>
        <v>0</v>
      </c>
      <c r="DK182" t="str">
        <f t="shared" ca="1" si="180"/>
        <v/>
      </c>
      <c r="DL182" t="str">
        <f t="shared" ca="1" si="204"/>
        <v/>
      </c>
      <c r="DN182" t="str">
        <f t="shared" ca="1" si="181"/>
        <v/>
      </c>
      <c r="DO182" t="str">
        <f t="shared" ca="1" si="182"/>
        <v/>
      </c>
      <c r="DP182" t="str">
        <f t="shared" ca="1" si="183"/>
        <v/>
      </c>
      <c r="DQ182" t="str">
        <f t="shared" ca="1" si="184"/>
        <v/>
      </c>
      <c r="DR182" t="str">
        <f t="shared" ca="1" si="185"/>
        <v/>
      </c>
      <c r="DS182" s="4" t="str">
        <f ca="1">IF($DL182="","",IF(OR(OFFSET(K$3,$DL182,0)='Datos fijos'!$AB$5,OFFSET(K$3,$DL182,0)='Datos fijos'!$AB$6),"Importado",OFFSET(K$3,$DL182,0)))</f>
        <v/>
      </c>
      <c r="DT182" t="str">
        <f t="shared" ca="1" si="186"/>
        <v/>
      </c>
      <c r="DU182" t="str">
        <f t="shared" ca="1" si="187"/>
        <v/>
      </c>
      <c r="DV182" t="str">
        <f t="shared" ca="1" si="188"/>
        <v/>
      </c>
      <c r="DW182" t="str">
        <f t="shared" ca="1" si="189"/>
        <v/>
      </c>
      <c r="DX182" t="str">
        <f ca="1">IF(DL182="","",IF(OR(DS182='Datos fijos'!$AB$3,DS182='Datos fijos'!$AB$4),0,SUM(DT182:DW182)))</f>
        <v/>
      </c>
      <c r="DY182" t="str">
        <f t="shared" ca="1" si="190"/>
        <v/>
      </c>
      <c r="EC182" s="52" t="str">
        <f ca="1">IF(OR(COUNTIF('Datos fijos'!$AJ:$AJ,Cálculos!$B182)=0,F182=0,D182=0,B182=0),"",VLOOKUP($B182,'Datos fijos'!$AJ:$AP,COLUMN('Datos fijos'!$AP$1)-COLUMN('Datos fijos'!$AJ$2)+1,0))</f>
        <v/>
      </c>
      <c r="ED182" t="str">
        <f t="shared" ca="1" si="191"/>
        <v/>
      </c>
    </row>
    <row r="183" spans="2:134">
      <c r="B183">
        <f ca="1">OFFSET('Equipos, Mater, Serv'!C$5,ROW($A183)-ROW($A$3),0)</f>
        <v>0</v>
      </c>
      <c r="C183">
        <f ca="1">OFFSET('Equipos, Mater, Serv'!D$5,ROW($A183)-ROW($A$3),0)</f>
        <v>0</v>
      </c>
      <c r="D183">
        <f ca="1">OFFSET('Equipos, Mater, Serv'!F$5,ROW($A183)-ROW($A$3),0)</f>
        <v>0</v>
      </c>
      <c r="E183">
        <f ca="1">OFFSET('Equipos, Mater, Serv'!G$5,ROW($A183)-ROW($A$3),0)</f>
        <v>0</v>
      </c>
      <c r="F183">
        <f ca="1">OFFSET('Equipos, Mater, Serv'!H$5,ROW($A183)-ROW($A$3),0)</f>
        <v>0</v>
      </c>
      <c r="G183">
        <f ca="1">OFFSET('Equipos, Mater, Serv'!L$5,ROW($A183)-ROW($A$3),0)</f>
        <v>0</v>
      </c>
      <c r="I183">
        <f ca="1">OFFSET('Equipos, Mater, Serv'!O$5,ROW($A183)-ROW($A$3),0)</f>
        <v>0</v>
      </c>
      <c r="J183">
        <f ca="1">OFFSET('Equipos, Mater, Serv'!P$5,ROW($A183)-ROW($A$3),0)</f>
        <v>0</v>
      </c>
      <c r="K183">
        <f ca="1">OFFSET('Equipos, Mater, Serv'!T$5,ROW($A183)-ROW($A$3),0)</f>
        <v>0</v>
      </c>
      <c r="L183">
        <f ca="1">OFFSET('Equipos, Mater, Serv'!U$5,ROW($A183)-ROW($A$3),0)</f>
        <v>0</v>
      </c>
      <c r="N183">
        <f ca="1">OFFSET('Equipos, Mater, Serv'!Z$5,ROW($A183)-ROW($A$3),0)</f>
        <v>0</v>
      </c>
      <c r="O183">
        <f ca="1">OFFSET('Equipos, Mater, Serv'!AA$5,ROW($A183)-ROW($A$3),0)</f>
        <v>0</v>
      </c>
      <c r="P183">
        <f ca="1">OFFSET('Equipos, Mater, Serv'!AB$5,ROW($A183)-ROW($A$3),0)</f>
        <v>0</v>
      </c>
      <c r="Q183">
        <f ca="1">OFFSET('Equipos, Mater, Serv'!AC$5,ROW($A183)-ROW($A$3),0)</f>
        <v>0</v>
      </c>
      <c r="R183">
        <f ca="1">OFFSET('Equipos, Mater, Serv'!AD$5,ROW($A183)-ROW($A$3),0)</f>
        <v>0</v>
      </c>
      <c r="S183">
        <f ca="1">OFFSET('Equipos, Mater, Serv'!AE$5,ROW($A183)-ROW($A$3),0)</f>
        <v>0</v>
      </c>
      <c r="T183">
        <f ca="1">OFFSET('Equipos, Mater, Serv'!AF$5,ROW($A183)-ROW($A$3),0)</f>
        <v>0</v>
      </c>
      <c r="V183" s="227">
        <f ca="1">IF(OR($B183=0,D183=0,F183=0,J183&lt;&gt;'Datos fijos'!$H$3),0,1)</f>
        <v>0</v>
      </c>
      <c r="W183">
        <f t="shared" ca="1" si="192"/>
        <v>0</v>
      </c>
      <c r="X183" t="str">
        <f t="shared" ca="1" si="193"/>
        <v/>
      </c>
      <c r="Y183" t="str">
        <f t="shared" ca="1" si="194"/>
        <v/>
      </c>
      <c r="AA183" t="str">
        <f t="shared" ca="1" si="137"/>
        <v/>
      </c>
      <c r="AB183" t="str">
        <f t="shared" ca="1" si="138"/>
        <v/>
      </c>
      <c r="AC183" t="str">
        <f t="shared" ca="1" si="139"/>
        <v/>
      </c>
      <c r="AD183" t="str">
        <f t="shared" ca="1" si="140"/>
        <v/>
      </c>
      <c r="AE183" t="str">
        <f t="shared" ca="1" si="141"/>
        <v/>
      </c>
      <c r="AF183" t="str">
        <f t="shared" ca="1" si="142"/>
        <v/>
      </c>
      <c r="AG183" t="str">
        <f t="shared" ca="1" si="195"/>
        <v/>
      </c>
      <c r="AH183" t="str">
        <f t="shared" ca="1" si="196"/>
        <v/>
      </c>
      <c r="AI183" t="str">
        <f t="shared" ca="1" si="197"/>
        <v/>
      </c>
      <c r="AL183" t="str">
        <f ca="1">IF(Y183="","",IF(OR(AG183='Datos fijos'!$AB$3,AG183='Datos fijos'!$AB$4),0,SUM(AH183:AK183)))</f>
        <v/>
      </c>
      <c r="BE183" s="4">
        <f ca="1">IF(OR(COUNTIF('Datos fijos'!$AJ:$AJ,$B183)=0,$B183=0,D183=0,F183=0,$H$4&lt;&gt;'Datos fijos'!$H$3),0,VLOOKUP($B183,'Datos fijos'!$AJ:$AO,COLUMN('Datos fijos'!$AK$2)-COLUMN('Datos fijos'!$AJ$2)+1,0))</f>
        <v>0</v>
      </c>
      <c r="BF183">
        <f t="shared" ca="1" si="198"/>
        <v>0</v>
      </c>
      <c r="BG183" t="str">
        <f t="shared" ca="1" si="143"/>
        <v/>
      </c>
      <c r="BH183" t="str">
        <f t="shared" ca="1" si="144"/>
        <v/>
      </c>
      <c r="BJ183" t="str">
        <f t="shared" ca="1" si="145"/>
        <v/>
      </c>
      <c r="BK183" t="str">
        <f t="shared" ca="1" si="146"/>
        <v/>
      </c>
      <c r="BL183" t="str">
        <f t="shared" ca="1" si="147"/>
        <v/>
      </c>
      <c r="BM183" t="str">
        <f t="shared" ca="1" si="148"/>
        <v/>
      </c>
      <c r="BN183" s="4" t="str">
        <f t="shared" ca="1" si="149"/>
        <v/>
      </c>
      <c r="BO183" t="str">
        <f t="shared" ca="1" si="150"/>
        <v/>
      </c>
      <c r="BP183" t="str">
        <f t="shared" ca="1" si="151"/>
        <v/>
      </c>
      <c r="BQ183" t="str">
        <f t="shared" ca="1" si="152"/>
        <v/>
      </c>
      <c r="BR183" t="str">
        <f t="shared" ca="1" si="153"/>
        <v/>
      </c>
      <c r="BS183" t="str">
        <f t="shared" ca="1" si="154"/>
        <v/>
      </c>
      <c r="BT183" t="str">
        <f ca="1">IF($BH183="","",IF(OR(BO183='Datos fijos'!$AB$3,BO183='Datos fijos'!$AB$4),0,SUM(BP183:BS183)))</f>
        <v/>
      </c>
      <c r="BU183" t="str">
        <f t="shared" ca="1" si="199"/>
        <v/>
      </c>
      <c r="BX183">
        <f ca="1">IF(OR(COUNTIF('Datos fijos'!$AJ:$AJ,$B183)=0,$B183=0,D183=0,F183=0,G183=0,$H$4&lt;&gt;'Datos fijos'!$H$3),0,VLOOKUP($B183,'Datos fijos'!$AJ:$AO,COLUMN('Datos fijos'!$AL$1)-COLUMN('Datos fijos'!$AJ$2)+1,0))</f>
        <v>0</v>
      </c>
      <c r="BY183">
        <f t="shared" ca="1" si="200"/>
        <v>0</v>
      </c>
      <c r="BZ183" t="str">
        <f t="shared" ca="1" si="155"/>
        <v/>
      </c>
      <c r="CA183" t="str">
        <f t="shared" ca="1" si="156"/>
        <v/>
      </c>
      <c r="CC183" t="str">
        <f t="shared" ca="1" si="157"/>
        <v/>
      </c>
      <c r="CD183" t="str">
        <f t="shared" ca="1" si="158"/>
        <v/>
      </c>
      <c r="CE183" t="str">
        <f t="shared" ca="1" si="159"/>
        <v/>
      </c>
      <c r="CF183" t="str">
        <f t="shared" ca="1" si="160"/>
        <v/>
      </c>
      <c r="CG183" t="str">
        <f t="shared" ca="1" si="161"/>
        <v/>
      </c>
      <c r="CH183" t="str">
        <f t="shared" ca="1" si="162"/>
        <v/>
      </c>
      <c r="CI183" t="str">
        <f t="shared" ca="1" si="163"/>
        <v/>
      </c>
      <c r="CJ183" t="str">
        <f t="shared" ca="1" si="164"/>
        <v/>
      </c>
      <c r="CK183" t="str">
        <f t="shared" ca="1" si="165"/>
        <v/>
      </c>
      <c r="CL183" t="str">
        <f t="shared" ca="1" si="166"/>
        <v/>
      </c>
      <c r="CM183" t="str">
        <f ca="1">IF($CA183="","",IF(OR(CH183='Datos fijos'!$AB$3,CH183='Datos fijos'!$AB$4),0,SUM(CI183:CL183)))</f>
        <v/>
      </c>
      <c r="CN183" t="str">
        <f t="shared" ca="1" si="201"/>
        <v/>
      </c>
      <c r="CQ183" s="4">
        <f ca="1">IF(OR(COUNTIF('Datos fijos'!$AJ:$AJ,$B183)=0,$B183=0,L183=0,D183=0,F183=0),0,IF(K183='Datos fijos'!$AB$5,VLOOKUP($B183,'Datos fijos'!$AJ:$AO,COLUMN('Datos fijos'!$AN$1)-COLUMN('Datos fijos'!$AJ$2)+1,0),0))</f>
        <v>0</v>
      </c>
      <c r="CR183">
        <f t="shared" ca="1" si="202"/>
        <v>0</v>
      </c>
      <c r="CS183" t="str">
        <f t="shared" ca="1" si="167"/>
        <v/>
      </c>
      <c r="CT183" t="str">
        <f t="shared" ca="1" si="168"/>
        <v/>
      </c>
      <c r="CV183" t="str">
        <f t="shared" ca="1" si="169"/>
        <v/>
      </c>
      <c r="CW183" t="str">
        <f t="shared" ca="1" si="170"/>
        <v/>
      </c>
      <c r="CX183" t="str">
        <f t="shared" ca="1" si="171"/>
        <v/>
      </c>
      <c r="CY183" t="str">
        <f t="shared" ca="1" si="172"/>
        <v/>
      </c>
      <c r="CZ183" t="str">
        <f t="shared" ca="1" si="173"/>
        <v/>
      </c>
      <c r="DA183" t="str">
        <f t="shared" ca="1" si="174"/>
        <v/>
      </c>
      <c r="DB183" s="4" t="str">
        <f t="shared" ca="1" si="175"/>
        <v/>
      </c>
      <c r="DC183" t="str">
        <f t="shared" ca="1" si="176"/>
        <v/>
      </c>
      <c r="DD183" t="str">
        <f t="shared" ca="1" si="177"/>
        <v/>
      </c>
      <c r="DE183" t="str">
        <f t="shared" ca="1" si="178"/>
        <v/>
      </c>
      <c r="DF183" t="str">
        <f t="shared" ca="1" si="179"/>
        <v/>
      </c>
      <c r="DI183">
        <f ca="1">IF(OR(COUNTIF('Datos fijos'!$AJ:$AJ,Cálculos!$B183)=0,Cálculos!$B183=0,D183=0,F183=0),0,VLOOKUP($B183,'Datos fijos'!$AJ:$AO,COLUMN('Datos fijos'!$AO$1)-COLUMN('Datos fijos'!$AJ$2)+1,0))</f>
        <v>0</v>
      </c>
      <c r="DJ183">
        <f t="shared" ca="1" si="203"/>
        <v>0</v>
      </c>
      <c r="DK183" t="str">
        <f t="shared" ca="1" si="180"/>
        <v/>
      </c>
      <c r="DL183" t="str">
        <f t="shared" ca="1" si="204"/>
        <v/>
      </c>
      <c r="DN183" t="str">
        <f t="shared" ca="1" si="181"/>
        <v/>
      </c>
      <c r="DO183" t="str">
        <f t="shared" ca="1" si="182"/>
        <v/>
      </c>
      <c r="DP183" t="str">
        <f t="shared" ca="1" si="183"/>
        <v/>
      </c>
      <c r="DQ183" t="str">
        <f t="shared" ca="1" si="184"/>
        <v/>
      </c>
      <c r="DR183" t="str">
        <f t="shared" ca="1" si="185"/>
        <v/>
      </c>
      <c r="DS183" s="4" t="str">
        <f ca="1">IF($DL183="","",IF(OR(OFFSET(K$3,$DL183,0)='Datos fijos'!$AB$5,OFFSET(K$3,$DL183,0)='Datos fijos'!$AB$6),"Importado",OFFSET(K$3,$DL183,0)))</f>
        <v/>
      </c>
      <c r="DT183" t="str">
        <f t="shared" ca="1" si="186"/>
        <v/>
      </c>
      <c r="DU183" t="str">
        <f t="shared" ca="1" si="187"/>
        <v/>
      </c>
      <c r="DV183" t="str">
        <f t="shared" ca="1" si="188"/>
        <v/>
      </c>
      <c r="DW183" t="str">
        <f t="shared" ca="1" si="189"/>
        <v/>
      </c>
      <c r="DX183" t="str">
        <f ca="1">IF(DL183="","",IF(OR(DS183='Datos fijos'!$AB$3,DS183='Datos fijos'!$AB$4),0,SUM(DT183:DW183)))</f>
        <v/>
      </c>
      <c r="DY183" t="str">
        <f t="shared" ca="1" si="190"/>
        <v/>
      </c>
      <c r="EC183" s="52" t="str">
        <f ca="1">IF(OR(COUNTIF('Datos fijos'!$AJ:$AJ,Cálculos!$B183)=0,F183=0,D183=0,B183=0),"",VLOOKUP($B183,'Datos fijos'!$AJ:$AP,COLUMN('Datos fijos'!$AP$1)-COLUMN('Datos fijos'!$AJ$2)+1,0))</f>
        <v/>
      </c>
      <c r="ED183" t="str">
        <f t="shared" ca="1" si="191"/>
        <v/>
      </c>
    </row>
    <row r="184" spans="2:134">
      <c r="B184">
        <f ca="1">OFFSET('Equipos, Mater, Serv'!C$5,ROW($A184)-ROW($A$3),0)</f>
        <v>0</v>
      </c>
      <c r="C184">
        <f ca="1">OFFSET('Equipos, Mater, Serv'!D$5,ROW($A184)-ROW($A$3),0)</f>
        <v>0</v>
      </c>
      <c r="D184">
        <f ca="1">OFFSET('Equipos, Mater, Serv'!F$5,ROW($A184)-ROW($A$3),0)</f>
        <v>0</v>
      </c>
      <c r="E184">
        <f ca="1">OFFSET('Equipos, Mater, Serv'!G$5,ROW($A184)-ROW($A$3),0)</f>
        <v>0</v>
      </c>
      <c r="F184">
        <f ca="1">OFFSET('Equipos, Mater, Serv'!H$5,ROW($A184)-ROW($A$3),0)</f>
        <v>0</v>
      </c>
      <c r="G184">
        <f ca="1">OFFSET('Equipos, Mater, Serv'!L$5,ROW($A184)-ROW($A$3),0)</f>
        <v>0</v>
      </c>
      <c r="I184">
        <f ca="1">OFFSET('Equipos, Mater, Serv'!O$5,ROW($A184)-ROW($A$3),0)</f>
        <v>0</v>
      </c>
      <c r="J184">
        <f ca="1">OFFSET('Equipos, Mater, Serv'!P$5,ROW($A184)-ROW($A$3),0)</f>
        <v>0</v>
      </c>
      <c r="K184">
        <f ca="1">OFFSET('Equipos, Mater, Serv'!T$5,ROW($A184)-ROW($A$3),0)</f>
        <v>0</v>
      </c>
      <c r="L184">
        <f ca="1">OFFSET('Equipos, Mater, Serv'!U$5,ROW($A184)-ROW($A$3),0)</f>
        <v>0</v>
      </c>
      <c r="N184">
        <f ca="1">OFFSET('Equipos, Mater, Serv'!Z$5,ROW($A184)-ROW($A$3),0)</f>
        <v>0</v>
      </c>
      <c r="O184">
        <f ca="1">OFFSET('Equipos, Mater, Serv'!AA$5,ROW($A184)-ROW($A$3),0)</f>
        <v>0</v>
      </c>
      <c r="P184">
        <f ca="1">OFFSET('Equipos, Mater, Serv'!AB$5,ROW($A184)-ROW($A$3),0)</f>
        <v>0</v>
      </c>
      <c r="Q184">
        <f ca="1">OFFSET('Equipos, Mater, Serv'!AC$5,ROW($A184)-ROW($A$3),0)</f>
        <v>0</v>
      </c>
      <c r="R184">
        <f ca="1">OFFSET('Equipos, Mater, Serv'!AD$5,ROW($A184)-ROW($A$3),0)</f>
        <v>0</v>
      </c>
      <c r="S184">
        <f ca="1">OFFSET('Equipos, Mater, Serv'!AE$5,ROW($A184)-ROW($A$3),0)</f>
        <v>0</v>
      </c>
      <c r="T184">
        <f ca="1">OFFSET('Equipos, Mater, Serv'!AF$5,ROW($A184)-ROW($A$3),0)</f>
        <v>0</v>
      </c>
      <c r="V184" s="227">
        <f ca="1">IF(OR($B184=0,D184=0,F184=0,J184&lt;&gt;'Datos fijos'!$H$3),0,1)</f>
        <v>0</v>
      </c>
      <c r="W184">
        <f t="shared" ca="1" si="192"/>
        <v>0</v>
      </c>
      <c r="X184" t="str">
        <f t="shared" ca="1" si="193"/>
        <v/>
      </c>
      <c r="Y184" t="str">
        <f t="shared" ca="1" si="194"/>
        <v/>
      </c>
      <c r="AA184" t="str">
        <f t="shared" ca="1" si="137"/>
        <v/>
      </c>
      <c r="AB184" t="str">
        <f t="shared" ca="1" si="138"/>
        <v/>
      </c>
      <c r="AC184" t="str">
        <f t="shared" ca="1" si="139"/>
        <v/>
      </c>
      <c r="AD184" t="str">
        <f t="shared" ca="1" si="140"/>
        <v/>
      </c>
      <c r="AE184" t="str">
        <f t="shared" ca="1" si="141"/>
        <v/>
      </c>
      <c r="AF184" t="str">
        <f t="shared" ca="1" si="142"/>
        <v/>
      </c>
      <c r="AG184" t="str">
        <f t="shared" ca="1" si="195"/>
        <v/>
      </c>
      <c r="AH184" t="str">
        <f t="shared" ca="1" si="196"/>
        <v/>
      </c>
      <c r="AI184" t="str">
        <f t="shared" ca="1" si="197"/>
        <v/>
      </c>
      <c r="AL184" t="str">
        <f ca="1">IF(Y184="","",IF(OR(AG184='Datos fijos'!$AB$3,AG184='Datos fijos'!$AB$4),0,SUM(AH184:AK184)))</f>
        <v/>
      </c>
      <c r="BE184" s="4">
        <f ca="1">IF(OR(COUNTIF('Datos fijos'!$AJ:$AJ,$B184)=0,$B184=0,D184=0,F184=0,$H$4&lt;&gt;'Datos fijos'!$H$3),0,VLOOKUP($B184,'Datos fijos'!$AJ:$AO,COLUMN('Datos fijos'!$AK$2)-COLUMN('Datos fijos'!$AJ$2)+1,0))</f>
        <v>0</v>
      </c>
      <c r="BF184">
        <f t="shared" ca="1" si="198"/>
        <v>0</v>
      </c>
      <c r="BG184" t="str">
        <f t="shared" ca="1" si="143"/>
        <v/>
      </c>
      <c r="BH184" t="str">
        <f t="shared" ca="1" si="144"/>
        <v/>
      </c>
      <c r="BJ184" t="str">
        <f t="shared" ca="1" si="145"/>
        <v/>
      </c>
      <c r="BK184" t="str">
        <f t="shared" ca="1" si="146"/>
        <v/>
      </c>
      <c r="BL184" t="str">
        <f t="shared" ca="1" si="147"/>
        <v/>
      </c>
      <c r="BM184" t="str">
        <f t="shared" ca="1" si="148"/>
        <v/>
      </c>
      <c r="BN184" s="4" t="str">
        <f t="shared" ca="1" si="149"/>
        <v/>
      </c>
      <c r="BO184" t="str">
        <f t="shared" ca="1" si="150"/>
        <v/>
      </c>
      <c r="BP184" t="str">
        <f t="shared" ca="1" si="151"/>
        <v/>
      </c>
      <c r="BQ184" t="str">
        <f t="shared" ca="1" si="152"/>
        <v/>
      </c>
      <c r="BR184" t="str">
        <f t="shared" ca="1" si="153"/>
        <v/>
      </c>
      <c r="BS184" t="str">
        <f t="shared" ca="1" si="154"/>
        <v/>
      </c>
      <c r="BT184" t="str">
        <f ca="1">IF($BH184="","",IF(OR(BO184='Datos fijos'!$AB$3,BO184='Datos fijos'!$AB$4),0,SUM(BP184:BS184)))</f>
        <v/>
      </c>
      <c r="BU184" t="str">
        <f t="shared" ca="1" si="199"/>
        <v/>
      </c>
      <c r="BX184">
        <f ca="1">IF(OR(COUNTIF('Datos fijos'!$AJ:$AJ,$B184)=0,$B184=0,D184=0,F184=0,G184=0,$H$4&lt;&gt;'Datos fijos'!$H$3),0,VLOOKUP($B184,'Datos fijos'!$AJ:$AO,COLUMN('Datos fijos'!$AL$1)-COLUMN('Datos fijos'!$AJ$2)+1,0))</f>
        <v>0</v>
      </c>
      <c r="BY184">
        <f t="shared" ca="1" si="200"/>
        <v>0</v>
      </c>
      <c r="BZ184" t="str">
        <f t="shared" ca="1" si="155"/>
        <v/>
      </c>
      <c r="CA184" t="str">
        <f t="shared" ca="1" si="156"/>
        <v/>
      </c>
      <c r="CC184" t="str">
        <f t="shared" ca="1" si="157"/>
        <v/>
      </c>
      <c r="CD184" t="str">
        <f t="shared" ca="1" si="158"/>
        <v/>
      </c>
      <c r="CE184" t="str">
        <f t="shared" ca="1" si="159"/>
        <v/>
      </c>
      <c r="CF184" t="str">
        <f t="shared" ca="1" si="160"/>
        <v/>
      </c>
      <c r="CG184" t="str">
        <f t="shared" ca="1" si="161"/>
        <v/>
      </c>
      <c r="CH184" t="str">
        <f t="shared" ca="1" si="162"/>
        <v/>
      </c>
      <c r="CI184" t="str">
        <f t="shared" ca="1" si="163"/>
        <v/>
      </c>
      <c r="CJ184" t="str">
        <f t="shared" ca="1" si="164"/>
        <v/>
      </c>
      <c r="CK184" t="str">
        <f t="shared" ca="1" si="165"/>
        <v/>
      </c>
      <c r="CL184" t="str">
        <f t="shared" ca="1" si="166"/>
        <v/>
      </c>
      <c r="CM184" t="str">
        <f ca="1">IF($CA184="","",IF(OR(CH184='Datos fijos'!$AB$3,CH184='Datos fijos'!$AB$4),0,SUM(CI184:CL184)))</f>
        <v/>
      </c>
      <c r="CN184" t="str">
        <f t="shared" ca="1" si="201"/>
        <v/>
      </c>
      <c r="CQ184" s="4">
        <f ca="1">IF(OR(COUNTIF('Datos fijos'!$AJ:$AJ,$B184)=0,$B184=0,L184=0,D184=0,F184=0),0,IF(K184='Datos fijos'!$AB$5,VLOOKUP($B184,'Datos fijos'!$AJ:$AO,COLUMN('Datos fijos'!$AN$1)-COLUMN('Datos fijos'!$AJ$2)+1,0),0))</f>
        <v>0</v>
      </c>
      <c r="CR184">
        <f t="shared" ca="1" si="202"/>
        <v>0</v>
      </c>
      <c r="CS184" t="str">
        <f t="shared" ca="1" si="167"/>
        <v/>
      </c>
      <c r="CT184" t="str">
        <f t="shared" ca="1" si="168"/>
        <v/>
      </c>
      <c r="CV184" t="str">
        <f t="shared" ca="1" si="169"/>
        <v/>
      </c>
      <c r="CW184" t="str">
        <f t="shared" ca="1" si="170"/>
        <v/>
      </c>
      <c r="CX184" t="str">
        <f t="shared" ca="1" si="171"/>
        <v/>
      </c>
      <c r="CY184" t="str">
        <f t="shared" ca="1" si="172"/>
        <v/>
      </c>
      <c r="CZ184" t="str">
        <f t="shared" ca="1" si="173"/>
        <v/>
      </c>
      <c r="DA184" t="str">
        <f t="shared" ca="1" si="174"/>
        <v/>
      </c>
      <c r="DB184" s="4" t="str">
        <f t="shared" ca="1" si="175"/>
        <v/>
      </c>
      <c r="DC184" t="str">
        <f t="shared" ca="1" si="176"/>
        <v/>
      </c>
      <c r="DD184" t="str">
        <f t="shared" ca="1" si="177"/>
        <v/>
      </c>
      <c r="DE184" t="str">
        <f t="shared" ca="1" si="178"/>
        <v/>
      </c>
      <c r="DF184" t="str">
        <f t="shared" ca="1" si="179"/>
        <v/>
      </c>
      <c r="DI184">
        <f ca="1">IF(OR(COUNTIF('Datos fijos'!$AJ:$AJ,Cálculos!$B184)=0,Cálculos!$B184=0,D184=0,F184=0),0,VLOOKUP($B184,'Datos fijos'!$AJ:$AO,COLUMN('Datos fijos'!$AO$1)-COLUMN('Datos fijos'!$AJ$2)+1,0))</f>
        <v>0</v>
      </c>
      <c r="DJ184">
        <f t="shared" ca="1" si="203"/>
        <v>0</v>
      </c>
      <c r="DK184" t="str">
        <f t="shared" ca="1" si="180"/>
        <v/>
      </c>
      <c r="DL184" t="str">
        <f t="shared" ca="1" si="204"/>
        <v/>
      </c>
      <c r="DN184" t="str">
        <f t="shared" ca="1" si="181"/>
        <v/>
      </c>
      <c r="DO184" t="str">
        <f t="shared" ca="1" si="182"/>
        <v/>
      </c>
      <c r="DP184" t="str">
        <f t="shared" ca="1" si="183"/>
        <v/>
      </c>
      <c r="DQ184" t="str">
        <f t="shared" ca="1" si="184"/>
        <v/>
      </c>
      <c r="DR184" t="str">
        <f t="shared" ca="1" si="185"/>
        <v/>
      </c>
      <c r="DS184" s="4" t="str">
        <f ca="1">IF($DL184="","",IF(OR(OFFSET(K$3,$DL184,0)='Datos fijos'!$AB$5,OFFSET(K$3,$DL184,0)='Datos fijos'!$AB$6),"Importado",OFFSET(K$3,$DL184,0)))</f>
        <v/>
      </c>
      <c r="DT184" t="str">
        <f t="shared" ca="1" si="186"/>
        <v/>
      </c>
      <c r="DU184" t="str">
        <f t="shared" ca="1" si="187"/>
        <v/>
      </c>
      <c r="DV184" t="str">
        <f t="shared" ca="1" si="188"/>
        <v/>
      </c>
      <c r="DW184" t="str">
        <f t="shared" ca="1" si="189"/>
        <v/>
      </c>
      <c r="DX184" t="str">
        <f ca="1">IF(DL184="","",IF(OR(DS184='Datos fijos'!$AB$3,DS184='Datos fijos'!$AB$4),0,SUM(DT184:DW184)))</f>
        <v/>
      </c>
      <c r="DY184" t="str">
        <f t="shared" ca="1" si="190"/>
        <v/>
      </c>
      <c r="EC184" s="52" t="str">
        <f ca="1">IF(OR(COUNTIF('Datos fijos'!$AJ:$AJ,Cálculos!$B184)=0,F184=0,D184=0,B184=0),"",VLOOKUP($B184,'Datos fijos'!$AJ:$AP,COLUMN('Datos fijos'!$AP$1)-COLUMN('Datos fijos'!$AJ$2)+1,0))</f>
        <v/>
      </c>
      <c r="ED184" t="str">
        <f t="shared" ca="1" si="191"/>
        <v/>
      </c>
    </row>
    <row r="185" spans="2:134">
      <c r="B185">
        <f ca="1">OFFSET('Equipos, Mater, Serv'!C$5,ROW($A185)-ROW($A$3),0)</f>
        <v>0</v>
      </c>
      <c r="C185">
        <f ca="1">OFFSET('Equipos, Mater, Serv'!D$5,ROW($A185)-ROW($A$3),0)</f>
        <v>0</v>
      </c>
      <c r="D185">
        <f ca="1">OFFSET('Equipos, Mater, Serv'!F$5,ROW($A185)-ROW($A$3),0)</f>
        <v>0</v>
      </c>
      <c r="E185">
        <f ca="1">OFFSET('Equipos, Mater, Serv'!G$5,ROW($A185)-ROW($A$3),0)</f>
        <v>0</v>
      </c>
      <c r="F185">
        <f ca="1">OFFSET('Equipos, Mater, Serv'!H$5,ROW($A185)-ROW($A$3),0)</f>
        <v>0</v>
      </c>
      <c r="G185">
        <f ca="1">OFFSET('Equipos, Mater, Serv'!L$5,ROW($A185)-ROW($A$3),0)</f>
        <v>0</v>
      </c>
      <c r="I185">
        <f ca="1">OFFSET('Equipos, Mater, Serv'!O$5,ROW($A185)-ROW($A$3),0)</f>
        <v>0</v>
      </c>
      <c r="J185">
        <f ca="1">OFFSET('Equipos, Mater, Serv'!P$5,ROW($A185)-ROW($A$3),0)</f>
        <v>0</v>
      </c>
      <c r="K185">
        <f ca="1">OFFSET('Equipos, Mater, Serv'!T$5,ROW($A185)-ROW($A$3),0)</f>
        <v>0</v>
      </c>
      <c r="L185">
        <f ca="1">OFFSET('Equipos, Mater, Serv'!U$5,ROW($A185)-ROW($A$3),0)</f>
        <v>0</v>
      </c>
      <c r="N185">
        <f ca="1">OFFSET('Equipos, Mater, Serv'!Z$5,ROW($A185)-ROW($A$3),0)</f>
        <v>0</v>
      </c>
      <c r="O185">
        <f ca="1">OFFSET('Equipos, Mater, Serv'!AA$5,ROW($A185)-ROW($A$3),0)</f>
        <v>0</v>
      </c>
      <c r="P185">
        <f ca="1">OFFSET('Equipos, Mater, Serv'!AB$5,ROW($A185)-ROW($A$3),0)</f>
        <v>0</v>
      </c>
      <c r="Q185">
        <f ca="1">OFFSET('Equipos, Mater, Serv'!AC$5,ROW($A185)-ROW($A$3),0)</f>
        <v>0</v>
      </c>
      <c r="R185">
        <f ca="1">OFFSET('Equipos, Mater, Serv'!AD$5,ROW($A185)-ROW($A$3),0)</f>
        <v>0</v>
      </c>
      <c r="S185">
        <f ca="1">OFFSET('Equipos, Mater, Serv'!AE$5,ROW($A185)-ROW($A$3),0)</f>
        <v>0</v>
      </c>
      <c r="T185">
        <f ca="1">OFFSET('Equipos, Mater, Serv'!AF$5,ROW($A185)-ROW($A$3),0)</f>
        <v>0</v>
      </c>
      <c r="V185" s="227">
        <f ca="1">IF(OR($B185=0,D185=0,F185=0,J185&lt;&gt;'Datos fijos'!$H$3),0,1)</f>
        <v>0</v>
      </c>
      <c r="W185">
        <f t="shared" ca="1" si="192"/>
        <v>0</v>
      </c>
      <c r="X185" t="str">
        <f t="shared" ca="1" si="193"/>
        <v/>
      </c>
      <c r="Y185" t="str">
        <f t="shared" ca="1" si="194"/>
        <v/>
      </c>
      <c r="AA185" t="str">
        <f t="shared" ca="1" si="137"/>
        <v/>
      </c>
      <c r="AB185" t="str">
        <f t="shared" ca="1" si="138"/>
        <v/>
      </c>
      <c r="AC185" t="str">
        <f t="shared" ca="1" si="139"/>
        <v/>
      </c>
      <c r="AD185" t="str">
        <f t="shared" ca="1" si="140"/>
        <v/>
      </c>
      <c r="AE185" t="str">
        <f t="shared" ca="1" si="141"/>
        <v/>
      </c>
      <c r="AF185" t="str">
        <f t="shared" ca="1" si="142"/>
        <v/>
      </c>
      <c r="AG185" t="str">
        <f t="shared" ca="1" si="195"/>
        <v/>
      </c>
      <c r="AH185" t="str">
        <f t="shared" ca="1" si="196"/>
        <v/>
      </c>
      <c r="AI185" t="str">
        <f t="shared" ca="1" si="197"/>
        <v/>
      </c>
      <c r="AL185" t="str">
        <f ca="1">IF(Y185="","",IF(OR(AG185='Datos fijos'!$AB$3,AG185='Datos fijos'!$AB$4),0,SUM(AH185:AK185)))</f>
        <v/>
      </c>
      <c r="BE185" s="4">
        <f ca="1">IF(OR(COUNTIF('Datos fijos'!$AJ:$AJ,$B185)=0,$B185=0,D185=0,F185=0,$H$4&lt;&gt;'Datos fijos'!$H$3),0,VLOOKUP($B185,'Datos fijos'!$AJ:$AO,COLUMN('Datos fijos'!$AK$2)-COLUMN('Datos fijos'!$AJ$2)+1,0))</f>
        <v>0</v>
      </c>
      <c r="BF185">
        <f t="shared" ca="1" si="198"/>
        <v>0</v>
      </c>
      <c r="BG185" t="str">
        <f t="shared" ca="1" si="143"/>
        <v/>
      </c>
      <c r="BH185" t="str">
        <f t="shared" ca="1" si="144"/>
        <v/>
      </c>
      <c r="BJ185" t="str">
        <f t="shared" ca="1" si="145"/>
        <v/>
      </c>
      <c r="BK185" t="str">
        <f t="shared" ca="1" si="146"/>
        <v/>
      </c>
      <c r="BL185" t="str">
        <f t="shared" ca="1" si="147"/>
        <v/>
      </c>
      <c r="BM185" t="str">
        <f t="shared" ca="1" si="148"/>
        <v/>
      </c>
      <c r="BN185" s="4" t="str">
        <f t="shared" ca="1" si="149"/>
        <v/>
      </c>
      <c r="BO185" t="str">
        <f t="shared" ca="1" si="150"/>
        <v/>
      </c>
      <c r="BP185" t="str">
        <f t="shared" ca="1" si="151"/>
        <v/>
      </c>
      <c r="BQ185" t="str">
        <f t="shared" ca="1" si="152"/>
        <v/>
      </c>
      <c r="BR185" t="str">
        <f t="shared" ca="1" si="153"/>
        <v/>
      </c>
      <c r="BS185" t="str">
        <f t="shared" ca="1" si="154"/>
        <v/>
      </c>
      <c r="BT185" t="str">
        <f ca="1">IF($BH185="","",IF(OR(BO185='Datos fijos'!$AB$3,BO185='Datos fijos'!$AB$4),0,SUM(BP185:BS185)))</f>
        <v/>
      </c>
      <c r="BU185" t="str">
        <f t="shared" ca="1" si="199"/>
        <v/>
      </c>
      <c r="BX185">
        <f ca="1">IF(OR(COUNTIF('Datos fijos'!$AJ:$AJ,$B185)=0,$B185=0,D185=0,F185=0,G185=0,$H$4&lt;&gt;'Datos fijos'!$H$3),0,VLOOKUP($B185,'Datos fijos'!$AJ:$AO,COLUMN('Datos fijos'!$AL$1)-COLUMN('Datos fijos'!$AJ$2)+1,0))</f>
        <v>0</v>
      </c>
      <c r="BY185">
        <f t="shared" ca="1" si="200"/>
        <v>0</v>
      </c>
      <c r="BZ185" t="str">
        <f t="shared" ca="1" si="155"/>
        <v/>
      </c>
      <c r="CA185" t="str">
        <f t="shared" ca="1" si="156"/>
        <v/>
      </c>
      <c r="CC185" t="str">
        <f t="shared" ca="1" si="157"/>
        <v/>
      </c>
      <c r="CD185" t="str">
        <f t="shared" ca="1" si="158"/>
        <v/>
      </c>
      <c r="CE185" t="str">
        <f t="shared" ca="1" si="159"/>
        <v/>
      </c>
      <c r="CF185" t="str">
        <f t="shared" ca="1" si="160"/>
        <v/>
      </c>
      <c r="CG185" t="str">
        <f t="shared" ca="1" si="161"/>
        <v/>
      </c>
      <c r="CH185" t="str">
        <f t="shared" ca="1" si="162"/>
        <v/>
      </c>
      <c r="CI185" t="str">
        <f t="shared" ca="1" si="163"/>
        <v/>
      </c>
      <c r="CJ185" t="str">
        <f t="shared" ca="1" si="164"/>
        <v/>
      </c>
      <c r="CK185" t="str">
        <f t="shared" ca="1" si="165"/>
        <v/>
      </c>
      <c r="CL185" t="str">
        <f t="shared" ca="1" si="166"/>
        <v/>
      </c>
      <c r="CM185" t="str">
        <f ca="1">IF($CA185="","",IF(OR(CH185='Datos fijos'!$AB$3,CH185='Datos fijos'!$AB$4),0,SUM(CI185:CL185)))</f>
        <v/>
      </c>
      <c r="CN185" t="str">
        <f t="shared" ca="1" si="201"/>
        <v/>
      </c>
      <c r="CQ185" s="4">
        <f ca="1">IF(OR(COUNTIF('Datos fijos'!$AJ:$AJ,$B185)=0,$B185=0,L185=0,D185=0,F185=0),0,IF(K185='Datos fijos'!$AB$5,VLOOKUP($B185,'Datos fijos'!$AJ:$AO,COLUMN('Datos fijos'!$AN$1)-COLUMN('Datos fijos'!$AJ$2)+1,0),0))</f>
        <v>0</v>
      </c>
      <c r="CR185">
        <f t="shared" ca="1" si="202"/>
        <v>0</v>
      </c>
      <c r="CS185" t="str">
        <f t="shared" ca="1" si="167"/>
        <v/>
      </c>
      <c r="CT185" t="str">
        <f t="shared" ca="1" si="168"/>
        <v/>
      </c>
      <c r="CV185" t="str">
        <f t="shared" ca="1" si="169"/>
        <v/>
      </c>
      <c r="CW185" t="str">
        <f t="shared" ca="1" si="170"/>
        <v/>
      </c>
      <c r="CX185" t="str">
        <f t="shared" ca="1" si="171"/>
        <v/>
      </c>
      <c r="CY185" t="str">
        <f t="shared" ca="1" si="172"/>
        <v/>
      </c>
      <c r="CZ185" t="str">
        <f t="shared" ca="1" si="173"/>
        <v/>
      </c>
      <c r="DA185" t="str">
        <f t="shared" ca="1" si="174"/>
        <v/>
      </c>
      <c r="DB185" s="4" t="str">
        <f t="shared" ca="1" si="175"/>
        <v/>
      </c>
      <c r="DC185" t="str">
        <f t="shared" ca="1" si="176"/>
        <v/>
      </c>
      <c r="DD185" t="str">
        <f t="shared" ca="1" si="177"/>
        <v/>
      </c>
      <c r="DE185" t="str">
        <f t="shared" ca="1" si="178"/>
        <v/>
      </c>
      <c r="DF185" t="str">
        <f t="shared" ca="1" si="179"/>
        <v/>
      </c>
      <c r="DI185">
        <f ca="1">IF(OR(COUNTIF('Datos fijos'!$AJ:$AJ,Cálculos!$B185)=0,Cálculos!$B185=0,D185=0,F185=0),0,VLOOKUP($B185,'Datos fijos'!$AJ:$AO,COLUMN('Datos fijos'!$AO$1)-COLUMN('Datos fijos'!$AJ$2)+1,0))</f>
        <v>0</v>
      </c>
      <c r="DJ185">
        <f t="shared" ca="1" si="203"/>
        <v>0</v>
      </c>
      <c r="DK185" t="str">
        <f t="shared" ca="1" si="180"/>
        <v/>
      </c>
      <c r="DL185" t="str">
        <f t="shared" ca="1" si="204"/>
        <v/>
      </c>
      <c r="DN185" t="str">
        <f t="shared" ca="1" si="181"/>
        <v/>
      </c>
      <c r="DO185" t="str">
        <f t="shared" ca="1" si="182"/>
        <v/>
      </c>
      <c r="DP185" t="str">
        <f t="shared" ca="1" si="183"/>
        <v/>
      </c>
      <c r="DQ185" t="str">
        <f t="shared" ca="1" si="184"/>
        <v/>
      </c>
      <c r="DR185" t="str">
        <f t="shared" ca="1" si="185"/>
        <v/>
      </c>
      <c r="DS185" s="4" t="str">
        <f ca="1">IF($DL185="","",IF(OR(OFFSET(K$3,$DL185,0)='Datos fijos'!$AB$5,OFFSET(K$3,$DL185,0)='Datos fijos'!$AB$6),"Importado",OFFSET(K$3,$DL185,0)))</f>
        <v/>
      </c>
      <c r="DT185" t="str">
        <f t="shared" ca="1" si="186"/>
        <v/>
      </c>
      <c r="DU185" t="str">
        <f t="shared" ca="1" si="187"/>
        <v/>
      </c>
      <c r="DV185" t="str">
        <f t="shared" ca="1" si="188"/>
        <v/>
      </c>
      <c r="DW185" t="str">
        <f t="shared" ca="1" si="189"/>
        <v/>
      </c>
      <c r="DX185" t="str">
        <f ca="1">IF(DL185="","",IF(OR(DS185='Datos fijos'!$AB$3,DS185='Datos fijos'!$AB$4),0,SUM(DT185:DW185)))</f>
        <v/>
      </c>
      <c r="DY185" t="str">
        <f t="shared" ca="1" si="190"/>
        <v/>
      </c>
      <c r="EC185" s="52" t="str">
        <f ca="1">IF(OR(COUNTIF('Datos fijos'!$AJ:$AJ,Cálculos!$B185)=0,F185=0,D185=0,B185=0),"",VLOOKUP($B185,'Datos fijos'!$AJ:$AP,COLUMN('Datos fijos'!$AP$1)-COLUMN('Datos fijos'!$AJ$2)+1,0))</f>
        <v/>
      </c>
      <c r="ED185" t="str">
        <f t="shared" ca="1" si="191"/>
        <v/>
      </c>
    </row>
    <row r="186" spans="2:134">
      <c r="B186">
        <f ca="1">OFFSET('Equipos, Mater, Serv'!C$5,ROW($A186)-ROW($A$3),0)</f>
        <v>0</v>
      </c>
      <c r="C186">
        <f ca="1">OFFSET('Equipos, Mater, Serv'!D$5,ROW($A186)-ROW($A$3),0)</f>
        <v>0</v>
      </c>
      <c r="D186">
        <f ca="1">OFFSET('Equipos, Mater, Serv'!F$5,ROW($A186)-ROW($A$3),0)</f>
        <v>0</v>
      </c>
      <c r="E186">
        <f ca="1">OFFSET('Equipos, Mater, Serv'!G$5,ROW($A186)-ROW($A$3),0)</f>
        <v>0</v>
      </c>
      <c r="F186">
        <f ca="1">OFFSET('Equipos, Mater, Serv'!H$5,ROW($A186)-ROW($A$3),0)</f>
        <v>0</v>
      </c>
      <c r="G186">
        <f ca="1">OFFSET('Equipos, Mater, Serv'!L$5,ROW($A186)-ROW($A$3),0)</f>
        <v>0</v>
      </c>
      <c r="I186">
        <f ca="1">OFFSET('Equipos, Mater, Serv'!O$5,ROW($A186)-ROW($A$3),0)</f>
        <v>0</v>
      </c>
      <c r="J186">
        <f ca="1">OFFSET('Equipos, Mater, Serv'!P$5,ROW($A186)-ROW($A$3),0)</f>
        <v>0</v>
      </c>
      <c r="K186">
        <f ca="1">OFFSET('Equipos, Mater, Serv'!T$5,ROW($A186)-ROW($A$3),0)</f>
        <v>0</v>
      </c>
      <c r="L186">
        <f ca="1">OFFSET('Equipos, Mater, Serv'!U$5,ROW($A186)-ROW($A$3),0)</f>
        <v>0</v>
      </c>
      <c r="N186">
        <f ca="1">OFFSET('Equipos, Mater, Serv'!Z$5,ROW($A186)-ROW($A$3),0)</f>
        <v>0</v>
      </c>
      <c r="O186">
        <f ca="1">OFFSET('Equipos, Mater, Serv'!AA$5,ROW($A186)-ROW($A$3),0)</f>
        <v>0</v>
      </c>
      <c r="P186">
        <f ca="1">OFFSET('Equipos, Mater, Serv'!AB$5,ROW($A186)-ROW($A$3),0)</f>
        <v>0</v>
      </c>
      <c r="Q186">
        <f ca="1">OFFSET('Equipos, Mater, Serv'!AC$5,ROW($A186)-ROW($A$3),0)</f>
        <v>0</v>
      </c>
      <c r="R186">
        <f ca="1">OFFSET('Equipos, Mater, Serv'!AD$5,ROW($A186)-ROW($A$3),0)</f>
        <v>0</v>
      </c>
      <c r="S186">
        <f ca="1">OFFSET('Equipos, Mater, Serv'!AE$5,ROW($A186)-ROW($A$3),0)</f>
        <v>0</v>
      </c>
      <c r="T186">
        <f ca="1">OFFSET('Equipos, Mater, Serv'!AF$5,ROW($A186)-ROW($A$3),0)</f>
        <v>0</v>
      </c>
      <c r="V186" s="227">
        <f ca="1">IF(OR($B186=0,D186=0,F186=0,J186&lt;&gt;'Datos fijos'!$H$3),0,1)</f>
        <v>0</v>
      </c>
      <c r="W186">
        <f t="shared" ca="1" si="192"/>
        <v>0</v>
      </c>
      <c r="X186" t="str">
        <f t="shared" ca="1" si="193"/>
        <v/>
      </c>
      <c r="Y186" t="str">
        <f t="shared" ca="1" si="194"/>
        <v/>
      </c>
      <c r="AA186" t="str">
        <f t="shared" ca="1" si="137"/>
        <v/>
      </c>
      <c r="AB186" t="str">
        <f t="shared" ca="1" si="138"/>
        <v/>
      </c>
      <c r="AC186" t="str">
        <f t="shared" ca="1" si="139"/>
        <v/>
      </c>
      <c r="AD186" t="str">
        <f t="shared" ca="1" si="140"/>
        <v/>
      </c>
      <c r="AE186" t="str">
        <f t="shared" ca="1" si="141"/>
        <v/>
      </c>
      <c r="AF186" t="str">
        <f t="shared" ca="1" si="142"/>
        <v/>
      </c>
      <c r="AG186" t="str">
        <f t="shared" ca="1" si="195"/>
        <v/>
      </c>
      <c r="AH186" t="str">
        <f t="shared" ca="1" si="196"/>
        <v/>
      </c>
      <c r="AI186" t="str">
        <f t="shared" ca="1" si="197"/>
        <v/>
      </c>
      <c r="AL186" t="str">
        <f ca="1">IF(Y186="","",IF(OR(AG186='Datos fijos'!$AB$3,AG186='Datos fijos'!$AB$4),0,SUM(AH186:AK186)))</f>
        <v/>
      </c>
      <c r="BE186" s="4">
        <f ca="1">IF(OR(COUNTIF('Datos fijos'!$AJ:$AJ,$B186)=0,$B186=0,D186=0,F186=0,$H$4&lt;&gt;'Datos fijos'!$H$3),0,VLOOKUP($B186,'Datos fijos'!$AJ:$AO,COLUMN('Datos fijos'!$AK$2)-COLUMN('Datos fijos'!$AJ$2)+1,0))</f>
        <v>0</v>
      </c>
      <c r="BF186">
        <f t="shared" ca="1" si="198"/>
        <v>0</v>
      </c>
      <c r="BG186" t="str">
        <f t="shared" ca="1" si="143"/>
        <v/>
      </c>
      <c r="BH186" t="str">
        <f t="shared" ca="1" si="144"/>
        <v/>
      </c>
      <c r="BJ186" t="str">
        <f t="shared" ca="1" si="145"/>
        <v/>
      </c>
      <c r="BK186" t="str">
        <f t="shared" ca="1" si="146"/>
        <v/>
      </c>
      <c r="BL186" t="str">
        <f t="shared" ca="1" si="147"/>
        <v/>
      </c>
      <c r="BM186" t="str">
        <f t="shared" ca="1" si="148"/>
        <v/>
      </c>
      <c r="BN186" s="4" t="str">
        <f t="shared" ca="1" si="149"/>
        <v/>
      </c>
      <c r="BO186" t="str">
        <f t="shared" ca="1" si="150"/>
        <v/>
      </c>
      <c r="BP186" t="str">
        <f t="shared" ca="1" si="151"/>
        <v/>
      </c>
      <c r="BQ186" t="str">
        <f t="shared" ca="1" si="152"/>
        <v/>
      </c>
      <c r="BR186" t="str">
        <f t="shared" ca="1" si="153"/>
        <v/>
      </c>
      <c r="BS186" t="str">
        <f t="shared" ca="1" si="154"/>
        <v/>
      </c>
      <c r="BT186" t="str">
        <f ca="1">IF($BH186="","",IF(OR(BO186='Datos fijos'!$AB$3,BO186='Datos fijos'!$AB$4),0,SUM(BP186:BS186)))</f>
        <v/>
      </c>
      <c r="BU186" t="str">
        <f t="shared" ca="1" si="199"/>
        <v/>
      </c>
      <c r="BX186">
        <f ca="1">IF(OR(COUNTIF('Datos fijos'!$AJ:$AJ,$B186)=0,$B186=0,D186=0,F186=0,G186=0,$H$4&lt;&gt;'Datos fijos'!$H$3),0,VLOOKUP($B186,'Datos fijos'!$AJ:$AO,COLUMN('Datos fijos'!$AL$1)-COLUMN('Datos fijos'!$AJ$2)+1,0))</f>
        <v>0</v>
      </c>
      <c r="BY186">
        <f t="shared" ca="1" si="200"/>
        <v>0</v>
      </c>
      <c r="BZ186" t="str">
        <f t="shared" ca="1" si="155"/>
        <v/>
      </c>
      <c r="CA186" t="str">
        <f t="shared" ca="1" si="156"/>
        <v/>
      </c>
      <c r="CC186" t="str">
        <f t="shared" ca="1" si="157"/>
        <v/>
      </c>
      <c r="CD186" t="str">
        <f t="shared" ca="1" si="158"/>
        <v/>
      </c>
      <c r="CE186" t="str">
        <f t="shared" ca="1" si="159"/>
        <v/>
      </c>
      <c r="CF186" t="str">
        <f t="shared" ca="1" si="160"/>
        <v/>
      </c>
      <c r="CG186" t="str">
        <f t="shared" ca="1" si="161"/>
        <v/>
      </c>
      <c r="CH186" t="str">
        <f t="shared" ca="1" si="162"/>
        <v/>
      </c>
      <c r="CI186" t="str">
        <f t="shared" ca="1" si="163"/>
        <v/>
      </c>
      <c r="CJ186" t="str">
        <f t="shared" ca="1" si="164"/>
        <v/>
      </c>
      <c r="CK186" t="str">
        <f t="shared" ca="1" si="165"/>
        <v/>
      </c>
      <c r="CL186" t="str">
        <f t="shared" ca="1" si="166"/>
        <v/>
      </c>
      <c r="CM186" t="str">
        <f ca="1">IF($CA186="","",IF(OR(CH186='Datos fijos'!$AB$3,CH186='Datos fijos'!$AB$4),0,SUM(CI186:CL186)))</f>
        <v/>
      </c>
      <c r="CN186" t="str">
        <f t="shared" ca="1" si="201"/>
        <v/>
      </c>
      <c r="CQ186" s="4">
        <f ca="1">IF(OR(COUNTIF('Datos fijos'!$AJ:$AJ,$B186)=0,$B186=0,L186=0,D186=0,F186=0),0,IF(K186='Datos fijos'!$AB$5,VLOOKUP($B186,'Datos fijos'!$AJ:$AO,COLUMN('Datos fijos'!$AN$1)-COLUMN('Datos fijos'!$AJ$2)+1,0),0))</f>
        <v>0</v>
      </c>
      <c r="CR186">
        <f t="shared" ca="1" si="202"/>
        <v>0</v>
      </c>
      <c r="CS186" t="str">
        <f t="shared" ca="1" si="167"/>
        <v/>
      </c>
      <c r="CT186" t="str">
        <f t="shared" ca="1" si="168"/>
        <v/>
      </c>
      <c r="CV186" t="str">
        <f t="shared" ca="1" si="169"/>
        <v/>
      </c>
      <c r="CW186" t="str">
        <f t="shared" ca="1" si="170"/>
        <v/>
      </c>
      <c r="CX186" t="str">
        <f t="shared" ca="1" si="171"/>
        <v/>
      </c>
      <c r="CY186" t="str">
        <f t="shared" ca="1" si="172"/>
        <v/>
      </c>
      <c r="CZ186" t="str">
        <f t="shared" ca="1" si="173"/>
        <v/>
      </c>
      <c r="DA186" t="str">
        <f t="shared" ca="1" si="174"/>
        <v/>
      </c>
      <c r="DB186" s="4" t="str">
        <f t="shared" ca="1" si="175"/>
        <v/>
      </c>
      <c r="DC186" t="str">
        <f t="shared" ca="1" si="176"/>
        <v/>
      </c>
      <c r="DD186" t="str">
        <f t="shared" ca="1" si="177"/>
        <v/>
      </c>
      <c r="DE186" t="str">
        <f t="shared" ca="1" si="178"/>
        <v/>
      </c>
      <c r="DF186" t="str">
        <f t="shared" ca="1" si="179"/>
        <v/>
      </c>
      <c r="DI186">
        <f ca="1">IF(OR(COUNTIF('Datos fijos'!$AJ:$AJ,Cálculos!$B186)=0,Cálculos!$B186=0,D186=0,F186=0),0,VLOOKUP($B186,'Datos fijos'!$AJ:$AO,COLUMN('Datos fijos'!$AO$1)-COLUMN('Datos fijos'!$AJ$2)+1,0))</f>
        <v>0</v>
      </c>
      <c r="DJ186">
        <f t="shared" ca="1" si="203"/>
        <v>0</v>
      </c>
      <c r="DK186" t="str">
        <f t="shared" ca="1" si="180"/>
        <v/>
      </c>
      <c r="DL186" t="str">
        <f t="shared" ca="1" si="204"/>
        <v/>
      </c>
      <c r="DN186" t="str">
        <f t="shared" ca="1" si="181"/>
        <v/>
      </c>
      <c r="DO186" t="str">
        <f t="shared" ca="1" si="182"/>
        <v/>
      </c>
      <c r="DP186" t="str">
        <f t="shared" ca="1" si="183"/>
        <v/>
      </c>
      <c r="DQ186" t="str">
        <f t="shared" ca="1" si="184"/>
        <v/>
      </c>
      <c r="DR186" t="str">
        <f t="shared" ca="1" si="185"/>
        <v/>
      </c>
      <c r="DS186" s="4" t="str">
        <f ca="1">IF($DL186="","",IF(OR(OFFSET(K$3,$DL186,0)='Datos fijos'!$AB$5,OFFSET(K$3,$DL186,0)='Datos fijos'!$AB$6),"Importado",OFFSET(K$3,$DL186,0)))</f>
        <v/>
      </c>
      <c r="DT186" t="str">
        <f t="shared" ca="1" si="186"/>
        <v/>
      </c>
      <c r="DU186" t="str">
        <f t="shared" ca="1" si="187"/>
        <v/>
      </c>
      <c r="DV186" t="str">
        <f t="shared" ca="1" si="188"/>
        <v/>
      </c>
      <c r="DW186" t="str">
        <f t="shared" ca="1" si="189"/>
        <v/>
      </c>
      <c r="DX186" t="str">
        <f ca="1">IF(DL186="","",IF(OR(DS186='Datos fijos'!$AB$3,DS186='Datos fijos'!$AB$4),0,SUM(DT186:DW186)))</f>
        <v/>
      </c>
      <c r="DY186" t="str">
        <f t="shared" ca="1" si="190"/>
        <v/>
      </c>
      <c r="EC186" s="52" t="str">
        <f ca="1">IF(OR(COUNTIF('Datos fijos'!$AJ:$AJ,Cálculos!$B186)=0,F186=0,D186=0,B186=0),"",VLOOKUP($B186,'Datos fijos'!$AJ:$AP,COLUMN('Datos fijos'!$AP$1)-COLUMN('Datos fijos'!$AJ$2)+1,0))</f>
        <v/>
      </c>
      <c r="ED186" t="str">
        <f t="shared" ca="1" si="191"/>
        <v/>
      </c>
    </row>
    <row r="187" spans="2:134">
      <c r="B187">
        <f ca="1">OFFSET('Equipos, Mater, Serv'!C$5,ROW($A187)-ROW($A$3),0)</f>
        <v>0</v>
      </c>
      <c r="C187">
        <f ca="1">OFFSET('Equipos, Mater, Serv'!D$5,ROW($A187)-ROW($A$3),0)</f>
        <v>0</v>
      </c>
      <c r="D187">
        <f ca="1">OFFSET('Equipos, Mater, Serv'!F$5,ROW($A187)-ROW($A$3),0)</f>
        <v>0</v>
      </c>
      <c r="E187">
        <f ca="1">OFFSET('Equipos, Mater, Serv'!G$5,ROW($A187)-ROW($A$3),0)</f>
        <v>0</v>
      </c>
      <c r="F187">
        <f ca="1">OFFSET('Equipos, Mater, Serv'!H$5,ROW($A187)-ROW($A$3),0)</f>
        <v>0</v>
      </c>
      <c r="G187">
        <f ca="1">OFFSET('Equipos, Mater, Serv'!L$5,ROW($A187)-ROW($A$3),0)</f>
        <v>0</v>
      </c>
      <c r="I187">
        <f ca="1">OFFSET('Equipos, Mater, Serv'!O$5,ROW($A187)-ROW($A$3),0)</f>
        <v>0</v>
      </c>
      <c r="J187">
        <f ca="1">OFFSET('Equipos, Mater, Serv'!P$5,ROW($A187)-ROW($A$3),0)</f>
        <v>0</v>
      </c>
      <c r="K187">
        <f ca="1">OFFSET('Equipos, Mater, Serv'!T$5,ROW($A187)-ROW($A$3),0)</f>
        <v>0</v>
      </c>
      <c r="L187">
        <f ca="1">OFFSET('Equipos, Mater, Serv'!U$5,ROW($A187)-ROW($A$3),0)</f>
        <v>0</v>
      </c>
      <c r="N187">
        <f ca="1">OFFSET('Equipos, Mater, Serv'!Z$5,ROW($A187)-ROW($A$3),0)</f>
        <v>0</v>
      </c>
      <c r="O187">
        <f ca="1">OFFSET('Equipos, Mater, Serv'!AA$5,ROW($A187)-ROW($A$3),0)</f>
        <v>0</v>
      </c>
      <c r="P187">
        <f ca="1">OFFSET('Equipos, Mater, Serv'!AB$5,ROW($A187)-ROW($A$3),0)</f>
        <v>0</v>
      </c>
      <c r="Q187">
        <f ca="1">OFFSET('Equipos, Mater, Serv'!AC$5,ROW($A187)-ROW($A$3),0)</f>
        <v>0</v>
      </c>
      <c r="R187">
        <f ca="1">OFFSET('Equipos, Mater, Serv'!AD$5,ROW($A187)-ROW($A$3),0)</f>
        <v>0</v>
      </c>
      <c r="S187">
        <f ca="1">OFFSET('Equipos, Mater, Serv'!AE$5,ROW($A187)-ROW($A$3),0)</f>
        <v>0</v>
      </c>
      <c r="T187">
        <f ca="1">OFFSET('Equipos, Mater, Serv'!AF$5,ROW($A187)-ROW($A$3),0)</f>
        <v>0</v>
      </c>
      <c r="V187" s="227">
        <f ca="1">IF(OR($B187=0,D187=0,F187=0,J187&lt;&gt;'Datos fijos'!$H$3),0,1)</f>
        <v>0</v>
      </c>
      <c r="W187">
        <f t="shared" ca="1" si="192"/>
        <v>0</v>
      </c>
      <c r="X187" t="str">
        <f t="shared" ca="1" si="193"/>
        <v/>
      </c>
      <c r="Y187" t="str">
        <f t="shared" ca="1" si="194"/>
        <v/>
      </c>
      <c r="AA187" t="str">
        <f t="shared" ca="1" si="137"/>
        <v/>
      </c>
      <c r="AB187" t="str">
        <f t="shared" ca="1" si="138"/>
        <v/>
      </c>
      <c r="AC187" t="str">
        <f t="shared" ca="1" si="139"/>
        <v/>
      </c>
      <c r="AD187" t="str">
        <f t="shared" ca="1" si="140"/>
        <v/>
      </c>
      <c r="AE187" t="str">
        <f t="shared" ca="1" si="141"/>
        <v/>
      </c>
      <c r="AF187" t="str">
        <f t="shared" ca="1" si="142"/>
        <v/>
      </c>
      <c r="AG187" t="str">
        <f t="shared" ca="1" si="195"/>
        <v/>
      </c>
      <c r="AH187" t="str">
        <f t="shared" ca="1" si="196"/>
        <v/>
      </c>
      <c r="AI187" t="str">
        <f t="shared" ca="1" si="197"/>
        <v/>
      </c>
      <c r="AL187" t="str">
        <f ca="1">IF(Y187="","",IF(OR(AG187='Datos fijos'!$AB$3,AG187='Datos fijos'!$AB$4),0,SUM(AH187:AK187)))</f>
        <v/>
      </c>
      <c r="BE187" s="4">
        <f ca="1">IF(OR(COUNTIF('Datos fijos'!$AJ:$AJ,$B187)=0,$B187=0,D187=0,F187=0,$H$4&lt;&gt;'Datos fijos'!$H$3),0,VLOOKUP($B187,'Datos fijos'!$AJ:$AO,COLUMN('Datos fijos'!$AK$2)-COLUMN('Datos fijos'!$AJ$2)+1,0))</f>
        <v>0</v>
      </c>
      <c r="BF187">
        <f t="shared" ca="1" si="198"/>
        <v>0</v>
      </c>
      <c r="BG187" t="str">
        <f t="shared" ca="1" si="143"/>
        <v/>
      </c>
      <c r="BH187" t="str">
        <f t="shared" ca="1" si="144"/>
        <v/>
      </c>
      <c r="BJ187" t="str">
        <f t="shared" ca="1" si="145"/>
        <v/>
      </c>
      <c r="BK187" t="str">
        <f t="shared" ca="1" si="146"/>
        <v/>
      </c>
      <c r="BL187" t="str">
        <f t="shared" ca="1" si="147"/>
        <v/>
      </c>
      <c r="BM187" t="str">
        <f t="shared" ca="1" si="148"/>
        <v/>
      </c>
      <c r="BN187" s="4" t="str">
        <f t="shared" ca="1" si="149"/>
        <v/>
      </c>
      <c r="BO187" t="str">
        <f t="shared" ca="1" si="150"/>
        <v/>
      </c>
      <c r="BP187" t="str">
        <f t="shared" ca="1" si="151"/>
        <v/>
      </c>
      <c r="BQ187" t="str">
        <f t="shared" ca="1" si="152"/>
        <v/>
      </c>
      <c r="BR187" t="str">
        <f t="shared" ca="1" si="153"/>
        <v/>
      </c>
      <c r="BS187" t="str">
        <f t="shared" ca="1" si="154"/>
        <v/>
      </c>
      <c r="BT187" t="str">
        <f ca="1">IF($BH187="","",IF(OR(BO187='Datos fijos'!$AB$3,BO187='Datos fijos'!$AB$4),0,SUM(BP187:BS187)))</f>
        <v/>
      </c>
      <c r="BU187" t="str">
        <f t="shared" ca="1" si="199"/>
        <v/>
      </c>
      <c r="BX187">
        <f ca="1">IF(OR(COUNTIF('Datos fijos'!$AJ:$AJ,$B187)=0,$B187=0,D187=0,F187=0,G187=0,$H$4&lt;&gt;'Datos fijos'!$H$3),0,VLOOKUP($B187,'Datos fijos'!$AJ:$AO,COLUMN('Datos fijos'!$AL$1)-COLUMN('Datos fijos'!$AJ$2)+1,0))</f>
        <v>0</v>
      </c>
      <c r="BY187">
        <f t="shared" ca="1" si="200"/>
        <v>0</v>
      </c>
      <c r="BZ187" t="str">
        <f t="shared" ca="1" si="155"/>
        <v/>
      </c>
      <c r="CA187" t="str">
        <f t="shared" ca="1" si="156"/>
        <v/>
      </c>
      <c r="CC187" t="str">
        <f t="shared" ca="1" si="157"/>
        <v/>
      </c>
      <c r="CD187" t="str">
        <f t="shared" ca="1" si="158"/>
        <v/>
      </c>
      <c r="CE187" t="str">
        <f t="shared" ca="1" si="159"/>
        <v/>
      </c>
      <c r="CF187" t="str">
        <f t="shared" ca="1" si="160"/>
        <v/>
      </c>
      <c r="CG187" t="str">
        <f t="shared" ca="1" si="161"/>
        <v/>
      </c>
      <c r="CH187" t="str">
        <f t="shared" ca="1" si="162"/>
        <v/>
      </c>
      <c r="CI187" t="str">
        <f t="shared" ca="1" si="163"/>
        <v/>
      </c>
      <c r="CJ187" t="str">
        <f t="shared" ca="1" si="164"/>
        <v/>
      </c>
      <c r="CK187" t="str">
        <f t="shared" ca="1" si="165"/>
        <v/>
      </c>
      <c r="CL187" t="str">
        <f t="shared" ca="1" si="166"/>
        <v/>
      </c>
      <c r="CM187" t="str">
        <f ca="1">IF($CA187="","",IF(OR(CH187='Datos fijos'!$AB$3,CH187='Datos fijos'!$AB$4),0,SUM(CI187:CL187)))</f>
        <v/>
      </c>
      <c r="CN187" t="str">
        <f t="shared" ca="1" si="201"/>
        <v/>
      </c>
      <c r="CQ187" s="4">
        <f ca="1">IF(OR(COUNTIF('Datos fijos'!$AJ:$AJ,$B187)=0,$B187=0,L187=0,D187=0,F187=0),0,IF(K187='Datos fijos'!$AB$5,VLOOKUP($B187,'Datos fijos'!$AJ:$AO,COLUMN('Datos fijos'!$AN$1)-COLUMN('Datos fijos'!$AJ$2)+1,0),0))</f>
        <v>0</v>
      </c>
      <c r="CR187">
        <f t="shared" ca="1" si="202"/>
        <v>0</v>
      </c>
      <c r="CS187" t="str">
        <f t="shared" ca="1" si="167"/>
        <v/>
      </c>
      <c r="CT187" t="str">
        <f t="shared" ca="1" si="168"/>
        <v/>
      </c>
      <c r="CV187" t="str">
        <f t="shared" ca="1" si="169"/>
        <v/>
      </c>
      <c r="CW187" t="str">
        <f t="shared" ca="1" si="170"/>
        <v/>
      </c>
      <c r="CX187" t="str">
        <f t="shared" ca="1" si="171"/>
        <v/>
      </c>
      <c r="CY187" t="str">
        <f t="shared" ca="1" si="172"/>
        <v/>
      </c>
      <c r="CZ187" t="str">
        <f t="shared" ca="1" si="173"/>
        <v/>
      </c>
      <c r="DA187" t="str">
        <f t="shared" ca="1" si="174"/>
        <v/>
      </c>
      <c r="DB187" s="4" t="str">
        <f t="shared" ca="1" si="175"/>
        <v/>
      </c>
      <c r="DC187" t="str">
        <f t="shared" ca="1" si="176"/>
        <v/>
      </c>
      <c r="DD187" t="str">
        <f t="shared" ca="1" si="177"/>
        <v/>
      </c>
      <c r="DE187" t="str">
        <f t="shared" ca="1" si="178"/>
        <v/>
      </c>
      <c r="DF187" t="str">
        <f t="shared" ca="1" si="179"/>
        <v/>
      </c>
      <c r="DI187">
        <f ca="1">IF(OR(COUNTIF('Datos fijos'!$AJ:$AJ,Cálculos!$B187)=0,Cálculos!$B187=0,D187=0,F187=0),0,VLOOKUP($B187,'Datos fijos'!$AJ:$AO,COLUMN('Datos fijos'!$AO$1)-COLUMN('Datos fijos'!$AJ$2)+1,0))</f>
        <v>0</v>
      </c>
      <c r="DJ187">
        <f t="shared" ca="1" si="203"/>
        <v>0</v>
      </c>
      <c r="DK187" t="str">
        <f t="shared" ca="1" si="180"/>
        <v/>
      </c>
      <c r="DL187" t="str">
        <f t="shared" ca="1" si="204"/>
        <v/>
      </c>
      <c r="DN187" t="str">
        <f t="shared" ca="1" si="181"/>
        <v/>
      </c>
      <c r="DO187" t="str">
        <f t="shared" ca="1" si="182"/>
        <v/>
      </c>
      <c r="DP187" t="str">
        <f t="shared" ca="1" si="183"/>
        <v/>
      </c>
      <c r="DQ187" t="str">
        <f t="shared" ca="1" si="184"/>
        <v/>
      </c>
      <c r="DR187" t="str">
        <f t="shared" ca="1" si="185"/>
        <v/>
      </c>
      <c r="DS187" s="4" t="str">
        <f ca="1">IF($DL187="","",IF(OR(OFFSET(K$3,$DL187,0)='Datos fijos'!$AB$5,OFFSET(K$3,$DL187,0)='Datos fijos'!$AB$6),"Importado",OFFSET(K$3,$DL187,0)))</f>
        <v/>
      </c>
      <c r="DT187" t="str">
        <f t="shared" ca="1" si="186"/>
        <v/>
      </c>
      <c r="DU187" t="str">
        <f t="shared" ca="1" si="187"/>
        <v/>
      </c>
      <c r="DV187" t="str">
        <f t="shared" ca="1" si="188"/>
        <v/>
      </c>
      <c r="DW187" t="str">
        <f t="shared" ca="1" si="189"/>
        <v/>
      </c>
      <c r="DX187" t="str">
        <f ca="1">IF(DL187="","",IF(OR(DS187='Datos fijos'!$AB$3,DS187='Datos fijos'!$AB$4),0,SUM(DT187:DW187)))</f>
        <v/>
      </c>
      <c r="DY187" t="str">
        <f t="shared" ca="1" si="190"/>
        <v/>
      </c>
      <c r="EC187" s="52" t="str">
        <f ca="1">IF(OR(COUNTIF('Datos fijos'!$AJ:$AJ,Cálculos!$B187)=0,F187=0,D187=0,B187=0),"",VLOOKUP($B187,'Datos fijos'!$AJ:$AP,COLUMN('Datos fijos'!$AP$1)-COLUMN('Datos fijos'!$AJ$2)+1,0))</f>
        <v/>
      </c>
      <c r="ED187" t="str">
        <f t="shared" ca="1" si="191"/>
        <v/>
      </c>
    </row>
    <row r="188" spans="2:134">
      <c r="B188">
        <f ca="1">OFFSET('Equipos, Mater, Serv'!C$5,ROW($A188)-ROW($A$3),0)</f>
        <v>0</v>
      </c>
      <c r="C188">
        <f ca="1">OFFSET('Equipos, Mater, Serv'!D$5,ROW($A188)-ROW($A$3),0)</f>
        <v>0</v>
      </c>
      <c r="D188">
        <f ca="1">OFFSET('Equipos, Mater, Serv'!F$5,ROW($A188)-ROW($A$3),0)</f>
        <v>0</v>
      </c>
      <c r="E188">
        <f ca="1">OFFSET('Equipos, Mater, Serv'!G$5,ROW($A188)-ROW($A$3),0)</f>
        <v>0</v>
      </c>
      <c r="F188">
        <f ca="1">OFFSET('Equipos, Mater, Serv'!H$5,ROW($A188)-ROW($A$3),0)</f>
        <v>0</v>
      </c>
      <c r="G188">
        <f ca="1">OFFSET('Equipos, Mater, Serv'!L$5,ROW($A188)-ROW($A$3),0)</f>
        <v>0</v>
      </c>
      <c r="I188">
        <f ca="1">OFFSET('Equipos, Mater, Serv'!O$5,ROW($A188)-ROW($A$3),0)</f>
        <v>0</v>
      </c>
      <c r="J188">
        <f ca="1">OFFSET('Equipos, Mater, Serv'!P$5,ROW($A188)-ROW($A$3),0)</f>
        <v>0</v>
      </c>
      <c r="K188">
        <f ca="1">OFFSET('Equipos, Mater, Serv'!T$5,ROW($A188)-ROW($A$3),0)</f>
        <v>0</v>
      </c>
      <c r="L188">
        <f ca="1">OFFSET('Equipos, Mater, Serv'!U$5,ROW($A188)-ROW($A$3),0)</f>
        <v>0</v>
      </c>
      <c r="N188">
        <f ca="1">OFFSET('Equipos, Mater, Serv'!Z$5,ROW($A188)-ROW($A$3),0)</f>
        <v>0</v>
      </c>
      <c r="O188">
        <f ca="1">OFFSET('Equipos, Mater, Serv'!AA$5,ROW($A188)-ROW($A$3),0)</f>
        <v>0</v>
      </c>
      <c r="P188">
        <f ca="1">OFFSET('Equipos, Mater, Serv'!AB$5,ROW($A188)-ROW($A$3),0)</f>
        <v>0</v>
      </c>
      <c r="Q188">
        <f ca="1">OFFSET('Equipos, Mater, Serv'!AC$5,ROW($A188)-ROW($A$3),0)</f>
        <v>0</v>
      </c>
      <c r="R188">
        <f ca="1">OFFSET('Equipos, Mater, Serv'!AD$5,ROW($A188)-ROW($A$3),0)</f>
        <v>0</v>
      </c>
      <c r="S188">
        <f ca="1">OFFSET('Equipos, Mater, Serv'!AE$5,ROW($A188)-ROW($A$3),0)</f>
        <v>0</v>
      </c>
      <c r="T188">
        <f ca="1">OFFSET('Equipos, Mater, Serv'!AF$5,ROW($A188)-ROW($A$3),0)</f>
        <v>0</v>
      </c>
      <c r="V188" s="227">
        <f ca="1">IF(OR($B188=0,D188=0,F188=0,J188&lt;&gt;'Datos fijos'!$H$3),0,1)</f>
        <v>0</v>
      </c>
      <c r="W188">
        <f t="shared" ca="1" si="192"/>
        <v>0</v>
      </c>
      <c r="X188" t="str">
        <f t="shared" ca="1" si="193"/>
        <v/>
      </c>
      <c r="Y188" t="str">
        <f t="shared" ca="1" si="194"/>
        <v/>
      </c>
      <c r="AA188" t="str">
        <f t="shared" ca="1" si="137"/>
        <v/>
      </c>
      <c r="AB188" t="str">
        <f t="shared" ca="1" si="138"/>
        <v/>
      </c>
      <c r="AC188" t="str">
        <f t="shared" ca="1" si="139"/>
        <v/>
      </c>
      <c r="AD188" t="str">
        <f t="shared" ca="1" si="140"/>
        <v/>
      </c>
      <c r="AE188" t="str">
        <f t="shared" ca="1" si="141"/>
        <v/>
      </c>
      <c r="AF188" t="str">
        <f t="shared" ca="1" si="142"/>
        <v/>
      </c>
      <c r="AG188" t="str">
        <f t="shared" ca="1" si="195"/>
        <v/>
      </c>
      <c r="AH188" t="str">
        <f t="shared" ca="1" si="196"/>
        <v/>
      </c>
      <c r="AI188" t="str">
        <f t="shared" ca="1" si="197"/>
        <v/>
      </c>
      <c r="AL188" t="str">
        <f ca="1">IF(Y188="","",IF(OR(AG188='Datos fijos'!$AB$3,AG188='Datos fijos'!$AB$4),0,SUM(AH188:AK188)))</f>
        <v/>
      </c>
      <c r="BE188" s="4">
        <f ca="1">IF(OR(COUNTIF('Datos fijos'!$AJ:$AJ,$B188)=0,$B188=0,D188=0,F188=0,$H$4&lt;&gt;'Datos fijos'!$H$3),0,VLOOKUP($B188,'Datos fijos'!$AJ:$AO,COLUMN('Datos fijos'!$AK$2)-COLUMN('Datos fijos'!$AJ$2)+1,0))</f>
        <v>0</v>
      </c>
      <c r="BF188">
        <f t="shared" ca="1" si="198"/>
        <v>0</v>
      </c>
      <c r="BG188" t="str">
        <f t="shared" ca="1" si="143"/>
        <v/>
      </c>
      <c r="BH188" t="str">
        <f t="shared" ca="1" si="144"/>
        <v/>
      </c>
      <c r="BJ188" t="str">
        <f t="shared" ca="1" si="145"/>
        <v/>
      </c>
      <c r="BK188" t="str">
        <f t="shared" ca="1" si="146"/>
        <v/>
      </c>
      <c r="BL188" t="str">
        <f t="shared" ca="1" si="147"/>
        <v/>
      </c>
      <c r="BM188" t="str">
        <f t="shared" ca="1" si="148"/>
        <v/>
      </c>
      <c r="BN188" s="4" t="str">
        <f t="shared" ca="1" si="149"/>
        <v/>
      </c>
      <c r="BO188" t="str">
        <f t="shared" ca="1" si="150"/>
        <v/>
      </c>
      <c r="BP188" t="str">
        <f t="shared" ca="1" si="151"/>
        <v/>
      </c>
      <c r="BQ188" t="str">
        <f t="shared" ca="1" si="152"/>
        <v/>
      </c>
      <c r="BR188" t="str">
        <f t="shared" ca="1" si="153"/>
        <v/>
      </c>
      <c r="BS188" t="str">
        <f t="shared" ca="1" si="154"/>
        <v/>
      </c>
      <c r="BT188" t="str">
        <f ca="1">IF($BH188="","",IF(OR(BO188='Datos fijos'!$AB$3,BO188='Datos fijos'!$AB$4),0,SUM(BP188:BS188)))</f>
        <v/>
      </c>
      <c r="BU188" t="str">
        <f t="shared" ca="1" si="199"/>
        <v/>
      </c>
      <c r="BX188">
        <f ca="1">IF(OR(COUNTIF('Datos fijos'!$AJ:$AJ,$B188)=0,$B188=0,D188=0,F188=0,G188=0,$H$4&lt;&gt;'Datos fijos'!$H$3),0,VLOOKUP($B188,'Datos fijos'!$AJ:$AO,COLUMN('Datos fijos'!$AL$1)-COLUMN('Datos fijos'!$AJ$2)+1,0))</f>
        <v>0</v>
      </c>
      <c r="BY188">
        <f t="shared" ca="1" si="200"/>
        <v>0</v>
      </c>
      <c r="BZ188" t="str">
        <f t="shared" ca="1" si="155"/>
        <v/>
      </c>
      <c r="CA188" t="str">
        <f t="shared" ca="1" si="156"/>
        <v/>
      </c>
      <c r="CC188" t="str">
        <f t="shared" ca="1" si="157"/>
        <v/>
      </c>
      <c r="CD188" t="str">
        <f t="shared" ca="1" si="158"/>
        <v/>
      </c>
      <c r="CE188" t="str">
        <f t="shared" ca="1" si="159"/>
        <v/>
      </c>
      <c r="CF188" t="str">
        <f t="shared" ca="1" si="160"/>
        <v/>
      </c>
      <c r="CG188" t="str">
        <f t="shared" ca="1" si="161"/>
        <v/>
      </c>
      <c r="CH188" t="str">
        <f t="shared" ca="1" si="162"/>
        <v/>
      </c>
      <c r="CI188" t="str">
        <f t="shared" ca="1" si="163"/>
        <v/>
      </c>
      <c r="CJ188" t="str">
        <f t="shared" ca="1" si="164"/>
        <v/>
      </c>
      <c r="CK188" t="str">
        <f t="shared" ca="1" si="165"/>
        <v/>
      </c>
      <c r="CL188" t="str">
        <f t="shared" ca="1" si="166"/>
        <v/>
      </c>
      <c r="CM188" t="str">
        <f ca="1">IF($CA188="","",IF(OR(CH188='Datos fijos'!$AB$3,CH188='Datos fijos'!$AB$4),0,SUM(CI188:CL188)))</f>
        <v/>
      </c>
      <c r="CN188" t="str">
        <f t="shared" ca="1" si="201"/>
        <v/>
      </c>
      <c r="CQ188" s="4">
        <f ca="1">IF(OR(COUNTIF('Datos fijos'!$AJ:$AJ,$B188)=0,$B188=0,L188=0,D188=0,F188=0),0,IF(K188='Datos fijos'!$AB$5,VLOOKUP($B188,'Datos fijos'!$AJ:$AO,COLUMN('Datos fijos'!$AN$1)-COLUMN('Datos fijos'!$AJ$2)+1,0),0))</f>
        <v>0</v>
      </c>
      <c r="CR188">
        <f t="shared" ca="1" si="202"/>
        <v>0</v>
      </c>
      <c r="CS188" t="str">
        <f t="shared" ca="1" si="167"/>
        <v/>
      </c>
      <c r="CT188" t="str">
        <f t="shared" ca="1" si="168"/>
        <v/>
      </c>
      <c r="CV188" t="str">
        <f t="shared" ca="1" si="169"/>
        <v/>
      </c>
      <c r="CW188" t="str">
        <f t="shared" ca="1" si="170"/>
        <v/>
      </c>
      <c r="CX188" t="str">
        <f t="shared" ca="1" si="171"/>
        <v/>
      </c>
      <c r="CY188" t="str">
        <f t="shared" ca="1" si="172"/>
        <v/>
      </c>
      <c r="CZ188" t="str">
        <f t="shared" ca="1" si="173"/>
        <v/>
      </c>
      <c r="DA188" t="str">
        <f t="shared" ca="1" si="174"/>
        <v/>
      </c>
      <c r="DB188" s="4" t="str">
        <f t="shared" ca="1" si="175"/>
        <v/>
      </c>
      <c r="DC188" t="str">
        <f t="shared" ca="1" si="176"/>
        <v/>
      </c>
      <c r="DD188" t="str">
        <f t="shared" ca="1" si="177"/>
        <v/>
      </c>
      <c r="DE188" t="str">
        <f t="shared" ca="1" si="178"/>
        <v/>
      </c>
      <c r="DF188" t="str">
        <f t="shared" ca="1" si="179"/>
        <v/>
      </c>
      <c r="DI188">
        <f ca="1">IF(OR(COUNTIF('Datos fijos'!$AJ:$AJ,Cálculos!$B188)=0,Cálculos!$B188=0,D188=0,F188=0),0,VLOOKUP($B188,'Datos fijos'!$AJ:$AO,COLUMN('Datos fijos'!$AO$1)-COLUMN('Datos fijos'!$AJ$2)+1,0))</f>
        <v>0</v>
      </c>
      <c r="DJ188">
        <f t="shared" ca="1" si="203"/>
        <v>0</v>
      </c>
      <c r="DK188" t="str">
        <f t="shared" ca="1" si="180"/>
        <v/>
      </c>
      <c r="DL188" t="str">
        <f t="shared" ca="1" si="204"/>
        <v/>
      </c>
      <c r="DN188" t="str">
        <f t="shared" ca="1" si="181"/>
        <v/>
      </c>
      <c r="DO188" t="str">
        <f t="shared" ca="1" si="182"/>
        <v/>
      </c>
      <c r="DP188" t="str">
        <f t="shared" ca="1" si="183"/>
        <v/>
      </c>
      <c r="DQ188" t="str">
        <f t="shared" ca="1" si="184"/>
        <v/>
      </c>
      <c r="DR188" t="str">
        <f t="shared" ca="1" si="185"/>
        <v/>
      </c>
      <c r="DS188" s="4" t="str">
        <f ca="1">IF($DL188="","",IF(OR(OFFSET(K$3,$DL188,0)='Datos fijos'!$AB$5,OFFSET(K$3,$DL188,0)='Datos fijos'!$AB$6),"Importado",OFFSET(K$3,$DL188,0)))</f>
        <v/>
      </c>
      <c r="DT188" t="str">
        <f t="shared" ca="1" si="186"/>
        <v/>
      </c>
      <c r="DU188" t="str">
        <f t="shared" ca="1" si="187"/>
        <v/>
      </c>
      <c r="DV188" t="str">
        <f t="shared" ca="1" si="188"/>
        <v/>
      </c>
      <c r="DW188" t="str">
        <f t="shared" ca="1" si="189"/>
        <v/>
      </c>
      <c r="DX188" t="str">
        <f ca="1">IF(DL188="","",IF(OR(DS188='Datos fijos'!$AB$3,DS188='Datos fijos'!$AB$4),0,SUM(DT188:DW188)))</f>
        <v/>
      </c>
      <c r="DY188" t="str">
        <f t="shared" ca="1" si="190"/>
        <v/>
      </c>
      <c r="EC188" s="52" t="str">
        <f ca="1">IF(OR(COUNTIF('Datos fijos'!$AJ:$AJ,Cálculos!$B188)=0,F188=0,D188=0,B188=0),"",VLOOKUP($B188,'Datos fijos'!$AJ:$AP,COLUMN('Datos fijos'!$AP$1)-COLUMN('Datos fijos'!$AJ$2)+1,0))</f>
        <v/>
      </c>
      <c r="ED188" t="str">
        <f t="shared" ca="1" si="191"/>
        <v/>
      </c>
    </row>
    <row r="189" spans="2:134">
      <c r="B189">
        <f ca="1">OFFSET('Equipos, Mater, Serv'!C$5,ROW($A189)-ROW($A$3),0)</f>
        <v>0</v>
      </c>
      <c r="C189">
        <f ca="1">OFFSET('Equipos, Mater, Serv'!D$5,ROW($A189)-ROW($A$3),0)</f>
        <v>0</v>
      </c>
      <c r="D189">
        <f ca="1">OFFSET('Equipos, Mater, Serv'!F$5,ROW($A189)-ROW($A$3),0)</f>
        <v>0</v>
      </c>
      <c r="E189">
        <f ca="1">OFFSET('Equipos, Mater, Serv'!G$5,ROW($A189)-ROW($A$3),0)</f>
        <v>0</v>
      </c>
      <c r="F189">
        <f ca="1">OFFSET('Equipos, Mater, Serv'!H$5,ROW($A189)-ROW($A$3),0)</f>
        <v>0</v>
      </c>
      <c r="G189">
        <f ca="1">OFFSET('Equipos, Mater, Serv'!L$5,ROW($A189)-ROW($A$3),0)</f>
        <v>0</v>
      </c>
      <c r="I189">
        <f ca="1">OFFSET('Equipos, Mater, Serv'!O$5,ROW($A189)-ROW($A$3),0)</f>
        <v>0</v>
      </c>
      <c r="J189">
        <f ca="1">OFFSET('Equipos, Mater, Serv'!P$5,ROW($A189)-ROW($A$3),0)</f>
        <v>0</v>
      </c>
      <c r="K189">
        <f ca="1">OFFSET('Equipos, Mater, Serv'!T$5,ROW($A189)-ROW($A$3),0)</f>
        <v>0</v>
      </c>
      <c r="L189">
        <f ca="1">OFFSET('Equipos, Mater, Serv'!U$5,ROW($A189)-ROW($A$3),0)</f>
        <v>0</v>
      </c>
      <c r="N189">
        <f ca="1">OFFSET('Equipos, Mater, Serv'!Z$5,ROW($A189)-ROW($A$3),0)</f>
        <v>0</v>
      </c>
      <c r="O189">
        <f ca="1">OFFSET('Equipos, Mater, Serv'!AA$5,ROW($A189)-ROW($A$3),0)</f>
        <v>0</v>
      </c>
      <c r="P189">
        <f ca="1">OFFSET('Equipos, Mater, Serv'!AB$5,ROW($A189)-ROW($A$3),0)</f>
        <v>0</v>
      </c>
      <c r="Q189">
        <f ca="1">OFFSET('Equipos, Mater, Serv'!AC$5,ROW($A189)-ROW($A$3),0)</f>
        <v>0</v>
      </c>
      <c r="R189">
        <f ca="1">OFFSET('Equipos, Mater, Serv'!AD$5,ROW($A189)-ROW($A$3),0)</f>
        <v>0</v>
      </c>
      <c r="S189">
        <f ca="1">OFFSET('Equipos, Mater, Serv'!AE$5,ROW($A189)-ROW($A$3),0)</f>
        <v>0</v>
      </c>
      <c r="T189">
        <f ca="1">OFFSET('Equipos, Mater, Serv'!AF$5,ROW($A189)-ROW($A$3),0)</f>
        <v>0</v>
      </c>
      <c r="V189" s="227">
        <f ca="1">IF(OR($B189=0,D189=0,F189=0,J189&lt;&gt;'Datos fijos'!$H$3),0,1)</f>
        <v>0</v>
      </c>
      <c r="W189">
        <f t="shared" ca="1" si="192"/>
        <v>0</v>
      </c>
      <c r="X189" t="str">
        <f t="shared" ca="1" si="193"/>
        <v/>
      </c>
      <c r="Y189" t="str">
        <f t="shared" ca="1" si="194"/>
        <v/>
      </c>
      <c r="AA189" t="str">
        <f t="shared" ca="1" si="137"/>
        <v/>
      </c>
      <c r="AB189" t="str">
        <f t="shared" ca="1" si="138"/>
        <v/>
      </c>
      <c r="AC189" t="str">
        <f t="shared" ca="1" si="139"/>
        <v/>
      </c>
      <c r="AD189" t="str">
        <f t="shared" ca="1" si="140"/>
        <v/>
      </c>
      <c r="AE189" t="str">
        <f t="shared" ca="1" si="141"/>
        <v/>
      </c>
      <c r="AF189" t="str">
        <f t="shared" ca="1" si="142"/>
        <v/>
      </c>
      <c r="AG189" t="str">
        <f t="shared" ca="1" si="195"/>
        <v/>
      </c>
      <c r="AH189" t="str">
        <f t="shared" ca="1" si="196"/>
        <v/>
      </c>
      <c r="AI189" t="str">
        <f t="shared" ca="1" si="197"/>
        <v/>
      </c>
      <c r="AL189" t="str">
        <f ca="1">IF(Y189="","",IF(OR(AG189='Datos fijos'!$AB$3,AG189='Datos fijos'!$AB$4),0,SUM(AH189:AK189)))</f>
        <v/>
      </c>
      <c r="BE189" s="4">
        <f ca="1">IF(OR(COUNTIF('Datos fijos'!$AJ:$AJ,$B189)=0,$B189=0,D189=0,F189=0,$H$4&lt;&gt;'Datos fijos'!$H$3),0,VLOOKUP($B189,'Datos fijos'!$AJ:$AO,COLUMN('Datos fijos'!$AK$2)-COLUMN('Datos fijos'!$AJ$2)+1,0))</f>
        <v>0</v>
      </c>
      <c r="BF189">
        <f t="shared" ca="1" si="198"/>
        <v>0</v>
      </c>
      <c r="BG189" t="str">
        <f t="shared" ca="1" si="143"/>
        <v/>
      </c>
      <c r="BH189" t="str">
        <f t="shared" ca="1" si="144"/>
        <v/>
      </c>
      <c r="BJ189" t="str">
        <f t="shared" ca="1" si="145"/>
        <v/>
      </c>
      <c r="BK189" t="str">
        <f t="shared" ca="1" si="146"/>
        <v/>
      </c>
      <c r="BL189" t="str">
        <f t="shared" ca="1" si="147"/>
        <v/>
      </c>
      <c r="BM189" t="str">
        <f t="shared" ca="1" si="148"/>
        <v/>
      </c>
      <c r="BN189" s="4" t="str">
        <f t="shared" ca="1" si="149"/>
        <v/>
      </c>
      <c r="BO189" t="str">
        <f t="shared" ca="1" si="150"/>
        <v/>
      </c>
      <c r="BP189" t="str">
        <f t="shared" ca="1" si="151"/>
        <v/>
      </c>
      <c r="BQ189" t="str">
        <f t="shared" ca="1" si="152"/>
        <v/>
      </c>
      <c r="BR189" t="str">
        <f t="shared" ca="1" si="153"/>
        <v/>
      </c>
      <c r="BS189" t="str">
        <f t="shared" ca="1" si="154"/>
        <v/>
      </c>
      <c r="BT189" t="str">
        <f ca="1">IF($BH189="","",IF(OR(BO189='Datos fijos'!$AB$3,BO189='Datos fijos'!$AB$4),0,SUM(BP189:BS189)))</f>
        <v/>
      </c>
      <c r="BU189" t="str">
        <f t="shared" ca="1" si="199"/>
        <v/>
      </c>
      <c r="BX189">
        <f ca="1">IF(OR(COUNTIF('Datos fijos'!$AJ:$AJ,$B189)=0,$B189=0,D189=0,F189=0,G189=0,$H$4&lt;&gt;'Datos fijos'!$H$3),0,VLOOKUP($B189,'Datos fijos'!$AJ:$AO,COLUMN('Datos fijos'!$AL$1)-COLUMN('Datos fijos'!$AJ$2)+1,0))</f>
        <v>0</v>
      </c>
      <c r="BY189">
        <f t="shared" ca="1" si="200"/>
        <v>0</v>
      </c>
      <c r="BZ189" t="str">
        <f t="shared" ca="1" si="155"/>
        <v/>
      </c>
      <c r="CA189" t="str">
        <f t="shared" ca="1" si="156"/>
        <v/>
      </c>
      <c r="CC189" t="str">
        <f t="shared" ca="1" si="157"/>
        <v/>
      </c>
      <c r="CD189" t="str">
        <f t="shared" ca="1" si="158"/>
        <v/>
      </c>
      <c r="CE189" t="str">
        <f t="shared" ca="1" si="159"/>
        <v/>
      </c>
      <c r="CF189" t="str">
        <f t="shared" ca="1" si="160"/>
        <v/>
      </c>
      <c r="CG189" t="str">
        <f t="shared" ca="1" si="161"/>
        <v/>
      </c>
      <c r="CH189" t="str">
        <f t="shared" ca="1" si="162"/>
        <v/>
      </c>
      <c r="CI189" t="str">
        <f t="shared" ca="1" si="163"/>
        <v/>
      </c>
      <c r="CJ189" t="str">
        <f t="shared" ca="1" si="164"/>
        <v/>
      </c>
      <c r="CK189" t="str">
        <f t="shared" ca="1" si="165"/>
        <v/>
      </c>
      <c r="CL189" t="str">
        <f t="shared" ca="1" si="166"/>
        <v/>
      </c>
      <c r="CM189" t="str">
        <f ca="1">IF($CA189="","",IF(OR(CH189='Datos fijos'!$AB$3,CH189='Datos fijos'!$AB$4),0,SUM(CI189:CL189)))</f>
        <v/>
      </c>
      <c r="CN189" t="str">
        <f t="shared" ca="1" si="201"/>
        <v/>
      </c>
      <c r="CQ189" s="4">
        <f ca="1">IF(OR(COUNTIF('Datos fijos'!$AJ:$AJ,$B189)=0,$B189=0,L189=0,D189=0,F189=0),0,IF(K189='Datos fijos'!$AB$5,VLOOKUP($B189,'Datos fijos'!$AJ:$AO,COLUMN('Datos fijos'!$AN$1)-COLUMN('Datos fijos'!$AJ$2)+1,0),0))</f>
        <v>0</v>
      </c>
      <c r="CR189">
        <f t="shared" ca="1" si="202"/>
        <v>0</v>
      </c>
      <c r="CS189" t="str">
        <f t="shared" ca="1" si="167"/>
        <v/>
      </c>
      <c r="CT189" t="str">
        <f t="shared" ca="1" si="168"/>
        <v/>
      </c>
      <c r="CV189" t="str">
        <f t="shared" ca="1" si="169"/>
        <v/>
      </c>
      <c r="CW189" t="str">
        <f t="shared" ca="1" si="170"/>
        <v/>
      </c>
      <c r="CX189" t="str">
        <f t="shared" ca="1" si="171"/>
        <v/>
      </c>
      <c r="CY189" t="str">
        <f t="shared" ca="1" si="172"/>
        <v/>
      </c>
      <c r="CZ189" t="str">
        <f t="shared" ca="1" si="173"/>
        <v/>
      </c>
      <c r="DA189" t="str">
        <f t="shared" ca="1" si="174"/>
        <v/>
      </c>
      <c r="DB189" s="4" t="str">
        <f t="shared" ca="1" si="175"/>
        <v/>
      </c>
      <c r="DC189" t="str">
        <f t="shared" ca="1" si="176"/>
        <v/>
      </c>
      <c r="DD189" t="str">
        <f t="shared" ca="1" si="177"/>
        <v/>
      </c>
      <c r="DE189" t="str">
        <f t="shared" ca="1" si="178"/>
        <v/>
      </c>
      <c r="DF189" t="str">
        <f t="shared" ca="1" si="179"/>
        <v/>
      </c>
      <c r="DI189">
        <f ca="1">IF(OR(COUNTIF('Datos fijos'!$AJ:$AJ,Cálculos!$B189)=0,Cálculos!$B189=0,D189=0,F189=0),0,VLOOKUP($B189,'Datos fijos'!$AJ:$AO,COLUMN('Datos fijos'!$AO$1)-COLUMN('Datos fijos'!$AJ$2)+1,0))</f>
        <v>0</v>
      </c>
      <c r="DJ189">
        <f t="shared" ca="1" si="203"/>
        <v>0</v>
      </c>
      <c r="DK189" t="str">
        <f t="shared" ca="1" si="180"/>
        <v/>
      </c>
      <c r="DL189" t="str">
        <f t="shared" ca="1" si="204"/>
        <v/>
      </c>
      <c r="DN189" t="str">
        <f t="shared" ca="1" si="181"/>
        <v/>
      </c>
      <c r="DO189" t="str">
        <f t="shared" ca="1" si="182"/>
        <v/>
      </c>
      <c r="DP189" t="str">
        <f t="shared" ca="1" si="183"/>
        <v/>
      </c>
      <c r="DQ189" t="str">
        <f t="shared" ca="1" si="184"/>
        <v/>
      </c>
      <c r="DR189" t="str">
        <f t="shared" ca="1" si="185"/>
        <v/>
      </c>
      <c r="DS189" s="4" t="str">
        <f ca="1">IF($DL189="","",IF(OR(OFFSET(K$3,$DL189,0)='Datos fijos'!$AB$5,OFFSET(K$3,$DL189,0)='Datos fijos'!$AB$6),"Importado",OFFSET(K$3,$DL189,0)))</f>
        <v/>
      </c>
      <c r="DT189" t="str">
        <f t="shared" ca="1" si="186"/>
        <v/>
      </c>
      <c r="DU189" t="str">
        <f t="shared" ca="1" si="187"/>
        <v/>
      </c>
      <c r="DV189" t="str">
        <f t="shared" ca="1" si="188"/>
        <v/>
      </c>
      <c r="DW189" t="str">
        <f t="shared" ca="1" si="189"/>
        <v/>
      </c>
      <c r="DX189" t="str">
        <f ca="1">IF(DL189="","",IF(OR(DS189='Datos fijos'!$AB$3,DS189='Datos fijos'!$AB$4),0,SUM(DT189:DW189)))</f>
        <v/>
      </c>
      <c r="DY189" t="str">
        <f t="shared" ca="1" si="190"/>
        <v/>
      </c>
      <c r="EC189" s="52" t="str">
        <f ca="1">IF(OR(COUNTIF('Datos fijos'!$AJ:$AJ,Cálculos!$B189)=0,F189=0,D189=0,B189=0),"",VLOOKUP($B189,'Datos fijos'!$AJ:$AP,COLUMN('Datos fijos'!$AP$1)-COLUMN('Datos fijos'!$AJ$2)+1,0))</f>
        <v/>
      </c>
      <c r="ED189" t="str">
        <f t="shared" ca="1" si="191"/>
        <v/>
      </c>
    </row>
    <row r="190" spans="2:134">
      <c r="B190">
        <f ca="1">OFFSET('Equipos, Mater, Serv'!C$5,ROW($A190)-ROW($A$3),0)</f>
        <v>0</v>
      </c>
      <c r="C190">
        <f ca="1">OFFSET('Equipos, Mater, Serv'!D$5,ROW($A190)-ROW($A$3),0)</f>
        <v>0</v>
      </c>
      <c r="D190">
        <f ca="1">OFFSET('Equipos, Mater, Serv'!F$5,ROW($A190)-ROW($A$3),0)</f>
        <v>0</v>
      </c>
      <c r="E190">
        <f ca="1">OFFSET('Equipos, Mater, Serv'!G$5,ROW($A190)-ROW($A$3),0)</f>
        <v>0</v>
      </c>
      <c r="F190">
        <f ca="1">OFFSET('Equipos, Mater, Serv'!H$5,ROW($A190)-ROW($A$3),0)</f>
        <v>0</v>
      </c>
      <c r="G190">
        <f ca="1">OFFSET('Equipos, Mater, Serv'!L$5,ROW($A190)-ROW($A$3),0)</f>
        <v>0</v>
      </c>
      <c r="I190">
        <f ca="1">OFFSET('Equipos, Mater, Serv'!O$5,ROW($A190)-ROW($A$3),0)</f>
        <v>0</v>
      </c>
      <c r="J190">
        <f ca="1">OFFSET('Equipos, Mater, Serv'!P$5,ROW($A190)-ROW($A$3),0)</f>
        <v>0</v>
      </c>
      <c r="K190">
        <f ca="1">OFFSET('Equipos, Mater, Serv'!T$5,ROW($A190)-ROW($A$3),0)</f>
        <v>0</v>
      </c>
      <c r="L190">
        <f ca="1">OFFSET('Equipos, Mater, Serv'!U$5,ROW($A190)-ROW($A$3),0)</f>
        <v>0</v>
      </c>
      <c r="N190">
        <f ca="1">OFFSET('Equipos, Mater, Serv'!Z$5,ROW($A190)-ROW($A$3),0)</f>
        <v>0</v>
      </c>
      <c r="O190">
        <f ca="1">OFFSET('Equipos, Mater, Serv'!AA$5,ROW($A190)-ROW($A$3),0)</f>
        <v>0</v>
      </c>
      <c r="P190">
        <f ca="1">OFFSET('Equipos, Mater, Serv'!AB$5,ROW($A190)-ROW($A$3),0)</f>
        <v>0</v>
      </c>
      <c r="Q190">
        <f ca="1">OFFSET('Equipos, Mater, Serv'!AC$5,ROW($A190)-ROW($A$3),0)</f>
        <v>0</v>
      </c>
      <c r="R190">
        <f ca="1">OFFSET('Equipos, Mater, Serv'!AD$5,ROW($A190)-ROW($A$3),0)</f>
        <v>0</v>
      </c>
      <c r="S190">
        <f ca="1">OFFSET('Equipos, Mater, Serv'!AE$5,ROW($A190)-ROW($A$3),0)</f>
        <v>0</v>
      </c>
      <c r="T190">
        <f ca="1">OFFSET('Equipos, Mater, Serv'!AF$5,ROW($A190)-ROW($A$3),0)</f>
        <v>0</v>
      </c>
      <c r="V190" s="227">
        <f ca="1">IF(OR($B190=0,D190=0,F190=0,J190&lt;&gt;'Datos fijos'!$H$3),0,1)</f>
        <v>0</v>
      </c>
      <c r="W190">
        <f t="shared" ca="1" si="192"/>
        <v>0</v>
      </c>
      <c r="X190" t="str">
        <f t="shared" ca="1" si="193"/>
        <v/>
      </c>
      <c r="Y190" t="str">
        <f t="shared" ca="1" si="194"/>
        <v/>
      </c>
      <c r="AA190" t="str">
        <f t="shared" ca="1" si="137"/>
        <v/>
      </c>
      <c r="AB190" t="str">
        <f t="shared" ca="1" si="138"/>
        <v/>
      </c>
      <c r="AC190" t="str">
        <f t="shared" ca="1" si="139"/>
        <v/>
      </c>
      <c r="AD190" t="str">
        <f t="shared" ca="1" si="140"/>
        <v/>
      </c>
      <c r="AE190" t="str">
        <f t="shared" ca="1" si="141"/>
        <v/>
      </c>
      <c r="AF190" t="str">
        <f t="shared" ca="1" si="142"/>
        <v/>
      </c>
      <c r="AG190" t="str">
        <f t="shared" ca="1" si="195"/>
        <v/>
      </c>
      <c r="AH190" t="str">
        <f t="shared" ca="1" si="196"/>
        <v/>
      </c>
      <c r="AI190" t="str">
        <f t="shared" ca="1" si="197"/>
        <v/>
      </c>
      <c r="AL190" t="str">
        <f ca="1">IF(Y190="","",IF(OR(AG190='Datos fijos'!$AB$3,AG190='Datos fijos'!$AB$4),0,SUM(AH190:AK190)))</f>
        <v/>
      </c>
      <c r="BE190" s="4">
        <f ca="1">IF(OR(COUNTIF('Datos fijos'!$AJ:$AJ,$B190)=0,$B190=0,D190=0,F190=0,$H$4&lt;&gt;'Datos fijos'!$H$3),0,VLOOKUP($B190,'Datos fijos'!$AJ:$AO,COLUMN('Datos fijos'!$AK$2)-COLUMN('Datos fijos'!$AJ$2)+1,0))</f>
        <v>0</v>
      </c>
      <c r="BF190">
        <f t="shared" ca="1" si="198"/>
        <v>0</v>
      </c>
      <c r="BG190" t="str">
        <f t="shared" ca="1" si="143"/>
        <v/>
      </c>
      <c r="BH190" t="str">
        <f t="shared" ca="1" si="144"/>
        <v/>
      </c>
      <c r="BJ190" t="str">
        <f t="shared" ca="1" si="145"/>
        <v/>
      </c>
      <c r="BK190" t="str">
        <f t="shared" ca="1" si="146"/>
        <v/>
      </c>
      <c r="BL190" t="str">
        <f t="shared" ca="1" si="147"/>
        <v/>
      </c>
      <c r="BM190" t="str">
        <f t="shared" ca="1" si="148"/>
        <v/>
      </c>
      <c r="BN190" s="4" t="str">
        <f t="shared" ca="1" si="149"/>
        <v/>
      </c>
      <c r="BO190" t="str">
        <f t="shared" ca="1" si="150"/>
        <v/>
      </c>
      <c r="BP190" t="str">
        <f t="shared" ca="1" si="151"/>
        <v/>
      </c>
      <c r="BQ190" t="str">
        <f t="shared" ca="1" si="152"/>
        <v/>
      </c>
      <c r="BR190" t="str">
        <f t="shared" ca="1" si="153"/>
        <v/>
      </c>
      <c r="BS190" t="str">
        <f t="shared" ca="1" si="154"/>
        <v/>
      </c>
      <c r="BT190" t="str">
        <f ca="1">IF($BH190="","",IF(OR(BO190='Datos fijos'!$AB$3,BO190='Datos fijos'!$AB$4),0,SUM(BP190:BS190)))</f>
        <v/>
      </c>
      <c r="BU190" t="str">
        <f t="shared" ca="1" si="199"/>
        <v/>
      </c>
      <c r="BX190">
        <f ca="1">IF(OR(COUNTIF('Datos fijos'!$AJ:$AJ,$B190)=0,$B190=0,D190=0,F190=0,G190=0,$H$4&lt;&gt;'Datos fijos'!$H$3),0,VLOOKUP($B190,'Datos fijos'!$AJ:$AO,COLUMN('Datos fijos'!$AL$1)-COLUMN('Datos fijos'!$AJ$2)+1,0))</f>
        <v>0</v>
      </c>
      <c r="BY190">
        <f t="shared" ca="1" si="200"/>
        <v>0</v>
      </c>
      <c r="BZ190" t="str">
        <f t="shared" ca="1" si="155"/>
        <v/>
      </c>
      <c r="CA190" t="str">
        <f t="shared" ca="1" si="156"/>
        <v/>
      </c>
      <c r="CC190" t="str">
        <f t="shared" ca="1" si="157"/>
        <v/>
      </c>
      <c r="CD190" t="str">
        <f t="shared" ca="1" si="158"/>
        <v/>
      </c>
      <c r="CE190" t="str">
        <f t="shared" ca="1" si="159"/>
        <v/>
      </c>
      <c r="CF190" t="str">
        <f t="shared" ca="1" si="160"/>
        <v/>
      </c>
      <c r="CG190" t="str">
        <f t="shared" ca="1" si="161"/>
        <v/>
      </c>
      <c r="CH190" t="str">
        <f t="shared" ca="1" si="162"/>
        <v/>
      </c>
      <c r="CI190" t="str">
        <f t="shared" ca="1" si="163"/>
        <v/>
      </c>
      <c r="CJ190" t="str">
        <f t="shared" ca="1" si="164"/>
        <v/>
      </c>
      <c r="CK190" t="str">
        <f t="shared" ca="1" si="165"/>
        <v/>
      </c>
      <c r="CL190" t="str">
        <f t="shared" ca="1" si="166"/>
        <v/>
      </c>
      <c r="CM190" t="str">
        <f ca="1">IF($CA190="","",IF(OR(CH190='Datos fijos'!$AB$3,CH190='Datos fijos'!$AB$4),0,SUM(CI190:CL190)))</f>
        <v/>
      </c>
      <c r="CN190" t="str">
        <f t="shared" ca="1" si="201"/>
        <v/>
      </c>
      <c r="CQ190" s="4">
        <f ca="1">IF(OR(COUNTIF('Datos fijos'!$AJ:$AJ,$B190)=0,$B190=0,L190=0,D190=0,F190=0),0,IF(K190='Datos fijos'!$AB$5,VLOOKUP($B190,'Datos fijos'!$AJ:$AO,COLUMN('Datos fijos'!$AN$1)-COLUMN('Datos fijos'!$AJ$2)+1,0),0))</f>
        <v>0</v>
      </c>
      <c r="CR190">
        <f t="shared" ca="1" si="202"/>
        <v>0</v>
      </c>
      <c r="CS190" t="str">
        <f t="shared" ca="1" si="167"/>
        <v/>
      </c>
      <c r="CT190" t="str">
        <f t="shared" ca="1" si="168"/>
        <v/>
      </c>
      <c r="CV190" t="str">
        <f t="shared" ca="1" si="169"/>
        <v/>
      </c>
      <c r="CW190" t="str">
        <f t="shared" ca="1" si="170"/>
        <v/>
      </c>
      <c r="CX190" t="str">
        <f t="shared" ca="1" si="171"/>
        <v/>
      </c>
      <c r="CY190" t="str">
        <f t="shared" ca="1" si="172"/>
        <v/>
      </c>
      <c r="CZ190" t="str">
        <f t="shared" ca="1" si="173"/>
        <v/>
      </c>
      <c r="DA190" t="str">
        <f t="shared" ca="1" si="174"/>
        <v/>
      </c>
      <c r="DB190" s="4" t="str">
        <f t="shared" ca="1" si="175"/>
        <v/>
      </c>
      <c r="DC190" t="str">
        <f t="shared" ca="1" si="176"/>
        <v/>
      </c>
      <c r="DD190" t="str">
        <f t="shared" ca="1" si="177"/>
        <v/>
      </c>
      <c r="DE190" t="str">
        <f t="shared" ca="1" si="178"/>
        <v/>
      </c>
      <c r="DF190" t="str">
        <f t="shared" ca="1" si="179"/>
        <v/>
      </c>
      <c r="DI190">
        <f ca="1">IF(OR(COUNTIF('Datos fijos'!$AJ:$AJ,Cálculos!$B190)=0,Cálculos!$B190=0,D190=0,F190=0),0,VLOOKUP($B190,'Datos fijos'!$AJ:$AO,COLUMN('Datos fijos'!$AO$1)-COLUMN('Datos fijos'!$AJ$2)+1,0))</f>
        <v>0</v>
      </c>
      <c r="DJ190">
        <f t="shared" ca="1" si="203"/>
        <v>0</v>
      </c>
      <c r="DK190" t="str">
        <f t="shared" ca="1" si="180"/>
        <v/>
      </c>
      <c r="DL190" t="str">
        <f t="shared" ca="1" si="204"/>
        <v/>
      </c>
      <c r="DN190" t="str">
        <f t="shared" ca="1" si="181"/>
        <v/>
      </c>
      <c r="DO190" t="str">
        <f t="shared" ca="1" si="182"/>
        <v/>
      </c>
      <c r="DP190" t="str">
        <f t="shared" ca="1" si="183"/>
        <v/>
      </c>
      <c r="DQ190" t="str">
        <f t="shared" ca="1" si="184"/>
        <v/>
      </c>
      <c r="DR190" t="str">
        <f t="shared" ca="1" si="185"/>
        <v/>
      </c>
      <c r="DS190" s="4" t="str">
        <f ca="1">IF($DL190="","",IF(OR(OFFSET(K$3,$DL190,0)='Datos fijos'!$AB$5,OFFSET(K$3,$DL190,0)='Datos fijos'!$AB$6),"Importado",OFFSET(K$3,$DL190,0)))</f>
        <v/>
      </c>
      <c r="DT190" t="str">
        <f t="shared" ca="1" si="186"/>
        <v/>
      </c>
      <c r="DU190" t="str">
        <f t="shared" ca="1" si="187"/>
        <v/>
      </c>
      <c r="DV190" t="str">
        <f t="shared" ca="1" si="188"/>
        <v/>
      </c>
      <c r="DW190" t="str">
        <f t="shared" ca="1" si="189"/>
        <v/>
      </c>
      <c r="DX190" t="str">
        <f ca="1">IF(DL190="","",IF(OR(DS190='Datos fijos'!$AB$3,DS190='Datos fijos'!$AB$4),0,SUM(DT190:DW190)))</f>
        <v/>
      </c>
      <c r="DY190" t="str">
        <f t="shared" ca="1" si="190"/>
        <v/>
      </c>
      <c r="EC190" s="52" t="str">
        <f ca="1">IF(OR(COUNTIF('Datos fijos'!$AJ:$AJ,Cálculos!$B190)=0,F190=0,D190=0,B190=0),"",VLOOKUP($B190,'Datos fijos'!$AJ:$AP,COLUMN('Datos fijos'!$AP$1)-COLUMN('Datos fijos'!$AJ$2)+1,0))</f>
        <v/>
      </c>
      <c r="ED190" t="str">
        <f t="shared" ca="1" si="191"/>
        <v/>
      </c>
    </row>
    <row r="191" spans="2:134">
      <c r="B191">
        <f ca="1">OFFSET('Equipos, Mater, Serv'!C$5,ROW($A191)-ROW($A$3),0)</f>
        <v>0</v>
      </c>
      <c r="C191">
        <f ca="1">OFFSET('Equipos, Mater, Serv'!D$5,ROW($A191)-ROW($A$3),0)</f>
        <v>0</v>
      </c>
      <c r="D191">
        <f ca="1">OFFSET('Equipos, Mater, Serv'!F$5,ROW($A191)-ROW($A$3),0)</f>
        <v>0</v>
      </c>
      <c r="E191">
        <f ca="1">OFFSET('Equipos, Mater, Serv'!G$5,ROW($A191)-ROW($A$3),0)</f>
        <v>0</v>
      </c>
      <c r="F191">
        <f ca="1">OFFSET('Equipos, Mater, Serv'!H$5,ROW($A191)-ROW($A$3),0)</f>
        <v>0</v>
      </c>
      <c r="G191">
        <f ca="1">OFFSET('Equipos, Mater, Serv'!L$5,ROW($A191)-ROW($A$3),0)</f>
        <v>0</v>
      </c>
      <c r="I191">
        <f ca="1">OFFSET('Equipos, Mater, Serv'!O$5,ROW($A191)-ROW($A$3),0)</f>
        <v>0</v>
      </c>
      <c r="J191">
        <f ca="1">OFFSET('Equipos, Mater, Serv'!P$5,ROW($A191)-ROW($A$3),0)</f>
        <v>0</v>
      </c>
      <c r="K191">
        <f ca="1">OFFSET('Equipos, Mater, Serv'!T$5,ROW($A191)-ROW($A$3),0)</f>
        <v>0</v>
      </c>
      <c r="L191">
        <f ca="1">OFFSET('Equipos, Mater, Serv'!U$5,ROW($A191)-ROW($A$3),0)</f>
        <v>0</v>
      </c>
      <c r="N191">
        <f ca="1">OFFSET('Equipos, Mater, Serv'!Z$5,ROW($A191)-ROW($A$3),0)</f>
        <v>0</v>
      </c>
      <c r="O191">
        <f ca="1">OFFSET('Equipos, Mater, Serv'!AA$5,ROW($A191)-ROW($A$3),0)</f>
        <v>0</v>
      </c>
      <c r="P191">
        <f ca="1">OFFSET('Equipos, Mater, Serv'!AB$5,ROW($A191)-ROW($A$3),0)</f>
        <v>0</v>
      </c>
      <c r="Q191">
        <f ca="1">OFFSET('Equipos, Mater, Serv'!AC$5,ROW($A191)-ROW($A$3),0)</f>
        <v>0</v>
      </c>
      <c r="R191">
        <f ca="1">OFFSET('Equipos, Mater, Serv'!AD$5,ROW($A191)-ROW($A$3),0)</f>
        <v>0</v>
      </c>
      <c r="S191">
        <f ca="1">OFFSET('Equipos, Mater, Serv'!AE$5,ROW($A191)-ROW($A$3),0)</f>
        <v>0</v>
      </c>
      <c r="T191">
        <f ca="1">OFFSET('Equipos, Mater, Serv'!AF$5,ROW($A191)-ROW($A$3),0)</f>
        <v>0</v>
      </c>
      <c r="V191" s="227">
        <f ca="1">IF(OR($B191=0,D191=0,F191=0,J191&lt;&gt;'Datos fijos'!$H$3),0,1)</f>
        <v>0</v>
      </c>
      <c r="W191">
        <f t="shared" ca="1" si="192"/>
        <v>0</v>
      </c>
      <c r="X191" t="str">
        <f t="shared" ca="1" si="193"/>
        <v/>
      </c>
      <c r="Y191" t="str">
        <f t="shared" ca="1" si="194"/>
        <v/>
      </c>
      <c r="AA191" t="str">
        <f t="shared" ca="1" si="137"/>
        <v/>
      </c>
      <c r="AB191" t="str">
        <f t="shared" ca="1" si="138"/>
        <v/>
      </c>
      <c r="AC191" t="str">
        <f t="shared" ca="1" si="139"/>
        <v/>
      </c>
      <c r="AD191" t="str">
        <f t="shared" ca="1" si="140"/>
        <v/>
      </c>
      <c r="AE191" t="str">
        <f t="shared" ca="1" si="141"/>
        <v/>
      </c>
      <c r="AF191" t="str">
        <f t="shared" ca="1" si="142"/>
        <v/>
      </c>
      <c r="AG191" t="str">
        <f t="shared" ca="1" si="195"/>
        <v/>
      </c>
      <c r="AH191" t="str">
        <f t="shared" ca="1" si="196"/>
        <v/>
      </c>
      <c r="AI191" t="str">
        <f t="shared" ca="1" si="197"/>
        <v/>
      </c>
      <c r="AL191" t="str">
        <f ca="1">IF(Y191="","",IF(OR(AG191='Datos fijos'!$AB$3,AG191='Datos fijos'!$AB$4),0,SUM(AH191:AK191)))</f>
        <v/>
      </c>
      <c r="BE191" s="4">
        <f ca="1">IF(OR(COUNTIF('Datos fijos'!$AJ:$AJ,$B191)=0,$B191=0,D191=0,F191=0,$H$4&lt;&gt;'Datos fijos'!$H$3),0,VLOOKUP($B191,'Datos fijos'!$AJ:$AO,COLUMN('Datos fijos'!$AK$2)-COLUMN('Datos fijos'!$AJ$2)+1,0))</f>
        <v>0</v>
      </c>
      <c r="BF191">
        <f t="shared" ca="1" si="198"/>
        <v>0</v>
      </c>
      <c r="BG191" t="str">
        <f t="shared" ca="1" si="143"/>
        <v/>
      </c>
      <c r="BH191" t="str">
        <f t="shared" ca="1" si="144"/>
        <v/>
      </c>
      <c r="BJ191" t="str">
        <f t="shared" ca="1" si="145"/>
        <v/>
      </c>
      <c r="BK191" t="str">
        <f t="shared" ca="1" si="146"/>
        <v/>
      </c>
      <c r="BL191" t="str">
        <f t="shared" ca="1" si="147"/>
        <v/>
      </c>
      <c r="BM191" t="str">
        <f t="shared" ca="1" si="148"/>
        <v/>
      </c>
      <c r="BN191" s="4" t="str">
        <f t="shared" ca="1" si="149"/>
        <v/>
      </c>
      <c r="BO191" t="str">
        <f t="shared" ca="1" si="150"/>
        <v/>
      </c>
      <c r="BP191" t="str">
        <f t="shared" ca="1" si="151"/>
        <v/>
      </c>
      <c r="BQ191" t="str">
        <f t="shared" ca="1" si="152"/>
        <v/>
      </c>
      <c r="BR191" t="str">
        <f t="shared" ca="1" si="153"/>
        <v/>
      </c>
      <c r="BS191" t="str">
        <f t="shared" ca="1" si="154"/>
        <v/>
      </c>
      <c r="BT191" t="str">
        <f ca="1">IF($BH191="","",IF(OR(BO191='Datos fijos'!$AB$3,BO191='Datos fijos'!$AB$4),0,SUM(BP191:BS191)))</f>
        <v/>
      </c>
      <c r="BU191" t="str">
        <f t="shared" ca="1" si="199"/>
        <v/>
      </c>
      <c r="BX191">
        <f ca="1">IF(OR(COUNTIF('Datos fijos'!$AJ:$AJ,$B191)=0,$B191=0,D191=0,F191=0,G191=0,$H$4&lt;&gt;'Datos fijos'!$H$3),0,VLOOKUP($B191,'Datos fijos'!$AJ:$AO,COLUMN('Datos fijos'!$AL$1)-COLUMN('Datos fijos'!$AJ$2)+1,0))</f>
        <v>0</v>
      </c>
      <c r="BY191">
        <f t="shared" ca="1" si="200"/>
        <v>0</v>
      </c>
      <c r="BZ191" t="str">
        <f t="shared" ca="1" si="155"/>
        <v/>
      </c>
      <c r="CA191" t="str">
        <f t="shared" ca="1" si="156"/>
        <v/>
      </c>
      <c r="CC191" t="str">
        <f t="shared" ca="1" si="157"/>
        <v/>
      </c>
      <c r="CD191" t="str">
        <f t="shared" ca="1" si="158"/>
        <v/>
      </c>
      <c r="CE191" t="str">
        <f t="shared" ca="1" si="159"/>
        <v/>
      </c>
      <c r="CF191" t="str">
        <f t="shared" ca="1" si="160"/>
        <v/>
      </c>
      <c r="CG191" t="str">
        <f t="shared" ca="1" si="161"/>
        <v/>
      </c>
      <c r="CH191" t="str">
        <f t="shared" ca="1" si="162"/>
        <v/>
      </c>
      <c r="CI191" t="str">
        <f t="shared" ca="1" si="163"/>
        <v/>
      </c>
      <c r="CJ191" t="str">
        <f t="shared" ca="1" si="164"/>
        <v/>
      </c>
      <c r="CK191" t="str">
        <f t="shared" ca="1" si="165"/>
        <v/>
      </c>
      <c r="CL191" t="str">
        <f t="shared" ca="1" si="166"/>
        <v/>
      </c>
      <c r="CM191" t="str">
        <f ca="1">IF($CA191="","",IF(OR(CH191='Datos fijos'!$AB$3,CH191='Datos fijos'!$AB$4),0,SUM(CI191:CL191)))</f>
        <v/>
      </c>
      <c r="CN191" t="str">
        <f t="shared" ca="1" si="201"/>
        <v/>
      </c>
      <c r="CQ191" s="4">
        <f ca="1">IF(OR(COUNTIF('Datos fijos'!$AJ:$AJ,$B191)=0,$B191=0,L191=0,D191=0,F191=0),0,IF(K191='Datos fijos'!$AB$5,VLOOKUP($B191,'Datos fijos'!$AJ:$AO,COLUMN('Datos fijos'!$AN$1)-COLUMN('Datos fijos'!$AJ$2)+1,0),0))</f>
        <v>0</v>
      </c>
      <c r="CR191">
        <f t="shared" ca="1" si="202"/>
        <v>0</v>
      </c>
      <c r="CS191" t="str">
        <f t="shared" ca="1" si="167"/>
        <v/>
      </c>
      <c r="CT191" t="str">
        <f t="shared" ca="1" si="168"/>
        <v/>
      </c>
      <c r="CV191" t="str">
        <f t="shared" ca="1" si="169"/>
        <v/>
      </c>
      <c r="CW191" t="str">
        <f t="shared" ca="1" si="170"/>
        <v/>
      </c>
      <c r="CX191" t="str">
        <f t="shared" ca="1" si="171"/>
        <v/>
      </c>
      <c r="CY191" t="str">
        <f t="shared" ca="1" si="172"/>
        <v/>
      </c>
      <c r="CZ191" t="str">
        <f t="shared" ca="1" si="173"/>
        <v/>
      </c>
      <c r="DA191" t="str">
        <f t="shared" ca="1" si="174"/>
        <v/>
      </c>
      <c r="DB191" s="4" t="str">
        <f t="shared" ca="1" si="175"/>
        <v/>
      </c>
      <c r="DC191" t="str">
        <f t="shared" ca="1" si="176"/>
        <v/>
      </c>
      <c r="DD191" t="str">
        <f t="shared" ca="1" si="177"/>
        <v/>
      </c>
      <c r="DE191" t="str">
        <f t="shared" ca="1" si="178"/>
        <v/>
      </c>
      <c r="DF191" t="str">
        <f t="shared" ca="1" si="179"/>
        <v/>
      </c>
      <c r="DI191">
        <f ca="1">IF(OR(COUNTIF('Datos fijos'!$AJ:$AJ,Cálculos!$B191)=0,Cálculos!$B191=0,D191=0,F191=0),0,VLOOKUP($B191,'Datos fijos'!$AJ:$AO,COLUMN('Datos fijos'!$AO$1)-COLUMN('Datos fijos'!$AJ$2)+1,0))</f>
        <v>0</v>
      </c>
      <c r="DJ191">
        <f t="shared" ca="1" si="203"/>
        <v>0</v>
      </c>
      <c r="DK191" t="str">
        <f t="shared" ca="1" si="180"/>
        <v/>
      </c>
      <c r="DL191" t="str">
        <f t="shared" ca="1" si="204"/>
        <v/>
      </c>
      <c r="DN191" t="str">
        <f t="shared" ca="1" si="181"/>
        <v/>
      </c>
      <c r="DO191" t="str">
        <f t="shared" ca="1" si="182"/>
        <v/>
      </c>
      <c r="DP191" t="str">
        <f t="shared" ca="1" si="183"/>
        <v/>
      </c>
      <c r="DQ191" t="str">
        <f t="shared" ca="1" si="184"/>
        <v/>
      </c>
      <c r="DR191" t="str">
        <f t="shared" ca="1" si="185"/>
        <v/>
      </c>
      <c r="DS191" s="4" t="str">
        <f ca="1">IF($DL191="","",IF(OR(OFFSET(K$3,$DL191,0)='Datos fijos'!$AB$5,OFFSET(K$3,$DL191,0)='Datos fijos'!$AB$6),"Importado",OFFSET(K$3,$DL191,0)))</f>
        <v/>
      </c>
      <c r="DT191" t="str">
        <f t="shared" ca="1" si="186"/>
        <v/>
      </c>
      <c r="DU191" t="str">
        <f t="shared" ca="1" si="187"/>
        <v/>
      </c>
      <c r="DV191" t="str">
        <f t="shared" ca="1" si="188"/>
        <v/>
      </c>
      <c r="DW191" t="str">
        <f t="shared" ca="1" si="189"/>
        <v/>
      </c>
      <c r="DX191" t="str">
        <f ca="1">IF(DL191="","",IF(OR(DS191='Datos fijos'!$AB$3,DS191='Datos fijos'!$AB$4),0,SUM(DT191:DW191)))</f>
        <v/>
      </c>
      <c r="DY191" t="str">
        <f t="shared" ca="1" si="190"/>
        <v/>
      </c>
      <c r="EC191" s="52" t="str">
        <f ca="1">IF(OR(COUNTIF('Datos fijos'!$AJ:$AJ,Cálculos!$B191)=0,F191=0,D191=0,B191=0),"",VLOOKUP($B191,'Datos fijos'!$AJ:$AP,COLUMN('Datos fijos'!$AP$1)-COLUMN('Datos fijos'!$AJ$2)+1,0))</f>
        <v/>
      </c>
      <c r="ED191" t="str">
        <f t="shared" ca="1" si="191"/>
        <v/>
      </c>
    </row>
    <row r="192" spans="2:134">
      <c r="B192">
        <f ca="1">OFFSET('Equipos, Mater, Serv'!C$5,ROW($A192)-ROW($A$3),0)</f>
        <v>0</v>
      </c>
      <c r="C192">
        <f ca="1">OFFSET('Equipos, Mater, Serv'!D$5,ROW($A192)-ROW($A$3),0)</f>
        <v>0</v>
      </c>
      <c r="D192">
        <f ca="1">OFFSET('Equipos, Mater, Serv'!F$5,ROW($A192)-ROW($A$3),0)</f>
        <v>0</v>
      </c>
      <c r="E192">
        <f ca="1">OFFSET('Equipos, Mater, Serv'!G$5,ROW($A192)-ROW($A$3),0)</f>
        <v>0</v>
      </c>
      <c r="F192">
        <f ca="1">OFFSET('Equipos, Mater, Serv'!H$5,ROW($A192)-ROW($A$3),0)</f>
        <v>0</v>
      </c>
      <c r="G192">
        <f ca="1">OFFSET('Equipos, Mater, Serv'!L$5,ROW($A192)-ROW($A$3),0)</f>
        <v>0</v>
      </c>
      <c r="I192">
        <f ca="1">OFFSET('Equipos, Mater, Serv'!O$5,ROW($A192)-ROW($A$3),0)</f>
        <v>0</v>
      </c>
      <c r="J192">
        <f ca="1">OFFSET('Equipos, Mater, Serv'!P$5,ROW($A192)-ROW($A$3),0)</f>
        <v>0</v>
      </c>
      <c r="K192">
        <f ca="1">OFFSET('Equipos, Mater, Serv'!T$5,ROW($A192)-ROW($A$3),0)</f>
        <v>0</v>
      </c>
      <c r="L192">
        <f ca="1">OFFSET('Equipos, Mater, Serv'!U$5,ROW($A192)-ROW($A$3),0)</f>
        <v>0</v>
      </c>
      <c r="N192">
        <f ca="1">OFFSET('Equipos, Mater, Serv'!Z$5,ROW($A192)-ROW($A$3),0)</f>
        <v>0</v>
      </c>
      <c r="O192">
        <f ca="1">OFFSET('Equipos, Mater, Serv'!AA$5,ROW($A192)-ROW($A$3),0)</f>
        <v>0</v>
      </c>
      <c r="P192">
        <f ca="1">OFFSET('Equipos, Mater, Serv'!AB$5,ROW($A192)-ROW($A$3),0)</f>
        <v>0</v>
      </c>
      <c r="Q192">
        <f ca="1">OFFSET('Equipos, Mater, Serv'!AC$5,ROW($A192)-ROW($A$3),0)</f>
        <v>0</v>
      </c>
      <c r="R192">
        <f ca="1">OFFSET('Equipos, Mater, Serv'!AD$5,ROW($A192)-ROW($A$3),0)</f>
        <v>0</v>
      </c>
      <c r="S192">
        <f ca="1">OFFSET('Equipos, Mater, Serv'!AE$5,ROW($A192)-ROW($A$3),0)</f>
        <v>0</v>
      </c>
      <c r="T192">
        <f ca="1">OFFSET('Equipos, Mater, Serv'!AF$5,ROW($A192)-ROW($A$3),0)</f>
        <v>0</v>
      </c>
      <c r="V192" s="227">
        <f ca="1">IF(OR($B192=0,D192=0,F192=0,J192&lt;&gt;'Datos fijos'!$H$3),0,1)</f>
        <v>0</v>
      </c>
      <c r="W192">
        <f t="shared" ca="1" si="192"/>
        <v>0</v>
      </c>
      <c r="X192" t="str">
        <f t="shared" ca="1" si="193"/>
        <v/>
      </c>
      <c r="Y192" t="str">
        <f t="shared" ca="1" si="194"/>
        <v/>
      </c>
      <c r="AA192" t="str">
        <f t="shared" ca="1" si="137"/>
        <v/>
      </c>
      <c r="AB192" t="str">
        <f t="shared" ca="1" si="138"/>
        <v/>
      </c>
      <c r="AC192" t="str">
        <f t="shared" ca="1" si="139"/>
        <v/>
      </c>
      <c r="AD192" t="str">
        <f t="shared" ca="1" si="140"/>
        <v/>
      </c>
      <c r="AE192" t="str">
        <f t="shared" ca="1" si="141"/>
        <v/>
      </c>
      <c r="AF192" t="str">
        <f t="shared" ca="1" si="142"/>
        <v/>
      </c>
      <c r="AG192" t="str">
        <f t="shared" ca="1" si="195"/>
        <v/>
      </c>
      <c r="AH192" t="str">
        <f t="shared" ca="1" si="196"/>
        <v/>
      </c>
      <c r="AI192" t="str">
        <f t="shared" ca="1" si="197"/>
        <v/>
      </c>
      <c r="AL192" t="str">
        <f ca="1">IF(Y192="","",IF(OR(AG192='Datos fijos'!$AB$3,AG192='Datos fijos'!$AB$4),0,SUM(AH192:AK192)))</f>
        <v/>
      </c>
      <c r="BE192" s="4">
        <f ca="1">IF(OR(COUNTIF('Datos fijos'!$AJ:$AJ,$B192)=0,$B192=0,D192=0,F192=0,$H$4&lt;&gt;'Datos fijos'!$H$3),0,VLOOKUP($B192,'Datos fijos'!$AJ:$AO,COLUMN('Datos fijos'!$AK$2)-COLUMN('Datos fijos'!$AJ$2)+1,0))</f>
        <v>0</v>
      </c>
      <c r="BF192">
        <f t="shared" ca="1" si="198"/>
        <v>0</v>
      </c>
      <c r="BG192" t="str">
        <f t="shared" ca="1" si="143"/>
        <v/>
      </c>
      <c r="BH192" t="str">
        <f t="shared" ca="1" si="144"/>
        <v/>
      </c>
      <c r="BJ192" t="str">
        <f t="shared" ca="1" si="145"/>
        <v/>
      </c>
      <c r="BK192" t="str">
        <f t="shared" ca="1" si="146"/>
        <v/>
      </c>
      <c r="BL192" t="str">
        <f t="shared" ca="1" si="147"/>
        <v/>
      </c>
      <c r="BM192" t="str">
        <f t="shared" ca="1" si="148"/>
        <v/>
      </c>
      <c r="BN192" s="4" t="str">
        <f t="shared" ca="1" si="149"/>
        <v/>
      </c>
      <c r="BO192" t="str">
        <f t="shared" ca="1" si="150"/>
        <v/>
      </c>
      <c r="BP192" t="str">
        <f t="shared" ca="1" si="151"/>
        <v/>
      </c>
      <c r="BQ192" t="str">
        <f t="shared" ca="1" si="152"/>
        <v/>
      </c>
      <c r="BR192" t="str">
        <f t="shared" ca="1" si="153"/>
        <v/>
      </c>
      <c r="BS192" t="str">
        <f t="shared" ca="1" si="154"/>
        <v/>
      </c>
      <c r="BT192" t="str">
        <f ca="1">IF($BH192="","",IF(OR(BO192='Datos fijos'!$AB$3,BO192='Datos fijos'!$AB$4),0,SUM(BP192:BS192)))</f>
        <v/>
      </c>
      <c r="BU192" t="str">
        <f t="shared" ca="1" si="199"/>
        <v/>
      </c>
      <c r="BX192">
        <f ca="1">IF(OR(COUNTIF('Datos fijos'!$AJ:$AJ,$B192)=0,$B192=0,D192=0,F192=0,G192=0,$H$4&lt;&gt;'Datos fijos'!$H$3),0,VLOOKUP($B192,'Datos fijos'!$AJ:$AO,COLUMN('Datos fijos'!$AL$1)-COLUMN('Datos fijos'!$AJ$2)+1,0))</f>
        <v>0</v>
      </c>
      <c r="BY192">
        <f t="shared" ca="1" si="200"/>
        <v>0</v>
      </c>
      <c r="BZ192" t="str">
        <f t="shared" ca="1" si="155"/>
        <v/>
      </c>
      <c r="CA192" t="str">
        <f t="shared" ca="1" si="156"/>
        <v/>
      </c>
      <c r="CC192" t="str">
        <f t="shared" ca="1" si="157"/>
        <v/>
      </c>
      <c r="CD192" t="str">
        <f t="shared" ca="1" si="158"/>
        <v/>
      </c>
      <c r="CE192" t="str">
        <f t="shared" ca="1" si="159"/>
        <v/>
      </c>
      <c r="CF192" t="str">
        <f t="shared" ca="1" si="160"/>
        <v/>
      </c>
      <c r="CG192" t="str">
        <f t="shared" ca="1" si="161"/>
        <v/>
      </c>
      <c r="CH192" t="str">
        <f t="shared" ca="1" si="162"/>
        <v/>
      </c>
      <c r="CI192" t="str">
        <f t="shared" ca="1" si="163"/>
        <v/>
      </c>
      <c r="CJ192" t="str">
        <f t="shared" ca="1" si="164"/>
        <v/>
      </c>
      <c r="CK192" t="str">
        <f t="shared" ca="1" si="165"/>
        <v/>
      </c>
      <c r="CL192" t="str">
        <f t="shared" ca="1" si="166"/>
        <v/>
      </c>
      <c r="CM192" t="str">
        <f ca="1">IF($CA192="","",IF(OR(CH192='Datos fijos'!$AB$3,CH192='Datos fijos'!$AB$4),0,SUM(CI192:CL192)))</f>
        <v/>
      </c>
      <c r="CN192" t="str">
        <f t="shared" ca="1" si="201"/>
        <v/>
      </c>
      <c r="CQ192" s="4">
        <f ca="1">IF(OR(COUNTIF('Datos fijos'!$AJ:$AJ,$B192)=0,$B192=0,L192=0,D192=0,F192=0),0,IF(K192='Datos fijos'!$AB$5,VLOOKUP($B192,'Datos fijos'!$AJ:$AO,COLUMN('Datos fijos'!$AN$1)-COLUMN('Datos fijos'!$AJ$2)+1,0),0))</f>
        <v>0</v>
      </c>
      <c r="CR192">
        <f t="shared" ca="1" si="202"/>
        <v>0</v>
      </c>
      <c r="CS192" t="str">
        <f t="shared" ca="1" si="167"/>
        <v/>
      </c>
      <c r="CT192" t="str">
        <f t="shared" ca="1" si="168"/>
        <v/>
      </c>
      <c r="CV192" t="str">
        <f t="shared" ca="1" si="169"/>
        <v/>
      </c>
      <c r="CW192" t="str">
        <f t="shared" ca="1" si="170"/>
        <v/>
      </c>
      <c r="CX192" t="str">
        <f t="shared" ca="1" si="171"/>
        <v/>
      </c>
      <c r="CY192" t="str">
        <f t="shared" ca="1" si="172"/>
        <v/>
      </c>
      <c r="CZ192" t="str">
        <f t="shared" ca="1" si="173"/>
        <v/>
      </c>
      <c r="DA192" t="str">
        <f t="shared" ca="1" si="174"/>
        <v/>
      </c>
      <c r="DB192" s="4" t="str">
        <f t="shared" ca="1" si="175"/>
        <v/>
      </c>
      <c r="DC192" t="str">
        <f t="shared" ca="1" si="176"/>
        <v/>
      </c>
      <c r="DD192" t="str">
        <f t="shared" ca="1" si="177"/>
        <v/>
      </c>
      <c r="DE192" t="str">
        <f t="shared" ca="1" si="178"/>
        <v/>
      </c>
      <c r="DF192" t="str">
        <f t="shared" ca="1" si="179"/>
        <v/>
      </c>
      <c r="DI192">
        <f ca="1">IF(OR(COUNTIF('Datos fijos'!$AJ:$AJ,Cálculos!$B192)=0,Cálculos!$B192=0,D192=0,F192=0),0,VLOOKUP($B192,'Datos fijos'!$AJ:$AO,COLUMN('Datos fijos'!$AO$1)-COLUMN('Datos fijos'!$AJ$2)+1,0))</f>
        <v>0</v>
      </c>
      <c r="DJ192">
        <f t="shared" ca="1" si="203"/>
        <v>0</v>
      </c>
      <c r="DK192" t="str">
        <f t="shared" ca="1" si="180"/>
        <v/>
      </c>
      <c r="DL192" t="str">
        <f t="shared" ca="1" si="204"/>
        <v/>
      </c>
      <c r="DN192" t="str">
        <f t="shared" ca="1" si="181"/>
        <v/>
      </c>
      <c r="DO192" t="str">
        <f t="shared" ca="1" si="182"/>
        <v/>
      </c>
      <c r="DP192" t="str">
        <f t="shared" ca="1" si="183"/>
        <v/>
      </c>
      <c r="DQ192" t="str">
        <f t="shared" ca="1" si="184"/>
        <v/>
      </c>
      <c r="DR192" t="str">
        <f t="shared" ca="1" si="185"/>
        <v/>
      </c>
      <c r="DS192" s="4" t="str">
        <f ca="1">IF($DL192="","",IF(OR(OFFSET(K$3,$DL192,0)='Datos fijos'!$AB$5,OFFSET(K$3,$DL192,0)='Datos fijos'!$AB$6),"Importado",OFFSET(K$3,$DL192,0)))</f>
        <v/>
      </c>
      <c r="DT192" t="str">
        <f t="shared" ca="1" si="186"/>
        <v/>
      </c>
      <c r="DU192" t="str">
        <f t="shared" ca="1" si="187"/>
        <v/>
      </c>
      <c r="DV192" t="str">
        <f t="shared" ca="1" si="188"/>
        <v/>
      </c>
      <c r="DW192" t="str">
        <f t="shared" ca="1" si="189"/>
        <v/>
      </c>
      <c r="DX192" t="str">
        <f ca="1">IF(DL192="","",IF(OR(DS192='Datos fijos'!$AB$3,DS192='Datos fijos'!$AB$4),0,SUM(DT192:DW192)))</f>
        <v/>
      </c>
      <c r="DY192" t="str">
        <f t="shared" ca="1" si="190"/>
        <v/>
      </c>
      <c r="EC192" s="52" t="str">
        <f ca="1">IF(OR(COUNTIF('Datos fijos'!$AJ:$AJ,Cálculos!$B192)=0,F192=0,D192=0,B192=0),"",VLOOKUP($B192,'Datos fijos'!$AJ:$AP,COLUMN('Datos fijos'!$AP$1)-COLUMN('Datos fijos'!$AJ$2)+1,0))</f>
        <v/>
      </c>
      <c r="ED192" t="str">
        <f t="shared" ca="1" si="191"/>
        <v/>
      </c>
    </row>
    <row r="193" spans="2:134">
      <c r="B193">
        <f ca="1">OFFSET('Equipos, Mater, Serv'!C$5,ROW($A193)-ROW($A$3),0)</f>
        <v>0</v>
      </c>
      <c r="C193">
        <f ca="1">OFFSET('Equipos, Mater, Serv'!D$5,ROW($A193)-ROW($A$3),0)</f>
        <v>0</v>
      </c>
      <c r="D193">
        <f ca="1">OFFSET('Equipos, Mater, Serv'!F$5,ROW($A193)-ROW($A$3),0)</f>
        <v>0</v>
      </c>
      <c r="E193">
        <f ca="1">OFFSET('Equipos, Mater, Serv'!G$5,ROW($A193)-ROW($A$3),0)</f>
        <v>0</v>
      </c>
      <c r="F193">
        <f ca="1">OFFSET('Equipos, Mater, Serv'!H$5,ROW($A193)-ROW($A$3),0)</f>
        <v>0</v>
      </c>
      <c r="G193">
        <f ca="1">OFFSET('Equipos, Mater, Serv'!L$5,ROW($A193)-ROW($A$3),0)</f>
        <v>0</v>
      </c>
      <c r="I193">
        <f ca="1">OFFSET('Equipos, Mater, Serv'!O$5,ROW($A193)-ROW($A$3),0)</f>
        <v>0</v>
      </c>
      <c r="J193">
        <f ca="1">OFFSET('Equipos, Mater, Serv'!P$5,ROW($A193)-ROW($A$3),0)</f>
        <v>0</v>
      </c>
      <c r="K193">
        <f ca="1">OFFSET('Equipos, Mater, Serv'!T$5,ROW($A193)-ROW($A$3),0)</f>
        <v>0</v>
      </c>
      <c r="L193">
        <f ca="1">OFFSET('Equipos, Mater, Serv'!U$5,ROW($A193)-ROW($A$3),0)</f>
        <v>0</v>
      </c>
      <c r="N193">
        <f ca="1">OFFSET('Equipos, Mater, Serv'!Z$5,ROW($A193)-ROW($A$3),0)</f>
        <v>0</v>
      </c>
      <c r="O193">
        <f ca="1">OFFSET('Equipos, Mater, Serv'!AA$5,ROW($A193)-ROW($A$3),0)</f>
        <v>0</v>
      </c>
      <c r="P193">
        <f ca="1">OFFSET('Equipos, Mater, Serv'!AB$5,ROW($A193)-ROW($A$3),0)</f>
        <v>0</v>
      </c>
      <c r="Q193">
        <f ca="1">OFFSET('Equipos, Mater, Serv'!AC$5,ROW($A193)-ROW($A$3),0)</f>
        <v>0</v>
      </c>
      <c r="R193">
        <f ca="1">OFFSET('Equipos, Mater, Serv'!AD$5,ROW($A193)-ROW($A$3),0)</f>
        <v>0</v>
      </c>
      <c r="S193">
        <f ca="1">OFFSET('Equipos, Mater, Serv'!AE$5,ROW($A193)-ROW($A$3),0)</f>
        <v>0</v>
      </c>
      <c r="T193">
        <f ca="1">OFFSET('Equipos, Mater, Serv'!AF$5,ROW($A193)-ROW($A$3),0)</f>
        <v>0</v>
      </c>
      <c r="V193" s="227">
        <f ca="1">IF(OR($B193=0,D193=0,F193=0,J193&lt;&gt;'Datos fijos'!$H$3),0,1)</f>
        <v>0</v>
      </c>
      <c r="W193">
        <f t="shared" ca="1" si="192"/>
        <v>0</v>
      </c>
      <c r="X193" t="str">
        <f t="shared" ca="1" si="193"/>
        <v/>
      </c>
      <c r="Y193" t="str">
        <f t="shared" ca="1" si="194"/>
        <v/>
      </c>
      <c r="AA193" t="str">
        <f t="shared" ca="1" si="137"/>
        <v/>
      </c>
      <c r="AB193" t="str">
        <f t="shared" ca="1" si="138"/>
        <v/>
      </c>
      <c r="AC193" t="str">
        <f t="shared" ca="1" si="139"/>
        <v/>
      </c>
      <c r="AD193" t="str">
        <f t="shared" ca="1" si="140"/>
        <v/>
      </c>
      <c r="AE193" t="str">
        <f t="shared" ca="1" si="141"/>
        <v/>
      </c>
      <c r="AF193" t="str">
        <f t="shared" ca="1" si="142"/>
        <v/>
      </c>
      <c r="AG193" t="str">
        <f t="shared" ca="1" si="195"/>
        <v/>
      </c>
      <c r="AH193" t="str">
        <f t="shared" ca="1" si="196"/>
        <v/>
      </c>
      <c r="AI193" t="str">
        <f t="shared" ca="1" si="197"/>
        <v/>
      </c>
      <c r="AL193" t="str">
        <f ca="1">IF(Y193="","",IF(OR(AG193='Datos fijos'!$AB$3,AG193='Datos fijos'!$AB$4),0,SUM(AH193:AK193)))</f>
        <v/>
      </c>
      <c r="BE193" s="4">
        <f ca="1">IF(OR(COUNTIF('Datos fijos'!$AJ:$AJ,$B193)=0,$B193=0,D193=0,F193=0,$H$4&lt;&gt;'Datos fijos'!$H$3),0,VLOOKUP($B193,'Datos fijos'!$AJ:$AO,COLUMN('Datos fijos'!$AK$2)-COLUMN('Datos fijos'!$AJ$2)+1,0))</f>
        <v>0</v>
      </c>
      <c r="BF193">
        <f t="shared" ca="1" si="198"/>
        <v>0</v>
      </c>
      <c r="BG193" t="str">
        <f t="shared" ca="1" si="143"/>
        <v/>
      </c>
      <c r="BH193" t="str">
        <f t="shared" ca="1" si="144"/>
        <v/>
      </c>
      <c r="BJ193" t="str">
        <f t="shared" ca="1" si="145"/>
        <v/>
      </c>
      <c r="BK193" t="str">
        <f t="shared" ca="1" si="146"/>
        <v/>
      </c>
      <c r="BL193" t="str">
        <f t="shared" ca="1" si="147"/>
        <v/>
      </c>
      <c r="BM193" t="str">
        <f t="shared" ca="1" si="148"/>
        <v/>
      </c>
      <c r="BN193" s="4" t="str">
        <f t="shared" ca="1" si="149"/>
        <v/>
      </c>
      <c r="BO193" t="str">
        <f t="shared" ca="1" si="150"/>
        <v/>
      </c>
      <c r="BP193" t="str">
        <f t="shared" ca="1" si="151"/>
        <v/>
      </c>
      <c r="BQ193" t="str">
        <f t="shared" ca="1" si="152"/>
        <v/>
      </c>
      <c r="BR193" t="str">
        <f t="shared" ca="1" si="153"/>
        <v/>
      </c>
      <c r="BS193" t="str">
        <f t="shared" ca="1" si="154"/>
        <v/>
      </c>
      <c r="BT193" t="str">
        <f ca="1">IF($BH193="","",IF(OR(BO193='Datos fijos'!$AB$3,BO193='Datos fijos'!$AB$4),0,SUM(BP193:BS193)))</f>
        <v/>
      </c>
      <c r="BU193" t="str">
        <f t="shared" ca="1" si="199"/>
        <v/>
      </c>
      <c r="BX193">
        <f ca="1">IF(OR(COUNTIF('Datos fijos'!$AJ:$AJ,$B193)=0,$B193=0,D193=0,F193=0,G193=0,$H$4&lt;&gt;'Datos fijos'!$H$3),0,VLOOKUP($B193,'Datos fijos'!$AJ:$AO,COLUMN('Datos fijos'!$AL$1)-COLUMN('Datos fijos'!$AJ$2)+1,0))</f>
        <v>0</v>
      </c>
      <c r="BY193">
        <f t="shared" ca="1" si="200"/>
        <v>0</v>
      </c>
      <c r="BZ193" t="str">
        <f t="shared" ca="1" si="155"/>
        <v/>
      </c>
      <c r="CA193" t="str">
        <f t="shared" ca="1" si="156"/>
        <v/>
      </c>
      <c r="CC193" t="str">
        <f t="shared" ca="1" si="157"/>
        <v/>
      </c>
      <c r="CD193" t="str">
        <f t="shared" ca="1" si="158"/>
        <v/>
      </c>
      <c r="CE193" t="str">
        <f t="shared" ca="1" si="159"/>
        <v/>
      </c>
      <c r="CF193" t="str">
        <f t="shared" ca="1" si="160"/>
        <v/>
      </c>
      <c r="CG193" t="str">
        <f t="shared" ca="1" si="161"/>
        <v/>
      </c>
      <c r="CH193" t="str">
        <f t="shared" ca="1" si="162"/>
        <v/>
      </c>
      <c r="CI193" t="str">
        <f t="shared" ca="1" si="163"/>
        <v/>
      </c>
      <c r="CJ193" t="str">
        <f t="shared" ca="1" si="164"/>
        <v/>
      </c>
      <c r="CK193" t="str">
        <f t="shared" ca="1" si="165"/>
        <v/>
      </c>
      <c r="CL193" t="str">
        <f t="shared" ca="1" si="166"/>
        <v/>
      </c>
      <c r="CM193" t="str">
        <f ca="1">IF($CA193="","",IF(OR(CH193='Datos fijos'!$AB$3,CH193='Datos fijos'!$AB$4),0,SUM(CI193:CL193)))</f>
        <v/>
      </c>
      <c r="CN193" t="str">
        <f t="shared" ca="1" si="201"/>
        <v/>
      </c>
      <c r="CQ193" s="4">
        <f ca="1">IF(OR(COUNTIF('Datos fijos'!$AJ:$AJ,$B193)=0,$B193=0,L193=0,D193=0,F193=0),0,IF(K193='Datos fijos'!$AB$5,VLOOKUP($B193,'Datos fijos'!$AJ:$AO,COLUMN('Datos fijos'!$AN$1)-COLUMN('Datos fijos'!$AJ$2)+1,0),0))</f>
        <v>0</v>
      </c>
      <c r="CR193">
        <f t="shared" ca="1" si="202"/>
        <v>0</v>
      </c>
      <c r="CS193" t="str">
        <f t="shared" ca="1" si="167"/>
        <v/>
      </c>
      <c r="CT193" t="str">
        <f t="shared" ca="1" si="168"/>
        <v/>
      </c>
      <c r="CV193" t="str">
        <f t="shared" ca="1" si="169"/>
        <v/>
      </c>
      <c r="CW193" t="str">
        <f t="shared" ca="1" si="170"/>
        <v/>
      </c>
      <c r="CX193" t="str">
        <f t="shared" ca="1" si="171"/>
        <v/>
      </c>
      <c r="CY193" t="str">
        <f t="shared" ca="1" si="172"/>
        <v/>
      </c>
      <c r="CZ193" t="str">
        <f t="shared" ca="1" si="173"/>
        <v/>
      </c>
      <c r="DA193" t="str">
        <f t="shared" ca="1" si="174"/>
        <v/>
      </c>
      <c r="DB193" s="4" t="str">
        <f t="shared" ca="1" si="175"/>
        <v/>
      </c>
      <c r="DC193" t="str">
        <f t="shared" ca="1" si="176"/>
        <v/>
      </c>
      <c r="DD193" t="str">
        <f t="shared" ca="1" si="177"/>
        <v/>
      </c>
      <c r="DE193" t="str">
        <f t="shared" ca="1" si="178"/>
        <v/>
      </c>
      <c r="DF193" t="str">
        <f t="shared" ca="1" si="179"/>
        <v/>
      </c>
      <c r="DI193">
        <f ca="1">IF(OR(COUNTIF('Datos fijos'!$AJ:$AJ,Cálculos!$B193)=0,Cálculos!$B193=0,D193=0,F193=0),0,VLOOKUP($B193,'Datos fijos'!$AJ:$AO,COLUMN('Datos fijos'!$AO$1)-COLUMN('Datos fijos'!$AJ$2)+1,0))</f>
        <v>0</v>
      </c>
      <c r="DJ193">
        <f t="shared" ca="1" si="203"/>
        <v>0</v>
      </c>
      <c r="DK193" t="str">
        <f t="shared" ca="1" si="180"/>
        <v/>
      </c>
      <c r="DL193" t="str">
        <f t="shared" ca="1" si="204"/>
        <v/>
      </c>
      <c r="DN193" t="str">
        <f t="shared" ca="1" si="181"/>
        <v/>
      </c>
      <c r="DO193" t="str">
        <f t="shared" ca="1" si="182"/>
        <v/>
      </c>
      <c r="DP193" t="str">
        <f t="shared" ca="1" si="183"/>
        <v/>
      </c>
      <c r="DQ193" t="str">
        <f t="shared" ca="1" si="184"/>
        <v/>
      </c>
      <c r="DR193" t="str">
        <f t="shared" ca="1" si="185"/>
        <v/>
      </c>
      <c r="DS193" s="4" t="str">
        <f ca="1">IF($DL193="","",IF(OR(OFFSET(K$3,$DL193,0)='Datos fijos'!$AB$5,OFFSET(K$3,$DL193,0)='Datos fijos'!$AB$6),"Importado",OFFSET(K$3,$DL193,0)))</f>
        <v/>
      </c>
      <c r="DT193" t="str">
        <f t="shared" ca="1" si="186"/>
        <v/>
      </c>
      <c r="DU193" t="str">
        <f t="shared" ca="1" si="187"/>
        <v/>
      </c>
      <c r="DV193" t="str">
        <f t="shared" ca="1" si="188"/>
        <v/>
      </c>
      <c r="DW193" t="str">
        <f t="shared" ca="1" si="189"/>
        <v/>
      </c>
      <c r="DX193" t="str">
        <f ca="1">IF(DL193="","",IF(OR(DS193='Datos fijos'!$AB$3,DS193='Datos fijos'!$AB$4),0,SUM(DT193:DW193)))</f>
        <v/>
      </c>
      <c r="DY193" t="str">
        <f t="shared" ca="1" si="190"/>
        <v/>
      </c>
      <c r="EC193" s="52" t="str">
        <f ca="1">IF(OR(COUNTIF('Datos fijos'!$AJ:$AJ,Cálculos!$B193)=0,F193=0,D193=0,B193=0),"",VLOOKUP($B193,'Datos fijos'!$AJ:$AP,COLUMN('Datos fijos'!$AP$1)-COLUMN('Datos fijos'!$AJ$2)+1,0))</f>
        <v/>
      </c>
      <c r="ED193" t="str">
        <f t="shared" ca="1" si="191"/>
        <v/>
      </c>
    </row>
    <row r="194" spans="2:134">
      <c r="B194">
        <f ca="1">OFFSET('Equipos, Mater, Serv'!C$5,ROW($A194)-ROW($A$3),0)</f>
        <v>0</v>
      </c>
      <c r="C194">
        <f ca="1">OFFSET('Equipos, Mater, Serv'!D$5,ROW($A194)-ROW($A$3),0)</f>
        <v>0</v>
      </c>
      <c r="D194">
        <f ca="1">OFFSET('Equipos, Mater, Serv'!F$5,ROW($A194)-ROW($A$3),0)</f>
        <v>0</v>
      </c>
      <c r="E194">
        <f ca="1">OFFSET('Equipos, Mater, Serv'!G$5,ROW($A194)-ROW($A$3),0)</f>
        <v>0</v>
      </c>
      <c r="F194">
        <f ca="1">OFFSET('Equipos, Mater, Serv'!H$5,ROW($A194)-ROW($A$3),0)</f>
        <v>0</v>
      </c>
      <c r="G194">
        <f ca="1">OFFSET('Equipos, Mater, Serv'!L$5,ROW($A194)-ROW($A$3),0)</f>
        <v>0</v>
      </c>
      <c r="I194">
        <f ca="1">OFFSET('Equipos, Mater, Serv'!O$5,ROW($A194)-ROW($A$3),0)</f>
        <v>0</v>
      </c>
      <c r="J194">
        <f ca="1">OFFSET('Equipos, Mater, Serv'!P$5,ROW($A194)-ROW($A$3),0)</f>
        <v>0</v>
      </c>
      <c r="K194">
        <f ca="1">OFFSET('Equipos, Mater, Serv'!T$5,ROW($A194)-ROW($A$3),0)</f>
        <v>0</v>
      </c>
      <c r="L194">
        <f ca="1">OFFSET('Equipos, Mater, Serv'!U$5,ROW($A194)-ROW($A$3),0)</f>
        <v>0</v>
      </c>
      <c r="N194">
        <f ca="1">OFFSET('Equipos, Mater, Serv'!Z$5,ROW($A194)-ROW($A$3),0)</f>
        <v>0</v>
      </c>
      <c r="O194">
        <f ca="1">OFFSET('Equipos, Mater, Serv'!AA$5,ROW($A194)-ROW($A$3),0)</f>
        <v>0</v>
      </c>
      <c r="P194">
        <f ca="1">OFFSET('Equipos, Mater, Serv'!AB$5,ROW($A194)-ROW($A$3),0)</f>
        <v>0</v>
      </c>
      <c r="Q194">
        <f ca="1">OFFSET('Equipos, Mater, Serv'!AC$5,ROW($A194)-ROW($A$3),0)</f>
        <v>0</v>
      </c>
      <c r="R194">
        <f ca="1">OFFSET('Equipos, Mater, Serv'!AD$5,ROW($A194)-ROW($A$3),0)</f>
        <v>0</v>
      </c>
      <c r="S194">
        <f ca="1">OFFSET('Equipos, Mater, Serv'!AE$5,ROW($A194)-ROW($A$3),0)</f>
        <v>0</v>
      </c>
      <c r="T194">
        <f ca="1">OFFSET('Equipos, Mater, Serv'!AF$5,ROW($A194)-ROW($A$3),0)</f>
        <v>0</v>
      </c>
      <c r="V194" s="227">
        <f ca="1">IF(OR($B194=0,D194=0,F194=0,J194&lt;&gt;'Datos fijos'!$H$3),0,1)</f>
        <v>0</v>
      </c>
      <c r="W194">
        <f t="shared" ca="1" si="192"/>
        <v>0</v>
      </c>
      <c r="X194" t="str">
        <f t="shared" ca="1" si="193"/>
        <v/>
      </c>
      <c r="Y194" t="str">
        <f t="shared" ca="1" si="194"/>
        <v/>
      </c>
      <c r="AA194" t="str">
        <f t="shared" ca="1" si="137"/>
        <v/>
      </c>
      <c r="AB194" t="str">
        <f t="shared" ca="1" si="138"/>
        <v/>
      </c>
      <c r="AC194" t="str">
        <f t="shared" ca="1" si="139"/>
        <v/>
      </c>
      <c r="AD194" t="str">
        <f t="shared" ca="1" si="140"/>
        <v/>
      </c>
      <c r="AE194" t="str">
        <f t="shared" ca="1" si="141"/>
        <v/>
      </c>
      <c r="AF194" t="str">
        <f t="shared" ca="1" si="142"/>
        <v/>
      </c>
      <c r="AG194" t="str">
        <f t="shared" ca="1" si="195"/>
        <v/>
      </c>
      <c r="AH194" t="str">
        <f t="shared" ca="1" si="196"/>
        <v/>
      </c>
      <c r="AI194" t="str">
        <f t="shared" ca="1" si="197"/>
        <v/>
      </c>
      <c r="AL194" t="str">
        <f ca="1">IF(Y194="","",IF(OR(AG194='Datos fijos'!$AB$3,AG194='Datos fijos'!$AB$4),0,SUM(AH194:AK194)))</f>
        <v/>
      </c>
      <c r="BE194" s="4">
        <f ca="1">IF(OR(COUNTIF('Datos fijos'!$AJ:$AJ,$B194)=0,$B194=0,D194=0,F194=0,$H$4&lt;&gt;'Datos fijos'!$H$3),0,VLOOKUP($B194,'Datos fijos'!$AJ:$AO,COLUMN('Datos fijos'!$AK$2)-COLUMN('Datos fijos'!$AJ$2)+1,0))</f>
        <v>0</v>
      </c>
      <c r="BF194">
        <f t="shared" ca="1" si="198"/>
        <v>0</v>
      </c>
      <c r="BG194" t="str">
        <f t="shared" ca="1" si="143"/>
        <v/>
      </c>
      <c r="BH194" t="str">
        <f t="shared" ca="1" si="144"/>
        <v/>
      </c>
      <c r="BJ194" t="str">
        <f t="shared" ca="1" si="145"/>
        <v/>
      </c>
      <c r="BK194" t="str">
        <f t="shared" ca="1" si="146"/>
        <v/>
      </c>
      <c r="BL194" t="str">
        <f t="shared" ca="1" si="147"/>
        <v/>
      </c>
      <c r="BM194" t="str">
        <f t="shared" ca="1" si="148"/>
        <v/>
      </c>
      <c r="BN194" s="4" t="str">
        <f t="shared" ca="1" si="149"/>
        <v/>
      </c>
      <c r="BO194" t="str">
        <f t="shared" ca="1" si="150"/>
        <v/>
      </c>
      <c r="BP194" t="str">
        <f t="shared" ca="1" si="151"/>
        <v/>
      </c>
      <c r="BQ194" t="str">
        <f t="shared" ca="1" si="152"/>
        <v/>
      </c>
      <c r="BR194" t="str">
        <f t="shared" ca="1" si="153"/>
        <v/>
      </c>
      <c r="BS194" t="str">
        <f t="shared" ca="1" si="154"/>
        <v/>
      </c>
      <c r="BT194" t="str">
        <f ca="1">IF($BH194="","",IF(OR(BO194='Datos fijos'!$AB$3,BO194='Datos fijos'!$AB$4),0,SUM(BP194:BS194)))</f>
        <v/>
      </c>
      <c r="BU194" t="str">
        <f t="shared" ca="1" si="199"/>
        <v/>
      </c>
      <c r="BX194">
        <f ca="1">IF(OR(COUNTIF('Datos fijos'!$AJ:$AJ,$B194)=0,$B194=0,D194=0,F194=0,G194=0,$H$4&lt;&gt;'Datos fijos'!$H$3),0,VLOOKUP($B194,'Datos fijos'!$AJ:$AO,COLUMN('Datos fijos'!$AL$1)-COLUMN('Datos fijos'!$AJ$2)+1,0))</f>
        <v>0</v>
      </c>
      <c r="BY194">
        <f t="shared" ca="1" si="200"/>
        <v>0</v>
      </c>
      <c r="BZ194" t="str">
        <f t="shared" ca="1" si="155"/>
        <v/>
      </c>
      <c r="CA194" t="str">
        <f t="shared" ca="1" si="156"/>
        <v/>
      </c>
      <c r="CC194" t="str">
        <f t="shared" ca="1" si="157"/>
        <v/>
      </c>
      <c r="CD194" t="str">
        <f t="shared" ca="1" si="158"/>
        <v/>
      </c>
      <c r="CE194" t="str">
        <f t="shared" ca="1" si="159"/>
        <v/>
      </c>
      <c r="CF194" t="str">
        <f t="shared" ca="1" si="160"/>
        <v/>
      </c>
      <c r="CG194" t="str">
        <f t="shared" ca="1" si="161"/>
        <v/>
      </c>
      <c r="CH194" t="str">
        <f t="shared" ca="1" si="162"/>
        <v/>
      </c>
      <c r="CI194" t="str">
        <f t="shared" ca="1" si="163"/>
        <v/>
      </c>
      <c r="CJ194" t="str">
        <f t="shared" ca="1" si="164"/>
        <v/>
      </c>
      <c r="CK194" t="str">
        <f t="shared" ca="1" si="165"/>
        <v/>
      </c>
      <c r="CL194" t="str">
        <f t="shared" ca="1" si="166"/>
        <v/>
      </c>
      <c r="CM194" t="str">
        <f ca="1">IF($CA194="","",IF(OR(CH194='Datos fijos'!$AB$3,CH194='Datos fijos'!$AB$4),0,SUM(CI194:CL194)))</f>
        <v/>
      </c>
      <c r="CN194" t="str">
        <f t="shared" ca="1" si="201"/>
        <v/>
      </c>
      <c r="CQ194" s="4">
        <f ca="1">IF(OR(COUNTIF('Datos fijos'!$AJ:$AJ,$B194)=0,$B194=0,L194=0,D194=0,F194=0),0,IF(K194='Datos fijos'!$AB$5,VLOOKUP($B194,'Datos fijos'!$AJ:$AO,COLUMN('Datos fijos'!$AN$1)-COLUMN('Datos fijos'!$AJ$2)+1,0),0))</f>
        <v>0</v>
      </c>
      <c r="CR194">
        <f t="shared" ca="1" si="202"/>
        <v>0</v>
      </c>
      <c r="CS194" t="str">
        <f t="shared" ca="1" si="167"/>
        <v/>
      </c>
      <c r="CT194" t="str">
        <f t="shared" ca="1" si="168"/>
        <v/>
      </c>
      <c r="CV194" t="str">
        <f t="shared" ca="1" si="169"/>
        <v/>
      </c>
      <c r="CW194" t="str">
        <f t="shared" ca="1" si="170"/>
        <v/>
      </c>
      <c r="CX194" t="str">
        <f t="shared" ca="1" si="171"/>
        <v/>
      </c>
      <c r="CY194" t="str">
        <f t="shared" ca="1" si="172"/>
        <v/>
      </c>
      <c r="CZ194" t="str">
        <f t="shared" ca="1" si="173"/>
        <v/>
      </c>
      <c r="DA194" t="str">
        <f t="shared" ca="1" si="174"/>
        <v/>
      </c>
      <c r="DB194" s="4" t="str">
        <f t="shared" ca="1" si="175"/>
        <v/>
      </c>
      <c r="DC194" t="str">
        <f t="shared" ca="1" si="176"/>
        <v/>
      </c>
      <c r="DD194" t="str">
        <f t="shared" ca="1" si="177"/>
        <v/>
      </c>
      <c r="DE194" t="str">
        <f t="shared" ca="1" si="178"/>
        <v/>
      </c>
      <c r="DF194" t="str">
        <f t="shared" ca="1" si="179"/>
        <v/>
      </c>
      <c r="DI194">
        <f ca="1">IF(OR(COUNTIF('Datos fijos'!$AJ:$AJ,Cálculos!$B194)=0,Cálculos!$B194=0,D194=0,F194=0),0,VLOOKUP($B194,'Datos fijos'!$AJ:$AO,COLUMN('Datos fijos'!$AO$1)-COLUMN('Datos fijos'!$AJ$2)+1,0))</f>
        <v>0</v>
      </c>
      <c r="DJ194">
        <f t="shared" ca="1" si="203"/>
        <v>0</v>
      </c>
      <c r="DK194" t="str">
        <f t="shared" ca="1" si="180"/>
        <v/>
      </c>
      <c r="DL194" t="str">
        <f t="shared" ca="1" si="204"/>
        <v/>
      </c>
      <c r="DN194" t="str">
        <f t="shared" ca="1" si="181"/>
        <v/>
      </c>
      <c r="DO194" t="str">
        <f t="shared" ca="1" si="182"/>
        <v/>
      </c>
      <c r="DP194" t="str">
        <f t="shared" ca="1" si="183"/>
        <v/>
      </c>
      <c r="DQ194" t="str">
        <f t="shared" ca="1" si="184"/>
        <v/>
      </c>
      <c r="DR194" t="str">
        <f t="shared" ca="1" si="185"/>
        <v/>
      </c>
      <c r="DS194" s="4" t="str">
        <f ca="1">IF($DL194="","",IF(OR(OFFSET(K$3,$DL194,0)='Datos fijos'!$AB$5,OFFSET(K$3,$DL194,0)='Datos fijos'!$AB$6),"Importado",OFFSET(K$3,$DL194,0)))</f>
        <v/>
      </c>
      <c r="DT194" t="str">
        <f t="shared" ca="1" si="186"/>
        <v/>
      </c>
      <c r="DU194" t="str">
        <f t="shared" ca="1" si="187"/>
        <v/>
      </c>
      <c r="DV194" t="str">
        <f t="shared" ca="1" si="188"/>
        <v/>
      </c>
      <c r="DW194" t="str">
        <f t="shared" ca="1" si="189"/>
        <v/>
      </c>
      <c r="DX194" t="str">
        <f ca="1">IF(DL194="","",IF(OR(DS194='Datos fijos'!$AB$3,DS194='Datos fijos'!$AB$4),0,SUM(DT194:DW194)))</f>
        <v/>
      </c>
      <c r="DY194" t="str">
        <f t="shared" ca="1" si="190"/>
        <v/>
      </c>
      <c r="EC194" s="52" t="str">
        <f ca="1">IF(OR(COUNTIF('Datos fijos'!$AJ:$AJ,Cálculos!$B194)=0,F194=0,D194=0,B194=0),"",VLOOKUP($B194,'Datos fijos'!$AJ:$AP,COLUMN('Datos fijos'!$AP$1)-COLUMN('Datos fijos'!$AJ$2)+1,0))</f>
        <v/>
      </c>
      <c r="ED194" t="str">
        <f t="shared" ca="1" si="191"/>
        <v/>
      </c>
    </row>
    <row r="195" spans="2:134">
      <c r="B195">
        <f ca="1">OFFSET('Equipos, Mater, Serv'!C$5,ROW($A195)-ROW($A$3),0)</f>
        <v>0</v>
      </c>
      <c r="C195">
        <f ca="1">OFFSET('Equipos, Mater, Serv'!D$5,ROW($A195)-ROW($A$3),0)</f>
        <v>0</v>
      </c>
      <c r="D195">
        <f ca="1">OFFSET('Equipos, Mater, Serv'!F$5,ROW($A195)-ROW($A$3),0)</f>
        <v>0</v>
      </c>
      <c r="E195">
        <f ca="1">OFFSET('Equipos, Mater, Serv'!G$5,ROW($A195)-ROW($A$3),0)</f>
        <v>0</v>
      </c>
      <c r="F195">
        <f ca="1">OFFSET('Equipos, Mater, Serv'!H$5,ROW($A195)-ROW($A$3),0)</f>
        <v>0</v>
      </c>
      <c r="G195">
        <f ca="1">OFFSET('Equipos, Mater, Serv'!L$5,ROW($A195)-ROW($A$3),0)</f>
        <v>0</v>
      </c>
      <c r="I195">
        <f ca="1">OFFSET('Equipos, Mater, Serv'!O$5,ROW($A195)-ROW($A$3),0)</f>
        <v>0</v>
      </c>
      <c r="J195">
        <f ca="1">OFFSET('Equipos, Mater, Serv'!P$5,ROW($A195)-ROW($A$3),0)</f>
        <v>0</v>
      </c>
      <c r="K195">
        <f ca="1">OFFSET('Equipos, Mater, Serv'!T$5,ROW($A195)-ROW($A$3),0)</f>
        <v>0</v>
      </c>
      <c r="L195">
        <f ca="1">OFFSET('Equipos, Mater, Serv'!U$5,ROW($A195)-ROW($A$3),0)</f>
        <v>0</v>
      </c>
      <c r="N195">
        <f ca="1">OFFSET('Equipos, Mater, Serv'!Z$5,ROW($A195)-ROW($A$3),0)</f>
        <v>0</v>
      </c>
      <c r="O195">
        <f ca="1">OFFSET('Equipos, Mater, Serv'!AA$5,ROW($A195)-ROW($A$3),0)</f>
        <v>0</v>
      </c>
      <c r="P195">
        <f ca="1">OFFSET('Equipos, Mater, Serv'!AB$5,ROW($A195)-ROW($A$3),0)</f>
        <v>0</v>
      </c>
      <c r="Q195">
        <f ca="1">OFFSET('Equipos, Mater, Serv'!AC$5,ROW($A195)-ROW($A$3),0)</f>
        <v>0</v>
      </c>
      <c r="R195">
        <f ca="1">OFFSET('Equipos, Mater, Serv'!AD$5,ROW($A195)-ROW($A$3),0)</f>
        <v>0</v>
      </c>
      <c r="S195">
        <f ca="1">OFFSET('Equipos, Mater, Serv'!AE$5,ROW($A195)-ROW($A$3),0)</f>
        <v>0</v>
      </c>
      <c r="T195">
        <f ca="1">OFFSET('Equipos, Mater, Serv'!AF$5,ROW($A195)-ROW($A$3),0)</f>
        <v>0</v>
      </c>
      <c r="V195" s="227">
        <f ca="1">IF(OR($B195=0,D195=0,F195=0,J195&lt;&gt;'Datos fijos'!$H$3),0,1)</f>
        <v>0</v>
      </c>
      <c r="W195">
        <f t="shared" ca="1" si="192"/>
        <v>0</v>
      </c>
      <c r="X195" t="str">
        <f t="shared" ca="1" si="193"/>
        <v/>
      </c>
      <c r="Y195" t="str">
        <f t="shared" ca="1" si="194"/>
        <v/>
      </c>
      <c r="AA195" t="str">
        <f t="shared" ca="1" si="137"/>
        <v/>
      </c>
      <c r="AB195" t="str">
        <f t="shared" ca="1" si="138"/>
        <v/>
      </c>
      <c r="AC195" t="str">
        <f t="shared" ca="1" si="139"/>
        <v/>
      </c>
      <c r="AD195" t="str">
        <f t="shared" ca="1" si="140"/>
        <v/>
      </c>
      <c r="AE195" t="str">
        <f t="shared" ca="1" si="141"/>
        <v/>
      </c>
      <c r="AF195" t="str">
        <f t="shared" ca="1" si="142"/>
        <v/>
      </c>
      <c r="AG195" t="str">
        <f t="shared" ca="1" si="195"/>
        <v/>
      </c>
      <c r="AH195" t="str">
        <f t="shared" ca="1" si="196"/>
        <v/>
      </c>
      <c r="AI195" t="str">
        <f t="shared" ca="1" si="197"/>
        <v/>
      </c>
      <c r="AL195" t="str">
        <f ca="1">IF(Y195="","",IF(OR(AG195='Datos fijos'!$AB$3,AG195='Datos fijos'!$AB$4),0,SUM(AH195:AK195)))</f>
        <v/>
      </c>
      <c r="BE195" s="4">
        <f ca="1">IF(OR(COUNTIF('Datos fijos'!$AJ:$AJ,$B195)=0,$B195=0,D195=0,F195=0,$H$4&lt;&gt;'Datos fijos'!$H$3),0,VLOOKUP($B195,'Datos fijos'!$AJ:$AO,COLUMN('Datos fijos'!$AK$2)-COLUMN('Datos fijos'!$AJ$2)+1,0))</f>
        <v>0</v>
      </c>
      <c r="BF195">
        <f t="shared" ca="1" si="198"/>
        <v>0</v>
      </c>
      <c r="BG195" t="str">
        <f t="shared" ca="1" si="143"/>
        <v/>
      </c>
      <c r="BH195" t="str">
        <f t="shared" ca="1" si="144"/>
        <v/>
      </c>
      <c r="BJ195" t="str">
        <f t="shared" ca="1" si="145"/>
        <v/>
      </c>
      <c r="BK195" t="str">
        <f t="shared" ca="1" si="146"/>
        <v/>
      </c>
      <c r="BL195" t="str">
        <f t="shared" ca="1" si="147"/>
        <v/>
      </c>
      <c r="BM195" t="str">
        <f t="shared" ca="1" si="148"/>
        <v/>
      </c>
      <c r="BN195" s="4" t="str">
        <f t="shared" ca="1" si="149"/>
        <v/>
      </c>
      <c r="BO195" t="str">
        <f t="shared" ca="1" si="150"/>
        <v/>
      </c>
      <c r="BP195" t="str">
        <f t="shared" ca="1" si="151"/>
        <v/>
      </c>
      <c r="BQ195" t="str">
        <f t="shared" ca="1" si="152"/>
        <v/>
      </c>
      <c r="BR195" t="str">
        <f t="shared" ca="1" si="153"/>
        <v/>
      </c>
      <c r="BS195" t="str">
        <f t="shared" ca="1" si="154"/>
        <v/>
      </c>
      <c r="BT195" t="str">
        <f ca="1">IF($BH195="","",IF(OR(BO195='Datos fijos'!$AB$3,BO195='Datos fijos'!$AB$4),0,SUM(BP195:BS195)))</f>
        <v/>
      </c>
      <c r="BU195" t="str">
        <f t="shared" ca="1" si="199"/>
        <v/>
      </c>
      <c r="BX195">
        <f ca="1">IF(OR(COUNTIF('Datos fijos'!$AJ:$AJ,$B195)=0,$B195=0,D195=0,F195=0,G195=0,$H$4&lt;&gt;'Datos fijos'!$H$3),0,VLOOKUP($B195,'Datos fijos'!$AJ:$AO,COLUMN('Datos fijos'!$AL$1)-COLUMN('Datos fijos'!$AJ$2)+1,0))</f>
        <v>0</v>
      </c>
      <c r="BY195">
        <f t="shared" ca="1" si="200"/>
        <v>0</v>
      </c>
      <c r="BZ195" t="str">
        <f t="shared" ca="1" si="155"/>
        <v/>
      </c>
      <c r="CA195" t="str">
        <f t="shared" ca="1" si="156"/>
        <v/>
      </c>
      <c r="CC195" t="str">
        <f t="shared" ca="1" si="157"/>
        <v/>
      </c>
      <c r="CD195" t="str">
        <f t="shared" ca="1" si="158"/>
        <v/>
      </c>
      <c r="CE195" t="str">
        <f t="shared" ca="1" si="159"/>
        <v/>
      </c>
      <c r="CF195" t="str">
        <f t="shared" ca="1" si="160"/>
        <v/>
      </c>
      <c r="CG195" t="str">
        <f t="shared" ca="1" si="161"/>
        <v/>
      </c>
      <c r="CH195" t="str">
        <f t="shared" ca="1" si="162"/>
        <v/>
      </c>
      <c r="CI195" t="str">
        <f t="shared" ca="1" si="163"/>
        <v/>
      </c>
      <c r="CJ195" t="str">
        <f t="shared" ca="1" si="164"/>
        <v/>
      </c>
      <c r="CK195" t="str">
        <f t="shared" ca="1" si="165"/>
        <v/>
      </c>
      <c r="CL195" t="str">
        <f t="shared" ca="1" si="166"/>
        <v/>
      </c>
      <c r="CM195" t="str">
        <f ca="1">IF($CA195="","",IF(OR(CH195='Datos fijos'!$AB$3,CH195='Datos fijos'!$AB$4),0,SUM(CI195:CL195)))</f>
        <v/>
      </c>
      <c r="CN195" t="str">
        <f t="shared" ca="1" si="201"/>
        <v/>
      </c>
      <c r="CQ195" s="4">
        <f ca="1">IF(OR(COUNTIF('Datos fijos'!$AJ:$AJ,$B195)=0,$B195=0,L195=0,D195=0,F195=0),0,IF(K195='Datos fijos'!$AB$5,VLOOKUP($B195,'Datos fijos'!$AJ:$AO,COLUMN('Datos fijos'!$AN$1)-COLUMN('Datos fijos'!$AJ$2)+1,0),0))</f>
        <v>0</v>
      </c>
      <c r="CR195">
        <f t="shared" ca="1" si="202"/>
        <v>0</v>
      </c>
      <c r="CS195" t="str">
        <f t="shared" ca="1" si="167"/>
        <v/>
      </c>
      <c r="CT195" t="str">
        <f t="shared" ca="1" si="168"/>
        <v/>
      </c>
      <c r="CV195" t="str">
        <f t="shared" ca="1" si="169"/>
        <v/>
      </c>
      <c r="CW195" t="str">
        <f t="shared" ca="1" si="170"/>
        <v/>
      </c>
      <c r="CX195" t="str">
        <f t="shared" ca="1" si="171"/>
        <v/>
      </c>
      <c r="CY195" t="str">
        <f t="shared" ca="1" si="172"/>
        <v/>
      </c>
      <c r="CZ195" t="str">
        <f t="shared" ca="1" si="173"/>
        <v/>
      </c>
      <c r="DA195" t="str">
        <f t="shared" ca="1" si="174"/>
        <v/>
      </c>
      <c r="DB195" s="4" t="str">
        <f t="shared" ca="1" si="175"/>
        <v/>
      </c>
      <c r="DC195" t="str">
        <f t="shared" ca="1" si="176"/>
        <v/>
      </c>
      <c r="DD195" t="str">
        <f t="shared" ca="1" si="177"/>
        <v/>
      </c>
      <c r="DE195" t="str">
        <f t="shared" ca="1" si="178"/>
        <v/>
      </c>
      <c r="DF195" t="str">
        <f t="shared" ca="1" si="179"/>
        <v/>
      </c>
      <c r="DI195">
        <f ca="1">IF(OR(COUNTIF('Datos fijos'!$AJ:$AJ,Cálculos!$B195)=0,Cálculos!$B195=0,D195=0,F195=0),0,VLOOKUP($B195,'Datos fijos'!$AJ:$AO,COLUMN('Datos fijos'!$AO$1)-COLUMN('Datos fijos'!$AJ$2)+1,0))</f>
        <v>0</v>
      </c>
      <c r="DJ195">
        <f t="shared" ca="1" si="203"/>
        <v>0</v>
      </c>
      <c r="DK195" t="str">
        <f t="shared" ca="1" si="180"/>
        <v/>
      </c>
      <c r="DL195" t="str">
        <f t="shared" ca="1" si="204"/>
        <v/>
      </c>
      <c r="DN195" t="str">
        <f t="shared" ca="1" si="181"/>
        <v/>
      </c>
      <c r="DO195" t="str">
        <f t="shared" ca="1" si="182"/>
        <v/>
      </c>
      <c r="DP195" t="str">
        <f t="shared" ca="1" si="183"/>
        <v/>
      </c>
      <c r="DQ195" t="str">
        <f t="shared" ca="1" si="184"/>
        <v/>
      </c>
      <c r="DR195" t="str">
        <f t="shared" ca="1" si="185"/>
        <v/>
      </c>
      <c r="DS195" s="4" t="str">
        <f ca="1">IF($DL195="","",IF(OR(OFFSET(K$3,$DL195,0)='Datos fijos'!$AB$5,OFFSET(K$3,$DL195,0)='Datos fijos'!$AB$6),"Importado",OFFSET(K$3,$DL195,0)))</f>
        <v/>
      </c>
      <c r="DT195" t="str">
        <f t="shared" ca="1" si="186"/>
        <v/>
      </c>
      <c r="DU195" t="str">
        <f t="shared" ca="1" si="187"/>
        <v/>
      </c>
      <c r="DV195" t="str">
        <f t="shared" ca="1" si="188"/>
        <v/>
      </c>
      <c r="DW195" t="str">
        <f t="shared" ca="1" si="189"/>
        <v/>
      </c>
      <c r="DX195" t="str">
        <f ca="1">IF(DL195="","",IF(OR(DS195='Datos fijos'!$AB$3,DS195='Datos fijos'!$AB$4),0,SUM(DT195:DW195)))</f>
        <v/>
      </c>
      <c r="DY195" t="str">
        <f t="shared" ca="1" si="190"/>
        <v/>
      </c>
      <c r="EC195" s="52" t="str">
        <f ca="1">IF(OR(COUNTIF('Datos fijos'!$AJ:$AJ,Cálculos!$B195)=0,F195=0,D195=0,B195=0),"",VLOOKUP($B195,'Datos fijos'!$AJ:$AP,COLUMN('Datos fijos'!$AP$1)-COLUMN('Datos fijos'!$AJ$2)+1,0))</f>
        <v/>
      </c>
      <c r="ED195" t="str">
        <f t="shared" ca="1" si="191"/>
        <v/>
      </c>
    </row>
    <row r="196" spans="2:134">
      <c r="B196">
        <f ca="1">OFFSET('Equipos, Mater, Serv'!C$5,ROW($A196)-ROW($A$3),0)</f>
        <v>0</v>
      </c>
      <c r="C196">
        <f ca="1">OFFSET('Equipos, Mater, Serv'!D$5,ROW($A196)-ROW($A$3),0)</f>
        <v>0</v>
      </c>
      <c r="D196">
        <f ca="1">OFFSET('Equipos, Mater, Serv'!F$5,ROW($A196)-ROW($A$3),0)</f>
        <v>0</v>
      </c>
      <c r="E196">
        <f ca="1">OFFSET('Equipos, Mater, Serv'!G$5,ROW($A196)-ROW($A$3),0)</f>
        <v>0</v>
      </c>
      <c r="F196">
        <f ca="1">OFFSET('Equipos, Mater, Serv'!H$5,ROW($A196)-ROW($A$3),0)</f>
        <v>0</v>
      </c>
      <c r="G196">
        <f ca="1">OFFSET('Equipos, Mater, Serv'!L$5,ROW($A196)-ROW($A$3),0)</f>
        <v>0</v>
      </c>
      <c r="I196">
        <f ca="1">OFFSET('Equipos, Mater, Serv'!O$5,ROW($A196)-ROW($A$3),0)</f>
        <v>0</v>
      </c>
      <c r="J196">
        <f ca="1">OFFSET('Equipos, Mater, Serv'!P$5,ROW($A196)-ROW($A$3),0)</f>
        <v>0</v>
      </c>
      <c r="K196">
        <f ca="1">OFFSET('Equipos, Mater, Serv'!T$5,ROW($A196)-ROW($A$3),0)</f>
        <v>0</v>
      </c>
      <c r="L196">
        <f ca="1">OFFSET('Equipos, Mater, Serv'!U$5,ROW($A196)-ROW($A$3),0)</f>
        <v>0</v>
      </c>
      <c r="N196">
        <f ca="1">OFFSET('Equipos, Mater, Serv'!Z$5,ROW($A196)-ROW($A$3),0)</f>
        <v>0</v>
      </c>
      <c r="O196">
        <f ca="1">OFFSET('Equipos, Mater, Serv'!AA$5,ROW($A196)-ROW($A$3),0)</f>
        <v>0</v>
      </c>
      <c r="P196">
        <f ca="1">OFFSET('Equipos, Mater, Serv'!AB$5,ROW($A196)-ROW($A$3),0)</f>
        <v>0</v>
      </c>
      <c r="Q196">
        <f ca="1">OFFSET('Equipos, Mater, Serv'!AC$5,ROW($A196)-ROW($A$3),0)</f>
        <v>0</v>
      </c>
      <c r="R196">
        <f ca="1">OFFSET('Equipos, Mater, Serv'!AD$5,ROW($A196)-ROW($A$3),0)</f>
        <v>0</v>
      </c>
      <c r="S196">
        <f ca="1">OFFSET('Equipos, Mater, Serv'!AE$5,ROW($A196)-ROW($A$3),0)</f>
        <v>0</v>
      </c>
      <c r="T196">
        <f ca="1">OFFSET('Equipos, Mater, Serv'!AF$5,ROW($A196)-ROW($A$3),0)</f>
        <v>0</v>
      </c>
      <c r="V196" s="227">
        <f ca="1">IF(OR($B196=0,D196=0,F196=0,J196&lt;&gt;'Datos fijos'!$H$3),0,1)</f>
        <v>0</v>
      </c>
      <c r="W196">
        <f t="shared" ca="1" si="192"/>
        <v>0</v>
      </c>
      <c r="X196" t="str">
        <f t="shared" ca="1" si="193"/>
        <v/>
      </c>
      <c r="Y196" t="str">
        <f t="shared" ca="1" si="194"/>
        <v/>
      </c>
      <c r="AA196" t="str">
        <f t="shared" ref="AA196:AA259" ca="1" si="205">IF($Y196="","",OFFSET($B$3,$Y196,0))</f>
        <v/>
      </c>
      <c r="AB196" t="str">
        <f t="shared" ref="AB196:AB259" ca="1" si="206">IF($Y196="","",OFFSET($C$3,$Y196,0))</f>
        <v/>
      </c>
      <c r="AC196" t="str">
        <f t="shared" ref="AC196:AC259" ca="1" si="207">IF($Y196="","",OFFSET($D$3,$Y196,0))</f>
        <v/>
      </c>
      <c r="AD196" t="str">
        <f t="shared" ref="AD196:AD259" ca="1" si="208">IF($Y196="","",OFFSET($E$3,$Y196,0))</f>
        <v/>
      </c>
      <c r="AE196" t="str">
        <f t="shared" ref="AE196:AE259" ca="1" si="209">IF($Y196="","",OFFSET($F$3,$Y196,0))</f>
        <v/>
      </c>
      <c r="AF196" t="str">
        <f t="shared" ref="AF196:AF259" ca="1" si="210">IF($Y196="","",OFFSET($I$3,$Y196,0))</f>
        <v/>
      </c>
      <c r="AG196" t="str">
        <f t="shared" ca="1" si="195"/>
        <v/>
      </c>
      <c r="AH196" t="str">
        <f t="shared" ca="1" si="196"/>
        <v/>
      </c>
      <c r="AI196" t="str">
        <f t="shared" ca="1" si="197"/>
        <v/>
      </c>
      <c r="AL196" t="str">
        <f ca="1">IF(Y196="","",IF(OR(AG196='Datos fijos'!$AB$3,AG196='Datos fijos'!$AB$4),0,SUM(AH196:AK196)))</f>
        <v/>
      </c>
      <c r="BE196" s="4">
        <f ca="1">IF(OR(COUNTIF('Datos fijos'!$AJ:$AJ,$B196)=0,$B196=0,D196=0,F196=0,$H$4&lt;&gt;'Datos fijos'!$H$3),0,VLOOKUP($B196,'Datos fijos'!$AJ:$AO,COLUMN('Datos fijos'!$AK$2)-COLUMN('Datos fijos'!$AJ$2)+1,0))</f>
        <v>0</v>
      </c>
      <c r="BF196">
        <f t="shared" ca="1" si="198"/>
        <v>0</v>
      </c>
      <c r="BG196" t="str">
        <f t="shared" ref="BG196:BG259" ca="1" si="211">IF(OR(BG195="",BG$1=BG195),"",BG195+1)</f>
        <v/>
      </c>
      <c r="BH196" t="str">
        <f t="shared" ref="BH196:BH259" ca="1" si="212">IF(OR(BG196=0,BG196=""),"",MATCH(BG196,BF:BF,0)-ROW($BF$3))</f>
        <v/>
      </c>
      <c r="BJ196" t="str">
        <f t="shared" ref="BJ196:BJ259" ca="1" si="213">IF($BH196="","",OFFSET($B$3,$BH196,0))</f>
        <v/>
      </c>
      <c r="BK196" t="str">
        <f t="shared" ref="BK196:BK259" ca="1" si="214">IF($BH196="","",OFFSET($C$3,$BH196,0))</f>
        <v/>
      </c>
      <c r="BL196" t="str">
        <f t="shared" ref="BL196:BL259" ca="1" si="215">IF($BH196="","",OFFSET($D$3,$BH196,0))</f>
        <v/>
      </c>
      <c r="BM196" t="str">
        <f t="shared" ref="BM196:BM259" ca="1" si="216">IF($BH196="","",OFFSET($F$3,$BH196,0))</f>
        <v/>
      </c>
      <c r="BN196" s="4" t="str">
        <f t="shared" ref="BN196:BN259" ca="1" si="217">IF($BH196="","",OFFSET($G$3,$BH196,0)*0+20)</f>
        <v/>
      </c>
      <c r="BO196" t="str">
        <f t="shared" ref="BO196:BO259" ca="1" si="218">IF($BH196="","",OFFSET($K$3,$BH196,0))</f>
        <v/>
      </c>
      <c r="BP196" t="str">
        <f t="shared" ref="BP196:BP259" ca="1" si="219">IF($BH196="","",OFFSET($P$3,$BH196,0))</f>
        <v/>
      </c>
      <c r="BQ196" t="str">
        <f t="shared" ref="BQ196:BQ259" ca="1" si="220">IF($BH196="","",OFFSET($Q$3,$BH196,0))</f>
        <v/>
      </c>
      <c r="BR196" t="str">
        <f t="shared" ref="BR196:BR259" ca="1" si="221">IF($BH196="","",OFFSET($R$3,$BH196,0))</f>
        <v/>
      </c>
      <c r="BS196" t="str">
        <f t="shared" ref="BS196:BS259" ca="1" si="222">IF($BH196="","",OFFSET($S$3,$BH196,0))</f>
        <v/>
      </c>
      <c r="BT196" t="str">
        <f ca="1">IF($BH196="","",IF(OR(BO196='Datos fijos'!$AB$3,BO196='Datos fijos'!$AB$4),0,SUM(BP196:BS196)))</f>
        <v/>
      </c>
      <c r="BU196" t="str">
        <f t="shared" ca="1" si="199"/>
        <v/>
      </c>
      <c r="BX196">
        <f ca="1">IF(OR(COUNTIF('Datos fijos'!$AJ:$AJ,$B196)=0,$B196=0,D196=0,F196=0,G196=0,$H$4&lt;&gt;'Datos fijos'!$H$3),0,VLOOKUP($B196,'Datos fijos'!$AJ:$AO,COLUMN('Datos fijos'!$AL$1)-COLUMN('Datos fijos'!$AJ$2)+1,0))</f>
        <v>0</v>
      </c>
      <c r="BY196">
        <f t="shared" ca="1" si="200"/>
        <v>0</v>
      </c>
      <c r="BZ196" t="str">
        <f t="shared" ref="BZ196:BZ259" ca="1" si="223">IF(OR(BZ195="",BZ$1=BZ195),"",BZ195+1)</f>
        <v/>
      </c>
      <c r="CA196" t="str">
        <f t="shared" ref="CA196:CA259" ca="1" si="224">IF(OR(BZ196=0,BZ196=""),"",MATCH(BZ196,BY:BY,0)-ROW($BY$3))</f>
        <v/>
      </c>
      <c r="CC196" t="str">
        <f t="shared" ref="CC196:CC259" ca="1" si="225">IF($CA196="","",OFFSET($B$3,$CA196,0))</f>
        <v/>
      </c>
      <c r="CD196" t="str">
        <f t="shared" ref="CD196:CD259" ca="1" si="226">IF($CA196="","",OFFSET($C$3,$CA196,0))</f>
        <v/>
      </c>
      <c r="CE196" t="str">
        <f t="shared" ref="CE196:CE259" ca="1" si="227">IF($CA196="","",OFFSET($D$3,$CA196,0))</f>
        <v/>
      </c>
      <c r="CF196" t="str">
        <f t="shared" ref="CF196:CF259" ca="1" si="228">IF($CA196="","",OFFSET($F$3,$CA196,0))</f>
        <v/>
      </c>
      <c r="CG196" t="str">
        <f t="shared" ref="CG196:CG259" ca="1" si="229">IF($CA196="","",OFFSET($G$3,$CA196,0))</f>
        <v/>
      </c>
      <c r="CH196" t="str">
        <f t="shared" ref="CH196:CH259" ca="1" si="230">IF($CA196="","",OFFSET($K$3,$CA196,0))</f>
        <v/>
      </c>
      <c r="CI196" t="str">
        <f t="shared" ref="CI196:CI259" ca="1" si="231">IF($CA196="","",OFFSET($P$3,$CA196,0))</f>
        <v/>
      </c>
      <c r="CJ196" t="str">
        <f t="shared" ref="CJ196:CJ259" ca="1" si="232">IF($CA196="","",OFFSET($Q$3,$CA196,0))</f>
        <v/>
      </c>
      <c r="CK196" t="str">
        <f t="shared" ref="CK196:CK259" ca="1" si="233">IF($CA196="","",OFFSET($R$3,$CA196,0))</f>
        <v/>
      </c>
      <c r="CL196" t="str">
        <f t="shared" ref="CL196:CL259" ca="1" si="234">IF($CA196="","",OFFSET($S$3,$CA196,0))</f>
        <v/>
      </c>
      <c r="CM196" t="str">
        <f ca="1">IF($CA196="","",IF(OR(CH196='Datos fijos'!$AB$3,CH196='Datos fijos'!$AB$4),0,SUM(CI196:CL196)))</f>
        <v/>
      </c>
      <c r="CN196" t="str">
        <f t="shared" ca="1" si="201"/>
        <v/>
      </c>
      <c r="CQ196" s="4">
        <f ca="1">IF(OR(COUNTIF('Datos fijos'!$AJ:$AJ,$B196)=0,$B196=0,L196=0,D196=0,F196=0),0,IF(K196='Datos fijos'!$AB$5,VLOOKUP($B196,'Datos fijos'!$AJ:$AO,COLUMN('Datos fijos'!$AN$1)-COLUMN('Datos fijos'!$AJ$2)+1,0),0))</f>
        <v>0</v>
      </c>
      <c r="CR196">
        <f t="shared" ca="1" si="202"/>
        <v>0</v>
      </c>
      <c r="CS196" t="str">
        <f t="shared" ref="CS196:CS259" ca="1" si="235">IF(OR(CS195="",CS$1=CS195),"",CS195+1)</f>
        <v/>
      </c>
      <c r="CT196" t="str">
        <f t="shared" ref="CT196:CT259" ca="1" si="236">IF(OR(CS196=0,CS196=""),"",MATCH(CS196,CR:CR,0)-ROW($CR$3))</f>
        <v/>
      </c>
      <c r="CV196" t="str">
        <f t="shared" ref="CV196:CV259" ca="1" si="237">IF($CT196="","",OFFSET($B$3,$CT196,0))</f>
        <v/>
      </c>
      <c r="CW196" t="str">
        <f t="shared" ref="CW196:CW259" ca="1" si="238">IF($CT196="","",OFFSET($C$3,$CT196,0))</f>
        <v/>
      </c>
      <c r="CX196" t="str">
        <f t="shared" ref="CX196:CX259" ca="1" si="239">IF($CT196="","",OFFSET($L$3,$CT196,0))</f>
        <v/>
      </c>
      <c r="CY196" t="str">
        <f t="shared" ref="CY196:CY259" ca="1" si="240">IF($CT196="","",OFFSET($D$3,$CT196,0))</f>
        <v/>
      </c>
      <c r="CZ196" t="str">
        <f t="shared" ref="CZ196:CZ259" ca="1" si="241">IF($CT196="","",OFFSET($E$3,$CT196,0))</f>
        <v/>
      </c>
      <c r="DA196" t="str">
        <f t="shared" ref="DA196:DA259" ca="1" si="242">IF($CT196="","",OFFSET($F$3,$CT196,0))</f>
        <v/>
      </c>
      <c r="DB196" s="4" t="str">
        <f t="shared" ref="DB196:DB259" ca="1" si="243">IF($CT196="","",OFFSET($K$3,$CT196,0))</f>
        <v/>
      </c>
      <c r="DC196" t="str">
        <f t="shared" ref="DC196:DC259" ca="1" si="244">IF($CT196="","",OFFSET($P$3,$CT196,0))</f>
        <v/>
      </c>
      <c r="DD196" t="str">
        <f t="shared" ref="DD196:DD259" ca="1" si="245">IF($CT196="","",OFFSET($Q$3,$CT196,0))</f>
        <v/>
      </c>
      <c r="DE196" t="str">
        <f t="shared" ref="DE196:DE259" ca="1" si="246">IF($CT196="","",OFFSET($R$3,$CT196,0))</f>
        <v/>
      </c>
      <c r="DF196" t="str">
        <f t="shared" ref="DF196:DF259" ca="1" si="247">IF($CT196="","",OFFSET($S$3,$CT196,0))</f>
        <v/>
      </c>
      <c r="DI196">
        <f ca="1">IF(OR(COUNTIF('Datos fijos'!$AJ:$AJ,Cálculos!$B196)=0,Cálculos!$B196=0,D196=0,F196=0),0,VLOOKUP($B196,'Datos fijos'!$AJ:$AO,COLUMN('Datos fijos'!$AO$1)-COLUMN('Datos fijos'!$AJ$2)+1,0))</f>
        <v>0</v>
      </c>
      <c r="DJ196">
        <f t="shared" ca="1" si="203"/>
        <v>0</v>
      </c>
      <c r="DK196" t="str">
        <f t="shared" ref="DK196:DK259" ca="1" si="248">IF(OR(DK195="",DK$1=DK195),"",DK195+1)</f>
        <v/>
      </c>
      <c r="DL196" t="str">
        <f t="shared" ca="1" si="204"/>
        <v/>
      </c>
      <c r="DN196" t="str">
        <f t="shared" ref="DN196:DN259" ca="1" si="249">IF($DL196="","",OFFSET(B$3,$DL196,0))</f>
        <v/>
      </c>
      <c r="DO196" t="str">
        <f t="shared" ref="DO196:DO259" ca="1" si="250">IF($DL196="","",OFFSET(C$3,$DL196,0))</f>
        <v/>
      </c>
      <c r="DP196" t="str">
        <f t="shared" ref="DP196:DP259" ca="1" si="251">IF($DL196="","",OFFSET(D$3,$DL196,0))</f>
        <v/>
      </c>
      <c r="DQ196" t="str">
        <f t="shared" ref="DQ196:DQ259" ca="1" si="252">IF($DL196="","",OFFSET(E$3,$DL196,0))</f>
        <v/>
      </c>
      <c r="DR196" t="str">
        <f t="shared" ref="DR196:DR259" ca="1" si="253">IF($DL196="","",OFFSET(F$3,$DL196,0))</f>
        <v/>
      </c>
      <c r="DS196" s="4" t="str">
        <f ca="1">IF($DL196="","",IF(OR(OFFSET(K$3,$DL196,0)='Datos fijos'!$AB$5,OFFSET(K$3,$DL196,0)='Datos fijos'!$AB$6),"Importado",OFFSET(K$3,$DL196,0)))</f>
        <v/>
      </c>
      <c r="DT196" t="str">
        <f t="shared" ref="DT196:DT259" ca="1" si="254">IF($DL196="","",OFFSET(P$3,$DL196,0))</f>
        <v/>
      </c>
      <c r="DU196" t="str">
        <f t="shared" ref="DU196:DU259" ca="1" si="255">IF($DL196="","",OFFSET(Q$3,$DL196,0))</f>
        <v/>
      </c>
      <c r="DV196" t="str">
        <f t="shared" ref="DV196:DV259" ca="1" si="256">IF($DL196="","",OFFSET(R$3,$DL196,0))</f>
        <v/>
      </c>
      <c r="DW196" t="str">
        <f t="shared" ref="DW196:DW259" ca="1" si="257">IF($DL196="","",OFFSET(S$3,$DL196,0))</f>
        <v/>
      </c>
      <c r="DX196" t="str">
        <f ca="1">IF(DL196="","",IF(OR(DS196='Datos fijos'!$AB$3,DS196='Datos fijos'!$AB$4),0,SUM(DT196:DW196)))</f>
        <v/>
      </c>
      <c r="DY196" t="str">
        <f t="shared" ref="DY196:DY259" ca="1" si="258">IF(DL196="","",DP196*DR196*DX196)</f>
        <v/>
      </c>
      <c r="EC196" s="52" t="str">
        <f ca="1">IF(OR(COUNTIF('Datos fijos'!$AJ:$AJ,Cálculos!$B196)=0,F196=0,D196=0,B196=0),"",VLOOKUP($B196,'Datos fijos'!$AJ:$AP,COLUMN('Datos fijos'!$AP$1)-COLUMN('Datos fijos'!$AJ$2)+1,0))</f>
        <v/>
      </c>
      <c r="ED196" t="str">
        <f t="shared" ref="ED196:ED259" ca="1" si="259">IF(EC196="","",D196*F196)</f>
        <v/>
      </c>
    </row>
    <row r="197" spans="2:134">
      <c r="B197">
        <f ca="1">OFFSET('Equipos, Mater, Serv'!C$5,ROW($A197)-ROW($A$3),0)</f>
        <v>0</v>
      </c>
      <c r="C197">
        <f ca="1">OFFSET('Equipos, Mater, Serv'!D$5,ROW($A197)-ROW($A$3),0)</f>
        <v>0</v>
      </c>
      <c r="D197">
        <f ca="1">OFFSET('Equipos, Mater, Serv'!F$5,ROW($A197)-ROW($A$3),0)</f>
        <v>0</v>
      </c>
      <c r="E197">
        <f ca="1">OFFSET('Equipos, Mater, Serv'!G$5,ROW($A197)-ROW($A$3),0)</f>
        <v>0</v>
      </c>
      <c r="F197">
        <f ca="1">OFFSET('Equipos, Mater, Serv'!H$5,ROW($A197)-ROW($A$3),0)</f>
        <v>0</v>
      </c>
      <c r="G197">
        <f ca="1">OFFSET('Equipos, Mater, Serv'!L$5,ROW($A197)-ROW($A$3),0)</f>
        <v>0</v>
      </c>
      <c r="I197">
        <f ca="1">OFFSET('Equipos, Mater, Serv'!O$5,ROW($A197)-ROW($A$3),0)</f>
        <v>0</v>
      </c>
      <c r="J197">
        <f ca="1">OFFSET('Equipos, Mater, Serv'!P$5,ROW($A197)-ROW($A$3),0)</f>
        <v>0</v>
      </c>
      <c r="K197">
        <f ca="1">OFFSET('Equipos, Mater, Serv'!T$5,ROW($A197)-ROW($A$3),0)</f>
        <v>0</v>
      </c>
      <c r="L197">
        <f ca="1">OFFSET('Equipos, Mater, Serv'!U$5,ROW($A197)-ROW($A$3),0)</f>
        <v>0</v>
      </c>
      <c r="N197">
        <f ca="1">OFFSET('Equipos, Mater, Serv'!Z$5,ROW($A197)-ROW($A$3),0)</f>
        <v>0</v>
      </c>
      <c r="O197">
        <f ca="1">OFFSET('Equipos, Mater, Serv'!AA$5,ROW($A197)-ROW($A$3),0)</f>
        <v>0</v>
      </c>
      <c r="P197">
        <f ca="1">OFFSET('Equipos, Mater, Serv'!AB$5,ROW($A197)-ROW($A$3),0)</f>
        <v>0</v>
      </c>
      <c r="Q197">
        <f ca="1">OFFSET('Equipos, Mater, Serv'!AC$5,ROW($A197)-ROW($A$3),0)</f>
        <v>0</v>
      </c>
      <c r="R197">
        <f ca="1">OFFSET('Equipos, Mater, Serv'!AD$5,ROW($A197)-ROW($A$3),0)</f>
        <v>0</v>
      </c>
      <c r="S197">
        <f ca="1">OFFSET('Equipos, Mater, Serv'!AE$5,ROW($A197)-ROW($A$3),0)</f>
        <v>0</v>
      </c>
      <c r="T197">
        <f ca="1">OFFSET('Equipos, Mater, Serv'!AF$5,ROW($A197)-ROW($A$3),0)</f>
        <v>0</v>
      </c>
      <c r="V197" s="227">
        <f ca="1">IF(OR($B197=0,D197=0,F197=0,J197&lt;&gt;'Datos fijos'!$H$3),0,1)</f>
        <v>0</v>
      </c>
      <c r="W197">
        <f t="shared" ref="W197:W260" ca="1" si="260">V197+W196</f>
        <v>0</v>
      </c>
      <c r="X197" t="str">
        <f t="shared" ref="X197:X260" ca="1" si="261">IF(OR(X196="",$X$1=X196),"",X196+1)</f>
        <v/>
      </c>
      <c r="Y197" t="str">
        <f t="shared" ref="Y197:Y260" ca="1" si="262">IF(OR(X197=0,X197=""),"",MATCH(X197,W:W,0)-ROW($W$3))</f>
        <v/>
      </c>
      <c r="AA197" t="str">
        <f t="shared" ca="1" si="205"/>
        <v/>
      </c>
      <c r="AB197" t="str">
        <f t="shared" ca="1" si="206"/>
        <v/>
      </c>
      <c r="AC197" t="str">
        <f t="shared" ca="1" si="207"/>
        <v/>
      </c>
      <c r="AD197" t="str">
        <f t="shared" ca="1" si="208"/>
        <v/>
      </c>
      <c r="AE197" t="str">
        <f t="shared" ca="1" si="209"/>
        <v/>
      </c>
      <c r="AF197" t="str">
        <f t="shared" ca="1" si="210"/>
        <v/>
      </c>
      <c r="AG197" t="str">
        <f t="shared" ref="AG197:AG260" ca="1" si="263">IF($Y197="","",OFFSET($K$3,$Y197,0))</f>
        <v/>
      </c>
      <c r="AH197" t="str">
        <f t="shared" ref="AH197:AH260" ca="1" si="264">IF($Y197="","",OFFSET($P$3,$Y197,0))</f>
        <v/>
      </c>
      <c r="AI197" t="str">
        <f t="shared" ref="AI197:AI260" ca="1" si="265">IF($Y197="","",OFFSET($Q$3,$Y197,0))</f>
        <v/>
      </c>
      <c r="AL197" t="str">
        <f ca="1">IF(Y197="","",IF(OR(AG197='Datos fijos'!$AB$3,AG197='Datos fijos'!$AB$4),0,SUM(AH197:AK197)))</f>
        <v/>
      </c>
      <c r="BE197" s="4">
        <f ca="1">IF(OR(COUNTIF('Datos fijos'!$AJ:$AJ,$B197)=0,$B197=0,D197=0,F197=0,$H$4&lt;&gt;'Datos fijos'!$H$3),0,VLOOKUP($B197,'Datos fijos'!$AJ:$AO,COLUMN('Datos fijos'!$AK$2)-COLUMN('Datos fijos'!$AJ$2)+1,0))</f>
        <v>0</v>
      </c>
      <c r="BF197">
        <f t="shared" ref="BF197:BF260" ca="1" si="266">BE197+BF196</f>
        <v>0</v>
      </c>
      <c r="BG197" t="str">
        <f t="shared" ca="1" si="211"/>
        <v/>
      </c>
      <c r="BH197" t="str">
        <f t="shared" ca="1" si="212"/>
        <v/>
      </c>
      <c r="BJ197" t="str">
        <f t="shared" ca="1" si="213"/>
        <v/>
      </c>
      <c r="BK197" t="str">
        <f t="shared" ca="1" si="214"/>
        <v/>
      </c>
      <c r="BL197" t="str">
        <f t="shared" ca="1" si="215"/>
        <v/>
      </c>
      <c r="BM197" t="str">
        <f t="shared" ca="1" si="216"/>
        <v/>
      </c>
      <c r="BN197" s="4" t="str">
        <f t="shared" ca="1" si="217"/>
        <v/>
      </c>
      <c r="BO197" t="str">
        <f t="shared" ca="1" si="218"/>
        <v/>
      </c>
      <c r="BP197" t="str">
        <f t="shared" ca="1" si="219"/>
        <v/>
      </c>
      <c r="BQ197" t="str">
        <f t="shared" ca="1" si="220"/>
        <v/>
      </c>
      <c r="BR197" t="str">
        <f t="shared" ca="1" si="221"/>
        <v/>
      </c>
      <c r="BS197" t="str">
        <f t="shared" ca="1" si="222"/>
        <v/>
      </c>
      <c r="BT197" t="str">
        <f ca="1">IF($BH197="","",IF(OR(BO197='Datos fijos'!$AB$3,BO197='Datos fijos'!$AB$4),0,SUM(BP197:BS197)))</f>
        <v/>
      </c>
      <c r="BU197" t="str">
        <f t="shared" ref="BU197:BU260" ca="1" si="267">IF(OR(BL197="",BM197=""),"",BL197*BM197*(1+BT197))</f>
        <v/>
      </c>
      <c r="BX197">
        <f ca="1">IF(OR(COUNTIF('Datos fijos'!$AJ:$AJ,$B197)=0,$B197=0,D197=0,F197=0,G197=0,$H$4&lt;&gt;'Datos fijos'!$H$3),0,VLOOKUP($B197,'Datos fijos'!$AJ:$AO,COLUMN('Datos fijos'!$AL$1)-COLUMN('Datos fijos'!$AJ$2)+1,0))</f>
        <v>0</v>
      </c>
      <c r="BY197">
        <f t="shared" ref="BY197:BY260" ca="1" si="268">BX197+BY196</f>
        <v>0</v>
      </c>
      <c r="BZ197" t="str">
        <f t="shared" ca="1" si="223"/>
        <v/>
      </c>
      <c r="CA197" t="str">
        <f t="shared" ca="1" si="224"/>
        <v/>
      </c>
      <c r="CC197" t="str">
        <f t="shared" ca="1" si="225"/>
        <v/>
      </c>
      <c r="CD197" t="str">
        <f t="shared" ca="1" si="226"/>
        <v/>
      </c>
      <c r="CE197" t="str">
        <f t="shared" ca="1" si="227"/>
        <v/>
      </c>
      <c r="CF197" t="str">
        <f t="shared" ca="1" si="228"/>
        <v/>
      </c>
      <c r="CG197" t="str">
        <f t="shared" ca="1" si="229"/>
        <v/>
      </c>
      <c r="CH197" t="str">
        <f t="shared" ca="1" si="230"/>
        <v/>
      </c>
      <c r="CI197" t="str">
        <f t="shared" ca="1" si="231"/>
        <v/>
      </c>
      <c r="CJ197" t="str">
        <f t="shared" ca="1" si="232"/>
        <v/>
      </c>
      <c r="CK197" t="str">
        <f t="shared" ca="1" si="233"/>
        <v/>
      </c>
      <c r="CL197" t="str">
        <f t="shared" ca="1" si="234"/>
        <v/>
      </c>
      <c r="CM197" t="str">
        <f ca="1">IF($CA197="","",IF(OR(CH197='Datos fijos'!$AB$3,CH197='Datos fijos'!$AB$4),0,SUM(CI197:CL197)))</f>
        <v/>
      </c>
      <c r="CN197" t="str">
        <f t="shared" ref="CN197:CN260" ca="1" si="269">IF(OR(CE197="",CF197=""),"",CE197*CF197*(1+CM197))</f>
        <v/>
      </c>
      <c r="CQ197" s="4">
        <f ca="1">IF(OR(COUNTIF('Datos fijos'!$AJ:$AJ,$B197)=0,$B197=0,L197=0,D197=0,F197=0),0,IF(K197='Datos fijos'!$AB$5,VLOOKUP($B197,'Datos fijos'!$AJ:$AO,COLUMN('Datos fijos'!$AN$1)-COLUMN('Datos fijos'!$AJ$2)+1,0),0))</f>
        <v>0</v>
      </c>
      <c r="CR197">
        <f t="shared" ref="CR197:CR260" ca="1" si="270">CQ197+CR196</f>
        <v>0</v>
      </c>
      <c r="CS197" t="str">
        <f t="shared" ca="1" si="235"/>
        <v/>
      </c>
      <c r="CT197" t="str">
        <f t="shared" ca="1" si="236"/>
        <v/>
      </c>
      <c r="CV197" t="str">
        <f t="shared" ca="1" si="237"/>
        <v/>
      </c>
      <c r="CW197" t="str">
        <f t="shared" ca="1" si="238"/>
        <v/>
      </c>
      <c r="CX197" t="str">
        <f t="shared" ca="1" si="239"/>
        <v/>
      </c>
      <c r="CY197" t="str">
        <f t="shared" ca="1" si="240"/>
        <v/>
      </c>
      <c r="CZ197" t="str">
        <f t="shared" ca="1" si="241"/>
        <v/>
      </c>
      <c r="DA197" t="str">
        <f t="shared" ca="1" si="242"/>
        <v/>
      </c>
      <c r="DB197" s="4" t="str">
        <f t="shared" ca="1" si="243"/>
        <v/>
      </c>
      <c r="DC197" t="str">
        <f t="shared" ca="1" si="244"/>
        <v/>
      </c>
      <c r="DD197" t="str">
        <f t="shared" ca="1" si="245"/>
        <v/>
      </c>
      <c r="DE197" t="str">
        <f t="shared" ca="1" si="246"/>
        <v/>
      </c>
      <c r="DF197" t="str">
        <f t="shared" ca="1" si="247"/>
        <v/>
      </c>
      <c r="DI197">
        <f ca="1">IF(OR(COUNTIF('Datos fijos'!$AJ:$AJ,Cálculos!$B197)=0,Cálculos!$B197=0,D197=0,F197=0),0,VLOOKUP($B197,'Datos fijos'!$AJ:$AO,COLUMN('Datos fijos'!$AO$1)-COLUMN('Datos fijos'!$AJ$2)+1,0))</f>
        <v>0</v>
      </c>
      <c r="DJ197">
        <f t="shared" ref="DJ197:DJ260" ca="1" si="271">DI197+DJ196</f>
        <v>0</v>
      </c>
      <c r="DK197" t="str">
        <f t="shared" ca="1" si="248"/>
        <v/>
      </c>
      <c r="DL197" t="str">
        <f t="shared" ref="DL197:DL260" ca="1" si="272">IF(OR(DK197=0,DK197=""),"",MATCH(DK197,DJ:DJ,0)-ROW($DK$3))</f>
        <v/>
      </c>
      <c r="DN197" t="str">
        <f t="shared" ca="1" si="249"/>
        <v/>
      </c>
      <c r="DO197" t="str">
        <f t="shared" ca="1" si="250"/>
        <v/>
      </c>
      <c r="DP197" t="str">
        <f t="shared" ca="1" si="251"/>
        <v/>
      </c>
      <c r="DQ197" t="str">
        <f t="shared" ca="1" si="252"/>
        <v/>
      </c>
      <c r="DR197" t="str">
        <f t="shared" ca="1" si="253"/>
        <v/>
      </c>
      <c r="DS197" s="4" t="str">
        <f ca="1">IF($DL197="","",IF(OR(OFFSET(K$3,$DL197,0)='Datos fijos'!$AB$5,OFFSET(K$3,$DL197,0)='Datos fijos'!$AB$6),"Importado",OFFSET(K$3,$DL197,0)))</f>
        <v/>
      </c>
      <c r="DT197" t="str">
        <f t="shared" ca="1" si="254"/>
        <v/>
      </c>
      <c r="DU197" t="str">
        <f t="shared" ca="1" si="255"/>
        <v/>
      </c>
      <c r="DV197" t="str">
        <f t="shared" ca="1" si="256"/>
        <v/>
      </c>
      <c r="DW197" t="str">
        <f t="shared" ca="1" si="257"/>
        <v/>
      </c>
      <c r="DX197" t="str">
        <f ca="1">IF(DL197="","",IF(OR(DS197='Datos fijos'!$AB$3,DS197='Datos fijos'!$AB$4),0,SUM(DT197:DW197)))</f>
        <v/>
      </c>
      <c r="DY197" t="str">
        <f t="shared" ca="1" si="258"/>
        <v/>
      </c>
      <c r="EC197" s="52" t="str">
        <f ca="1">IF(OR(COUNTIF('Datos fijos'!$AJ:$AJ,Cálculos!$B197)=0,F197=0,D197=0,B197=0),"",VLOOKUP($B197,'Datos fijos'!$AJ:$AP,COLUMN('Datos fijos'!$AP$1)-COLUMN('Datos fijos'!$AJ$2)+1,0))</f>
        <v/>
      </c>
      <c r="ED197" t="str">
        <f t="shared" ca="1" si="259"/>
        <v/>
      </c>
    </row>
    <row r="198" spans="2:134">
      <c r="B198">
        <f ca="1">OFFSET('Equipos, Mater, Serv'!C$5,ROW($A198)-ROW($A$3),0)</f>
        <v>0</v>
      </c>
      <c r="C198">
        <f ca="1">OFFSET('Equipos, Mater, Serv'!D$5,ROW($A198)-ROW($A$3),0)</f>
        <v>0</v>
      </c>
      <c r="D198">
        <f ca="1">OFFSET('Equipos, Mater, Serv'!F$5,ROW($A198)-ROW($A$3),0)</f>
        <v>0</v>
      </c>
      <c r="E198">
        <f ca="1">OFFSET('Equipos, Mater, Serv'!G$5,ROW($A198)-ROW($A$3),0)</f>
        <v>0</v>
      </c>
      <c r="F198">
        <f ca="1">OFFSET('Equipos, Mater, Serv'!H$5,ROW($A198)-ROW($A$3),0)</f>
        <v>0</v>
      </c>
      <c r="G198">
        <f ca="1">OFFSET('Equipos, Mater, Serv'!L$5,ROW($A198)-ROW($A$3),0)</f>
        <v>0</v>
      </c>
      <c r="I198">
        <f ca="1">OFFSET('Equipos, Mater, Serv'!O$5,ROW($A198)-ROW($A$3),0)</f>
        <v>0</v>
      </c>
      <c r="J198">
        <f ca="1">OFFSET('Equipos, Mater, Serv'!P$5,ROW($A198)-ROW($A$3),0)</f>
        <v>0</v>
      </c>
      <c r="K198">
        <f ca="1">OFFSET('Equipos, Mater, Serv'!T$5,ROW($A198)-ROW($A$3),0)</f>
        <v>0</v>
      </c>
      <c r="L198">
        <f ca="1">OFFSET('Equipos, Mater, Serv'!U$5,ROW($A198)-ROW($A$3),0)</f>
        <v>0</v>
      </c>
      <c r="N198">
        <f ca="1">OFFSET('Equipos, Mater, Serv'!Z$5,ROW($A198)-ROW($A$3),0)</f>
        <v>0</v>
      </c>
      <c r="O198">
        <f ca="1">OFFSET('Equipos, Mater, Serv'!AA$5,ROW($A198)-ROW($A$3),0)</f>
        <v>0</v>
      </c>
      <c r="P198">
        <f ca="1">OFFSET('Equipos, Mater, Serv'!AB$5,ROW($A198)-ROW($A$3),0)</f>
        <v>0</v>
      </c>
      <c r="Q198">
        <f ca="1">OFFSET('Equipos, Mater, Serv'!AC$5,ROW($A198)-ROW($A$3),0)</f>
        <v>0</v>
      </c>
      <c r="R198">
        <f ca="1">OFFSET('Equipos, Mater, Serv'!AD$5,ROW($A198)-ROW($A$3),0)</f>
        <v>0</v>
      </c>
      <c r="S198">
        <f ca="1">OFFSET('Equipos, Mater, Serv'!AE$5,ROW($A198)-ROW($A$3),0)</f>
        <v>0</v>
      </c>
      <c r="T198">
        <f ca="1">OFFSET('Equipos, Mater, Serv'!AF$5,ROW($A198)-ROW($A$3),0)</f>
        <v>0</v>
      </c>
      <c r="V198" s="227">
        <f ca="1">IF(OR($B198=0,D198=0,F198=0,J198&lt;&gt;'Datos fijos'!$H$3),0,1)</f>
        <v>0</v>
      </c>
      <c r="W198">
        <f t="shared" ca="1" si="260"/>
        <v>0</v>
      </c>
      <c r="X198" t="str">
        <f t="shared" ca="1" si="261"/>
        <v/>
      </c>
      <c r="Y198" t="str">
        <f t="shared" ca="1" si="262"/>
        <v/>
      </c>
      <c r="AA198" t="str">
        <f t="shared" ca="1" si="205"/>
        <v/>
      </c>
      <c r="AB198" t="str">
        <f t="shared" ca="1" si="206"/>
        <v/>
      </c>
      <c r="AC198" t="str">
        <f t="shared" ca="1" si="207"/>
        <v/>
      </c>
      <c r="AD198" t="str">
        <f t="shared" ca="1" si="208"/>
        <v/>
      </c>
      <c r="AE198" t="str">
        <f t="shared" ca="1" si="209"/>
        <v/>
      </c>
      <c r="AF198" t="str">
        <f t="shared" ca="1" si="210"/>
        <v/>
      </c>
      <c r="AG198" t="str">
        <f t="shared" ca="1" si="263"/>
        <v/>
      </c>
      <c r="AH198" t="str">
        <f t="shared" ca="1" si="264"/>
        <v/>
      </c>
      <c r="AI198" t="str">
        <f t="shared" ca="1" si="265"/>
        <v/>
      </c>
      <c r="AL198" t="str">
        <f ca="1">IF(Y198="","",IF(OR(AG198='Datos fijos'!$AB$3,AG198='Datos fijos'!$AB$4),0,SUM(AH198:AK198)))</f>
        <v/>
      </c>
      <c r="BE198" s="4">
        <f ca="1">IF(OR(COUNTIF('Datos fijos'!$AJ:$AJ,$B198)=0,$B198=0,D198=0,F198=0,$H$4&lt;&gt;'Datos fijos'!$H$3),0,VLOOKUP($B198,'Datos fijos'!$AJ:$AO,COLUMN('Datos fijos'!$AK$2)-COLUMN('Datos fijos'!$AJ$2)+1,0))</f>
        <v>0</v>
      </c>
      <c r="BF198">
        <f t="shared" ca="1" si="266"/>
        <v>0</v>
      </c>
      <c r="BG198" t="str">
        <f t="shared" ca="1" si="211"/>
        <v/>
      </c>
      <c r="BH198" t="str">
        <f t="shared" ca="1" si="212"/>
        <v/>
      </c>
      <c r="BJ198" t="str">
        <f t="shared" ca="1" si="213"/>
        <v/>
      </c>
      <c r="BK198" t="str">
        <f t="shared" ca="1" si="214"/>
        <v/>
      </c>
      <c r="BL198" t="str">
        <f t="shared" ca="1" si="215"/>
        <v/>
      </c>
      <c r="BM198" t="str">
        <f t="shared" ca="1" si="216"/>
        <v/>
      </c>
      <c r="BN198" s="4" t="str">
        <f t="shared" ca="1" si="217"/>
        <v/>
      </c>
      <c r="BO198" t="str">
        <f t="shared" ca="1" si="218"/>
        <v/>
      </c>
      <c r="BP198" t="str">
        <f t="shared" ca="1" si="219"/>
        <v/>
      </c>
      <c r="BQ198" t="str">
        <f t="shared" ca="1" si="220"/>
        <v/>
      </c>
      <c r="BR198" t="str">
        <f t="shared" ca="1" si="221"/>
        <v/>
      </c>
      <c r="BS198" t="str">
        <f t="shared" ca="1" si="222"/>
        <v/>
      </c>
      <c r="BT198" t="str">
        <f ca="1">IF($BH198="","",IF(OR(BO198='Datos fijos'!$AB$3,BO198='Datos fijos'!$AB$4),0,SUM(BP198:BS198)))</f>
        <v/>
      </c>
      <c r="BU198" t="str">
        <f t="shared" ca="1" si="267"/>
        <v/>
      </c>
      <c r="BX198">
        <f ca="1">IF(OR(COUNTIF('Datos fijos'!$AJ:$AJ,$B198)=0,$B198=0,D198=0,F198=0,G198=0,$H$4&lt;&gt;'Datos fijos'!$H$3),0,VLOOKUP($B198,'Datos fijos'!$AJ:$AO,COLUMN('Datos fijos'!$AL$1)-COLUMN('Datos fijos'!$AJ$2)+1,0))</f>
        <v>0</v>
      </c>
      <c r="BY198">
        <f t="shared" ca="1" si="268"/>
        <v>0</v>
      </c>
      <c r="BZ198" t="str">
        <f t="shared" ca="1" si="223"/>
        <v/>
      </c>
      <c r="CA198" t="str">
        <f t="shared" ca="1" si="224"/>
        <v/>
      </c>
      <c r="CC198" t="str">
        <f t="shared" ca="1" si="225"/>
        <v/>
      </c>
      <c r="CD198" t="str">
        <f t="shared" ca="1" si="226"/>
        <v/>
      </c>
      <c r="CE198" t="str">
        <f t="shared" ca="1" si="227"/>
        <v/>
      </c>
      <c r="CF198" t="str">
        <f t="shared" ca="1" si="228"/>
        <v/>
      </c>
      <c r="CG198" t="str">
        <f t="shared" ca="1" si="229"/>
        <v/>
      </c>
      <c r="CH198" t="str">
        <f t="shared" ca="1" si="230"/>
        <v/>
      </c>
      <c r="CI198" t="str">
        <f t="shared" ca="1" si="231"/>
        <v/>
      </c>
      <c r="CJ198" t="str">
        <f t="shared" ca="1" si="232"/>
        <v/>
      </c>
      <c r="CK198" t="str">
        <f t="shared" ca="1" si="233"/>
        <v/>
      </c>
      <c r="CL198" t="str">
        <f t="shared" ca="1" si="234"/>
        <v/>
      </c>
      <c r="CM198" t="str">
        <f ca="1">IF($CA198="","",IF(OR(CH198='Datos fijos'!$AB$3,CH198='Datos fijos'!$AB$4),0,SUM(CI198:CL198)))</f>
        <v/>
      </c>
      <c r="CN198" t="str">
        <f t="shared" ca="1" si="269"/>
        <v/>
      </c>
      <c r="CQ198" s="4">
        <f ca="1">IF(OR(COUNTIF('Datos fijos'!$AJ:$AJ,$B198)=0,$B198=0,L198=0,D198=0,F198=0),0,IF(K198='Datos fijos'!$AB$5,VLOOKUP($B198,'Datos fijos'!$AJ:$AO,COLUMN('Datos fijos'!$AN$1)-COLUMN('Datos fijos'!$AJ$2)+1,0),0))</f>
        <v>0</v>
      </c>
      <c r="CR198">
        <f t="shared" ca="1" si="270"/>
        <v>0</v>
      </c>
      <c r="CS198" t="str">
        <f t="shared" ca="1" si="235"/>
        <v/>
      </c>
      <c r="CT198" t="str">
        <f t="shared" ca="1" si="236"/>
        <v/>
      </c>
      <c r="CV198" t="str">
        <f t="shared" ca="1" si="237"/>
        <v/>
      </c>
      <c r="CW198" t="str">
        <f t="shared" ca="1" si="238"/>
        <v/>
      </c>
      <c r="CX198" t="str">
        <f t="shared" ca="1" si="239"/>
        <v/>
      </c>
      <c r="CY198" t="str">
        <f t="shared" ca="1" si="240"/>
        <v/>
      </c>
      <c r="CZ198" t="str">
        <f t="shared" ca="1" si="241"/>
        <v/>
      </c>
      <c r="DA198" t="str">
        <f t="shared" ca="1" si="242"/>
        <v/>
      </c>
      <c r="DB198" s="4" t="str">
        <f t="shared" ca="1" si="243"/>
        <v/>
      </c>
      <c r="DC198" t="str">
        <f t="shared" ca="1" si="244"/>
        <v/>
      </c>
      <c r="DD198" t="str">
        <f t="shared" ca="1" si="245"/>
        <v/>
      </c>
      <c r="DE198" t="str">
        <f t="shared" ca="1" si="246"/>
        <v/>
      </c>
      <c r="DF198" t="str">
        <f t="shared" ca="1" si="247"/>
        <v/>
      </c>
      <c r="DI198">
        <f ca="1">IF(OR(COUNTIF('Datos fijos'!$AJ:$AJ,Cálculos!$B198)=0,Cálculos!$B198=0,D198=0,F198=0),0,VLOOKUP($B198,'Datos fijos'!$AJ:$AO,COLUMN('Datos fijos'!$AO$1)-COLUMN('Datos fijos'!$AJ$2)+1,0))</f>
        <v>0</v>
      </c>
      <c r="DJ198">
        <f t="shared" ca="1" si="271"/>
        <v>0</v>
      </c>
      <c r="DK198" t="str">
        <f t="shared" ca="1" si="248"/>
        <v/>
      </c>
      <c r="DL198" t="str">
        <f t="shared" ca="1" si="272"/>
        <v/>
      </c>
      <c r="DN198" t="str">
        <f t="shared" ca="1" si="249"/>
        <v/>
      </c>
      <c r="DO198" t="str">
        <f t="shared" ca="1" si="250"/>
        <v/>
      </c>
      <c r="DP198" t="str">
        <f t="shared" ca="1" si="251"/>
        <v/>
      </c>
      <c r="DQ198" t="str">
        <f t="shared" ca="1" si="252"/>
        <v/>
      </c>
      <c r="DR198" t="str">
        <f t="shared" ca="1" si="253"/>
        <v/>
      </c>
      <c r="DS198" s="4" t="str">
        <f ca="1">IF($DL198="","",IF(OR(OFFSET(K$3,$DL198,0)='Datos fijos'!$AB$5,OFFSET(K$3,$DL198,0)='Datos fijos'!$AB$6),"Importado",OFFSET(K$3,$DL198,0)))</f>
        <v/>
      </c>
      <c r="DT198" t="str">
        <f t="shared" ca="1" si="254"/>
        <v/>
      </c>
      <c r="DU198" t="str">
        <f t="shared" ca="1" si="255"/>
        <v/>
      </c>
      <c r="DV198" t="str">
        <f t="shared" ca="1" si="256"/>
        <v/>
      </c>
      <c r="DW198" t="str">
        <f t="shared" ca="1" si="257"/>
        <v/>
      </c>
      <c r="DX198" t="str">
        <f ca="1">IF(DL198="","",IF(OR(DS198='Datos fijos'!$AB$3,DS198='Datos fijos'!$AB$4),0,SUM(DT198:DW198)))</f>
        <v/>
      </c>
      <c r="DY198" t="str">
        <f t="shared" ca="1" si="258"/>
        <v/>
      </c>
      <c r="EC198" s="52" t="str">
        <f ca="1">IF(OR(COUNTIF('Datos fijos'!$AJ:$AJ,Cálculos!$B198)=0,F198=0,D198=0,B198=0),"",VLOOKUP($B198,'Datos fijos'!$AJ:$AP,COLUMN('Datos fijos'!$AP$1)-COLUMN('Datos fijos'!$AJ$2)+1,0))</f>
        <v/>
      </c>
      <c r="ED198" t="str">
        <f t="shared" ca="1" si="259"/>
        <v/>
      </c>
    </row>
    <row r="199" spans="2:134">
      <c r="B199">
        <f ca="1">OFFSET('Equipos, Mater, Serv'!C$5,ROW($A199)-ROW($A$3),0)</f>
        <v>0</v>
      </c>
      <c r="C199">
        <f ca="1">OFFSET('Equipos, Mater, Serv'!D$5,ROW($A199)-ROW($A$3),0)</f>
        <v>0</v>
      </c>
      <c r="D199">
        <f ca="1">OFFSET('Equipos, Mater, Serv'!F$5,ROW($A199)-ROW($A$3),0)</f>
        <v>0</v>
      </c>
      <c r="E199">
        <f ca="1">OFFSET('Equipos, Mater, Serv'!G$5,ROW($A199)-ROW($A$3),0)</f>
        <v>0</v>
      </c>
      <c r="F199">
        <f ca="1">OFFSET('Equipos, Mater, Serv'!H$5,ROW($A199)-ROW($A$3),0)</f>
        <v>0</v>
      </c>
      <c r="G199">
        <f ca="1">OFFSET('Equipos, Mater, Serv'!L$5,ROW($A199)-ROW($A$3),0)</f>
        <v>0</v>
      </c>
      <c r="I199">
        <f ca="1">OFFSET('Equipos, Mater, Serv'!O$5,ROW($A199)-ROW($A$3),0)</f>
        <v>0</v>
      </c>
      <c r="J199">
        <f ca="1">OFFSET('Equipos, Mater, Serv'!P$5,ROW($A199)-ROW($A$3),0)</f>
        <v>0</v>
      </c>
      <c r="K199">
        <f ca="1">OFFSET('Equipos, Mater, Serv'!T$5,ROW($A199)-ROW($A$3),0)</f>
        <v>0</v>
      </c>
      <c r="L199">
        <f ca="1">OFFSET('Equipos, Mater, Serv'!U$5,ROW($A199)-ROW($A$3),0)</f>
        <v>0</v>
      </c>
      <c r="N199">
        <f ca="1">OFFSET('Equipos, Mater, Serv'!Z$5,ROW($A199)-ROW($A$3),0)</f>
        <v>0</v>
      </c>
      <c r="O199">
        <f ca="1">OFFSET('Equipos, Mater, Serv'!AA$5,ROW($A199)-ROW($A$3),0)</f>
        <v>0</v>
      </c>
      <c r="P199">
        <f ca="1">OFFSET('Equipos, Mater, Serv'!AB$5,ROW($A199)-ROW($A$3),0)</f>
        <v>0</v>
      </c>
      <c r="Q199">
        <f ca="1">OFFSET('Equipos, Mater, Serv'!AC$5,ROW($A199)-ROW($A$3),0)</f>
        <v>0</v>
      </c>
      <c r="R199">
        <f ca="1">OFFSET('Equipos, Mater, Serv'!AD$5,ROW($A199)-ROW($A$3),0)</f>
        <v>0</v>
      </c>
      <c r="S199">
        <f ca="1">OFFSET('Equipos, Mater, Serv'!AE$5,ROW($A199)-ROW($A$3),0)</f>
        <v>0</v>
      </c>
      <c r="T199">
        <f ca="1">OFFSET('Equipos, Mater, Serv'!AF$5,ROW($A199)-ROW($A$3),0)</f>
        <v>0</v>
      </c>
      <c r="V199" s="227">
        <f ca="1">IF(OR($B199=0,D199=0,F199=0,J199&lt;&gt;'Datos fijos'!$H$3),0,1)</f>
        <v>0</v>
      </c>
      <c r="W199">
        <f t="shared" ca="1" si="260"/>
        <v>0</v>
      </c>
      <c r="X199" t="str">
        <f t="shared" ca="1" si="261"/>
        <v/>
      </c>
      <c r="Y199" t="str">
        <f t="shared" ca="1" si="262"/>
        <v/>
      </c>
      <c r="AA199" t="str">
        <f t="shared" ca="1" si="205"/>
        <v/>
      </c>
      <c r="AB199" t="str">
        <f t="shared" ca="1" si="206"/>
        <v/>
      </c>
      <c r="AC199" t="str">
        <f t="shared" ca="1" si="207"/>
        <v/>
      </c>
      <c r="AD199" t="str">
        <f t="shared" ca="1" si="208"/>
        <v/>
      </c>
      <c r="AE199" t="str">
        <f t="shared" ca="1" si="209"/>
        <v/>
      </c>
      <c r="AF199" t="str">
        <f t="shared" ca="1" si="210"/>
        <v/>
      </c>
      <c r="AG199" t="str">
        <f t="shared" ca="1" si="263"/>
        <v/>
      </c>
      <c r="AH199" t="str">
        <f t="shared" ca="1" si="264"/>
        <v/>
      </c>
      <c r="AI199" t="str">
        <f t="shared" ca="1" si="265"/>
        <v/>
      </c>
      <c r="AL199" t="str">
        <f ca="1">IF(Y199="","",IF(OR(AG199='Datos fijos'!$AB$3,AG199='Datos fijos'!$AB$4),0,SUM(AH199:AK199)))</f>
        <v/>
      </c>
      <c r="BE199" s="4">
        <f ca="1">IF(OR(COUNTIF('Datos fijos'!$AJ:$AJ,$B199)=0,$B199=0,D199=0,F199=0,$H$4&lt;&gt;'Datos fijos'!$H$3),0,VLOOKUP($B199,'Datos fijos'!$AJ:$AO,COLUMN('Datos fijos'!$AK$2)-COLUMN('Datos fijos'!$AJ$2)+1,0))</f>
        <v>0</v>
      </c>
      <c r="BF199">
        <f t="shared" ca="1" si="266"/>
        <v>0</v>
      </c>
      <c r="BG199" t="str">
        <f t="shared" ca="1" si="211"/>
        <v/>
      </c>
      <c r="BH199" t="str">
        <f t="shared" ca="1" si="212"/>
        <v/>
      </c>
      <c r="BJ199" t="str">
        <f t="shared" ca="1" si="213"/>
        <v/>
      </c>
      <c r="BK199" t="str">
        <f t="shared" ca="1" si="214"/>
        <v/>
      </c>
      <c r="BL199" t="str">
        <f t="shared" ca="1" si="215"/>
        <v/>
      </c>
      <c r="BM199" t="str">
        <f t="shared" ca="1" si="216"/>
        <v/>
      </c>
      <c r="BN199" s="4" t="str">
        <f t="shared" ca="1" si="217"/>
        <v/>
      </c>
      <c r="BO199" t="str">
        <f t="shared" ca="1" si="218"/>
        <v/>
      </c>
      <c r="BP199" t="str">
        <f t="shared" ca="1" si="219"/>
        <v/>
      </c>
      <c r="BQ199" t="str">
        <f t="shared" ca="1" si="220"/>
        <v/>
      </c>
      <c r="BR199" t="str">
        <f t="shared" ca="1" si="221"/>
        <v/>
      </c>
      <c r="BS199" t="str">
        <f t="shared" ca="1" si="222"/>
        <v/>
      </c>
      <c r="BT199" t="str">
        <f ca="1">IF($BH199="","",IF(OR(BO199='Datos fijos'!$AB$3,BO199='Datos fijos'!$AB$4),0,SUM(BP199:BS199)))</f>
        <v/>
      </c>
      <c r="BU199" t="str">
        <f t="shared" ca="1" si="267"/>
        <v/>
      </c>
      <c r="BX199">
        <f ca="1">IF(OR(COUNTIF('Datos fijos'!$AJ:$AJ,$B199)=0,$B199=0,D199=0,F199=0,G199=0,$H$4&lt;&gt;'Datos fijos'!$H$3),0,VLOOKUP($B199,'Datos fijos'!$AJ:$AO,COLUMN('Datos fijos'!$AL$1)-COLUMN('Datos fijos'!$AJ$2)+1,0))</f>
        <v>0</v>
      </c>
      <c r="BY199">
        <f t="shared" ca="1" si="268"/>
        <v>0</v>
      </c>
      <c r="BZ199" t="str">
        <f t="shared" ca="1" si="223"/>
        <v/>
      </c>
      <c r="CA199" t="str">
        <f t="shared" ca="1" si="224"/>
        <v/>
      </c>
      <c r="CC199" t="str">
        <f t="shared" ca="1" si="225"/>
        <v/>
      </c>
      <c r="CD199" t="str">
        <f t="shared" ca="1" si="226"/>
        <v/>
      </c>
      <c r="CE199" t="str">
        <f t="shared" ca="1" si="227"/>
        <v/>
      </c>
      <c r="CF199" t="str">
        <f t="shared" ca="1" si="228"/>
        <v/>
      </c>
      <c r="CG199" t="str">
        <f t="shared" ca="1" si="229"/>
        <v/>
      </c>
      <c r="CH199" t="str">
        <f t="shared" ca="1" si="230"/>
        <v/>
      </c>
      <c r="CI199" t="str">
        <f t="shared" ca="1" si="231"/>
        <v/>
      </c>
      <c r="CJ199" t="str">
        <f t="shared" ca="1" si="232"/>
        <v/>
      </c>
      <c r="CK199" t="str">
        <f t="shared" ca="1" si="233"/>
        <v/>
      </c>
      <c r="CL199" t="str">
        <f t="shared" ca="1" si="234"/>
        <v/>
      </c>
      <c r="CM199" t="str">
        <f ca="1">IF($CA199="","",IF(OR(CH199='Datos fijos'!$AB$3,CH199='Datos fijos'!$AB$4),0,SUM(CI199:CL199)))</f>
        <v/>
      </c>
      <c r="CN199" t="str">
        <f t="shared" ca="1" si="269"/>
        <v/>
      </c>
      <c r="CQ199" s="4">
        <f ca="1">IF(OR(COUNTIF('Datos fijos'!$AJ:$AJ,$B199)=0,$B199=0,L199=0,D199=0,F199=0),0,IF(K199='Datos fijos'!$AB$5,VLOOKUP($B199,'Datos fijos'!$AJ:$AO,COLUMN('Datos fijos'!$AN$1)-COLUMN('Datos fijos'!$AJ$2)+1,0),0))</f>
        <v>0</v>
      </c>
      <c r="CR199">
        <f t="shared" ca="1" si="270"/>
        <v>0</v>
      </c>
      <c r="CS199" t="str">
        <f t="shared" ca="1" si="235"/>
        <v/>
      </c>
      <c r="CT199" t="str">
        <f t="shared" ca="1" si="236"/>
        <v/>
      </c>
      <c r="CV199" t="str">
        <f t="shared" ca="1" si="237"/>
        <v/>
      </c>
      <c r="CW199" t="str">
        <f t="shared" ca="1" si="238"/>
        <v/>
      </c>
      <c r="CX199" t="str">
        <f t="shared" ca="1" si="239"/>
        <v/>
      </c>
      <c r="CY199" t="str">
        <f t="shared" ca="1" si="240"/>
        <v/>
      </c>
      <c r="CZ199" t="str">
        <f t="shared" ca="1" si="241"/>
        <v/>
      </c>
      <c r="DA199" t="str">
        <f t="shared" ca="1" si="242"/>
        <v/>
      </c>
      <c r="DB199" s="4" t="str">
        <f t="shared" ca="1" si="243"/>
        <v/>
      </c>
      <c r="DC199" t="str">
        <f t="shared" ca="1" si="244"/>
        <v/>
      </c>
      <c r="DD199" t="str">
        <f t="shared" ca="1" si="245"/>
        <v/>
      </c>
      <c r="DE199" t="str">
        <f t="shared" ca="1" si="246"/>
        <v/>
      </c>
      <c r="DF199" t="str">
        <f t="shared" ca="1" si="247"/>
        <v/>
      </c>
      <c r="DI199">
        <f ca="1">IF(OR(COUNTIF('Datos fijos'!$AJ:$AJ,Cálculos!$B199)=0,Cálculos!$B199=0,D199=0,F199=0),0,VLOOKUP($B199,'Datos fijos'!$AJ:$AO,COLUMN('Datos fijos'!$AO$1)-COLUMN('Datos fijos'!$AJ$2)+1,0))</f>
        <v>0</v>
      </c>
      <c r="DJ199">
        <f t="shared" ca="1" si="271"/>
        <v>0</v>
      </c>
      <c r="DK199" t="str">
        <f t="shared" ca="1" si="248"/>
        <v/>
      </c>
      <c r="DL199" t="str">
        <f t="shared" ca="1" si="272"/>
        <v/>
      </c>
      <c r="DN199" t="str">
        <f t="shared" ca="1" si="249"/>
        <v/>
      </c>
      <c r="DO199" t="str">
        <f t="shared" ca="1" si="250"/>
        <v/>
      </c>
      <c r="DP199" t="str">
        <f t="shared" ca="1" si="251"/>
        <v/>
      </c>
      <c r="DQ199" t="str">
        <f t="shared" ca="1" si="252"/>
        <v/>
      </c>
      <c r="DR199" t="str">
        <f t="shared" ca="1" si="253"/>
        <v/>
      </c>
      <c r="DS199" s="4" t="str">
        <f ca="1">IF($DL199="","",IF(OR(OFFSET(K$3,$DL199,0)='Datos fijos'!$AB$5,OFFSET(K$3,$DL199,0)='Datos fijos'!$AB$6),"Importado",OFFSET(K$3,$DL199,0)))</f>
        <v/>
      </c>
      <c r="DT199" t="str">
        <f t="shared" ca="1" si="254"/>
        <v/>
      </c>
      <c r="DU199" t="str">
        <f t="shared" ca="1" si="255"/>
        <v/>
      </c>
      <c r="DV199" t="str">
        <f t="shared" ca="1" si="256"/>
        <v/>
      </c>
      <c r="DW199" t="str">
        <f t="shared" ca="1" si="257"/>
        <v/>
      </c>
      <c r="DX199" t="str">
        <f ca="1">IF(DL199="","",IF(OR(DS199='Datos fijos'!$AB$3,DS199='Datos fijos'!$AB$4),0,SUM(DT199:DW199)))</f>
        <v/>
      </c>
      <c r="DY199" t="str">
        <f t="shared" ca="1" si="258"/>
        <v/>
      </c>
      <c r="EC199" s="52" t="str">
        <f ca="1">IF(OR(COUNTIF('Datos fijos'!$AJ:$AJ,Cálculos!$B199)=0,F199=0,D199=0,B199=0),"",VLOOKUP($B199,'Datos fijos'!$AJ:$AP,COLUMN('Datos fijos'!$AP$1)-COLUMN('Datos fijos'!$AJ$2)+1,0))</f>
        <v/>
      </c>
      <c r="ED199" t="str">
        <f t="shared" ca="1" si="259"/>
        <v/>
      </c>
    </row>
    <row r="200" spans="2:134">
      <c r="B200">
        <f ca="1">OFFSET('Equipos, Mater, Serv'!C$5,ROW($A200)-ROW($A$3),0)</f>
        <v>0</v>
      </c>
      <c r="C200">
        <f ca="1">OFFSET('Equipos, Mater, Serv'!D$5,ROW($A200)-ROW($A$3),0)</f>
        <v>0</v>
      </c>
      <c r="D200">
        <f ca="1">OFFSET('Equipos, Mater, Serv'!F$5,ROW($A200)-ROW($A$3),0)</f>
        <v>0</v>
      </c>
      <c r="E200">
        <f ca="1">OFFSET('Equipos, Mater, Serv'!G$5,ROW($A200)-ROW($A$3),0)</f>
        <v>0</v>
      </c>
      <c r="F200">
        <f ca="1">OFFSET('Equipos, Mater, Serv'!H$5,ROW($A200)-ROW($A$3),0)</f>
        <v>0</v>
      </c>
      <c r="G200">
        <f ca="1">OFFSET('Equipos, Mater, Serv'!L$5,ROW($A200)-ROW($A$3),0)</f>
        <v>0</v>
      </c>
      <c r="I200">
        <f ca="1">OFFSET('Equipos, Mater, Serv'!O$5,ROW($A200)-ROW($A$3),0)</f>
        <v>0</v>
      </c>
      <c r="J200">
        <f ca="1">OFFSET('Equipos, Mater, Serv'!P$5,ROW($A200)-ROW($A$3),0)</f>
        <v>0</v>
      </c>
      <c r="K200">
        <f ca="1">OFFSET('Equipos, Mater, Serv'!T$5,ROW($A200)-ROW($A$3),0)</f>
        <v>0</v>
      </c>
      <c r="L200">
        <f ca="1">OFFSET('Equipos, Mater, Serv'!U$5,ROW($A200)-ROW($A$3),0)</f>
        <v>0</v>
      </c>
      <c r="N200">
        <f ca="1">OFFSET('Equipos, Mater, Serv'!Z$5,ROW($A200)-ROW($A$3),0)</f>
        <v>0</v>
      </c>
      <c r="O200">
        <f ca="1">OFFSET('Equipos, Mater, Serv'!AA$5,ROW($A200)-ROW($A$3),0)</f>
        <v>0</v>
      </c>
      <c r="P200">
        <f ca="1">OFFSET('Equipos, Mater, Serv'!AB$5,ROW($A200)-ROW($A$3),0)</f>
        <v>0</v>
      </c>
      <c r="Q200">
        <f ca="1">OFFSET('Equipos, Mater, Serv'!AC$5,ROW($A200)-ROW($A$3),0)</f>
        <v>0</v>
      </c>
      <c r="R200">
        <f ca="1">OFFSET('Equipos, Mater, Serv'!AD$5,ROW($A200)-ROW($A$3),0)</f>
        <v>0</v>
      </c>
      <c r="S200">
        <f ca="1">OFFSET('Equipos, Mater, Serv'!AE$5,ROW($A200)-ROW($A$3),0)</f>
        <v>0</v>
      </c>
      <c r="T200">
        <f ca="1">OFFSET('Equipos, Mater, Serv'!AF$5,ROW($A200)-ROW($A$3),0)</f>
        <v>0</v>
      </c>
      <c r="V200" s="227">
        <f ca="1">IF(OR($B200=0,D200=0,F200=0,J200&lt;&gt;'Datos fijos'!$H$3),0,1)</f>
        <v>0</v>
      </c>
      <c r="W200">
        <f t="shared" ca="1" si="260"/>
        <v>0</v>
      </c>
      <c r="X200" t="str">
        <f t="shared" ca="1" si="261"/>
        <v/>
      </c>
      <c r="Y200" t="str">
        <f t="shared" ca="1" si="262"/>
        <v/>
      </c>
      <c r="AA200" t="str">
        <f t="shared" ca="1" si="205"/>
        <v/>
      </c>
      <c r="AB200" t="str">
        <f t="shared" ca="1" si="206"/>
        <v/>
      </c>
      <c r="AC200" t="str">
        <f t="shared" ca="1" si="207"/>
        <v/>
      </c>
      <c r="AD200" t="str">
        <f t="shared" ca="1" si="208"/>
        <v/>
      </c>
      <c r="AE200" t="str">
        <f t="shared" ca="1" si="209"/>
        <v/>
      </c>
      <c r="AF200" t="str">
        <f t="shared" ca="1" si="210"/>
        <v/>
      </c>
      <c r="AG200" t="str">
        <f t="shared" ca="1" si="263"/>
        <v/>
      </c>
      <c r="AH200" t="str">
        <f t="shared" ca="1" si="264"/>
        <v/>
      </c>
      <c r="AI200" t="str">
        <f t="shared" ca="1" si="265"/>
        <v/>
      </c>
      <c r="AL200" t="str">
        <f ca="1">IF(Y200="","",IF(OR(AG200='Datos fijos'!$AB$3,AG200='Datos fijos'!$AB$4),0,SUM(AH200:AK200)))</f>
        <v/>
      </c>
      <c r="BE200" s="4">
        <f ca="1">IF(OR(COUNTIF('Datos fijos'!$AJ:$AJ,$B200)=0,$B200=0,D200=0,F200=0,$H$4&lt;&gt;'Datos fijos'!$H$3),0,VLOOKUP($B200,'Datos fijos'!$AJ:$AO,COLUMN('Datos fijos'!$AK$2)-COLUMN('Datos fijos'!$AJ$2)+1,0))</f>
        <v>0</v>
      </c>
      <c r="BF200">
        <f t="shared" ca="1" si="266"/>
        <v>0</v>
      </c>
      <c r="BG200" t="str">
        <f t="shared" ca="1" si="211"/>
        <v/>
      </c>
      <c r="BH200" t="str">
        <f t="shared" ca="1" si="212"/>
        <v/>
      </c>
      <c r="BJ200" t="str">
        <f t="shared" ca="1" si="213"/>
        <v/>
      </c>
      <c r="BK200" t="str">
        <f t="shared" ca="1" si="214"/>
        <v/>
      </c>
      <c r="BL200" t="str">
        <f t="shared" ca="1" si="215"/>
        <v/>
      </c>
      <c r="BM200" t="str">
        <f t="shared" ca="1" si="216"/>
        <v/>
      </c>
      <c r="BN200" s="4" t="str">
        <f t="shared" ca="1" si="217"/>
        <v/>
      </c>
      <c r="BO200" t="str">
        <f t="shared" ca="1" si="218"/>
        <v/>
      </c>
      <c r="BP200" t="str">
        <f t="shared" ca="1" si="219"/>
        <v/>
      </c>
      <c r="BQ200" t="str">
        <f t="shared" ca="1" si="220"/>
        <v/>
      </c>
      <c r="BR200" t="str">
        <f t="shared" ca="1" si="221"/>
        <v/>
      </c>
      <c r="BS200" t="str">
        <f t="shared" ca="1" si="222"/>
        <v/>
      </c>
      <c r="BT200" t="str">
        <f ca="1">IF($BH200="","",IF(OR(BO200='Datos fijos'!$AB$3,BO200='Datos fijos'!$AB$4),0,SUM(BP200:BS200)))</f>
        <v/>
      </c>
      <c r="BU200" t="str">
        <f t="shared" ca="1" si="267"/>
        <v/>
      </c>
      <c r="BX200">
        <f ca="1">IF(OR(COUNTIF('Datos fijos'!$AJ:$AJ,$B200)=0,$B200=0,D200=0,F200=0,G200=0,$H$4&lt;&gt;'Datos fijos'!$H$3),0,VLOOKUP($B200,'Datos fijos'!$AJ:$AO,COLUMN('Datos fijos'!$AL$1)-COLUMN('Datos fijos'!$AJ$2)+1,0))</f>
        <v>0</v>
      </c>
      <c r="BY200">
        <f t="shared" ca="1" si="268"/>
        <v>0</v>
      </c>
      <c r="BZ200" t="str">
        <f t="shared" ca="1" si="223"/>
        <v/>
      </c>
      <c r="CA200" t="str">
        <f t="shared" ca="1" si="224"/>
        <v/>
      </c>
      <c r="CC200" t="str">
        <f t="shared" ca="1" si="225"/>
        <v/>
      </c>
      <c r="CD200" t="str">
        <f t="shared" ca="1" si="226"/>
        <v/>
      </c>
      <c r="CE200" t="str">
        <f t="shared" ca="1" si="227"/>
        <v/>
      </c>
      <c r="CF200" t="str">
        <f t="shared" ca="1" si="228"/>
        <v/>
      </c>
      <c r="CG200" t="str">
        <f t="shared" ca="1" si="229"/>
        <v/>
      </c>
      <c r="CH200" t="str">
        <f t="shared" ca="1" si="230"/>
        <v/>
      </c>
      <c r="CI200" t="str">
        <f t="shared" ca="1" si="231"/>
        <v/>
      </c>
      <c r="CJ200" t="str">
        <f t="shared" ca="1" si="232"/>
        <v/>
      </c>
      <c r="CK200" t="str">
        <f t="shared" ca="1" si="233"/>
        <v/>
      </c>
      <c r="CL200" t="str">
        <f t="shared" ca="1" si="234"/>
        <v/>
      </c>
      <c r="CM200" t="str">
        <f ca="1">IF($CA200="","",IF(OR(CH200='Datos fijos'!$AB$3,CH200='Datos fijos'!$AB$4),0,SUM(CI200:CL200)))</f>
        <v/>
      </c>
      <c r="CN200" t="str">
        <f t="shared" ca="1" si="269"/>
        <v/>
      </c>
      <c r="CQ200" s="4">
        <f ca="1">IF(OR(COUNTIF('Datos fijos'!$AJ:$AJ,$B200)=0,$B200=0,L200=0,D200=0,F200=0),0,IF(K200='Datos fijos'!$AB$5,VLOOKUP($B200,'Datos fijos'!$AJ:$AO,COLUMN('Datos fijos'!$AN$1)-COLUMN('Datos fijos'!$AJ$2)+1,0),0))</f>
        <v>0</v>
      </c>
      <c r="CR200">
        <f t="shared" ca="1" si="270"/>
        <v>0</v>
      </c>
      <c r="CS200" t="str">
        <f t="shared" ca="1" si="235"/>
        <v/>
      </c>
      <c r="CT200" t="str">
        <f t="shared" ca="1" si="236"/>
        <v/>
      </c>
      <c r="CV200" t="str">
        <f t="shared" ca="1" si="237"/>
        <v/>
      </c>
      <c r="CW200" t="str">
        <f t="shared" ca="1" si="238"/>
        <v/>
      </c>
      <c r="CX200" t="str">
        <f t="shared" ca="1" si="239"/>
        <v/>
      </c>
      <c r="CY200" t="str">
        <f t="shared" ca="1" si="240"/>
        <v/>
      </c>
      <c r="CZ200" t="str">
        <f t="shared" ca="1" si="241"/>
        <v/>
      </c>
      <c r="DA200" t="str">
        <f t="shared" ca="1" si="242"/>
        <v/>
      </c>
      <c r="DB200" s="4" t="str">
        <f t="shared" ca="1" si="243"/>
        <v/>
      </c>
      <c r="DC200" t="str">
        <f t="shared" ca="1" si="244"/>
        <v/>
      </c>
      <c r="DD200" t="str">
        <f t="shared" ca="1" si="245"/>
        <v/>
      </c>
      <c r="DE200" t="str">
        <f t="shared" ca="1" si="246"/>
        <v/>
      </c>
      <c r="DF200" t="str">
        <f t="shared" ca="1" si="247"/>
        <v/>
      </c>
      <c r="DI200">
        <f ca="1">IF(OR(COUNTIF('Datos fijos'!$AJ:$AJ,Cálculos!$B200)=0,Cálculos!$B200=0,D200=0,F200=0),0,VLOOKUP($B200,'Datos fijos'!$AJ:$AO,COLUMN('Datos fijos'!$AO$1)-COLUMN('Datos fijos'!$AJ$2)+1,0))</f>
        <v>0</v>
      </c>
      <c r="DJ200">
        <f t="shared" ca="1" si="271"/>
        <v>0</v>
      </c>
      <c r="DK200" t="str">
        <f t="shared" ca="1" si="248"/>
        <v/>
      </c>
      <c r="DL200" t="str">
        <f t="shared" ca="1" si="272"/>
        <v/>
      </c>
      <c r="DN200" t="str">
        <f t="shared" ca="1" si="249"/>
        <v/>
      </c>
      <c r="DO200" t="str">
        <f t="shared" ca="1" si="250"/>
        <v/>
      </c>
      <c r="DP200" t="str">
        <f t="shared" ca="1" si="251"/>
        <v/>
      </c>
      <c r="DQ200" t="str">
        <f t="shared" ca="1" si="252"/>
        <v/>
      </c>
      <c r="DR200" t="str">
        <f t="shared" ca="1" si="253"/>
        <v/>
      </c>
      <c r="DS200" s="4" t="str">
        <f ca="1">IF($DL200="","",IF(OR(OFFSET(K$3,$DL200,0)='Datos fijos'!$AB$5,OFFSET(K$3,$DL200,0)='Datos fijos'!$AB$6),"Importado",OFFSET(K$3,$DL200,0)))</f>
        <v/>
      </c>
      <c r="DT200" t="str">
        <f t="shared" ca="1" si="254"/>
        <v/>
      </c>
      <c r="DU200" t="str">
        <f t="shared" ca="1" si="255"/>
        <v/>
      </c>
      <c r="DV200" t="str">
        <f t="shared" ca="1" si="256"/>
        <v/>
      </c>
      <c r="DW200" t="str">
        <f t="shared" ca="1" si="257"/>
        <v/>
      </c>
      <c r="DX200" t="str">
        <f ca="1">IF(DL200="","",IF(OR(DS200='Datos fijos'!$AB$3,DS200='Datos fijos'!$AB$4),0,SUM(DT200:DW200)))</f>
        <v/>
      </c>
      <c r="DY200" t="str">
        <f t="shared" ca="1" si="258"/>
        <v/>
      </c>
      <c r="EC200" s="52" t="str">
        <f ca="1">IF(OR(COUNTIF('Datos fijos'!$AJ:$AJ,Cálculos!$B200)=0,F200=0,D200=0,B200=0),"",VLOOKUP($B200,'Datos fijos'!$AJ:$AP,COLUMN('Datos fijos'!$AP$1)-COLUMN('Datos fijos'!$AJ$2)+1,0))</f>
        <v/>
      </c>
      <c r="ED200" t="str">
        <f t="shared" ca="1" si="259"/>
        <v/>
      </c>
    </row>
    <row r="201" spans="2:134">
      <c r="B201">
        <f ca="1">OFFSET('Equipos, Mater, Serv'!C$5,ROW($A201)-ROW($A$3),0)</f>
        <v>0</v>
      </c>
      <c r="C201">
        <f ca="1">OFFSET('Equipos, Mater, Serv'!D$5,ROW($A201)-ROW($A$3),0)</f>
        <v>0</v>
      </c>
      <c r="D201">
        <f ca="1">OFFSET('Equipos, Mater, Serv'!F$5,ROW($A201)-ROW($A$3),0)</f>
        <v>0</v>
      </c>
      <c r="E201">
        <f ca="1">OFFSET('Equipos, Mater, Serv'!G$5,ROW($A201)-ROW($A$3),0)</f>
        <v>0</v>
      </c>
      <c r="F201">
        <f ca="1">OFFSET('Equipos, Mater, Serv'!H$5,ROW($A201)-ROW($A$3),0)</f>
        <v>0</v>
      </c>
      <c r="G201">
        <f ca="1">OFFSET('Equipos, Mater, Serv'!L$5,ROW($A201)-ROW($A$3),0)</f>
        <v>0</v>
      </c>
      <c r="I201">
        <f ca="1">OFFSET('Equipos, Mater, Serv'!O$5,ROW($A201)-ROW($A$3),0)</f>
        <v>0</v>
      </c>
      <c r="J201">
        <f ca="1">OFFSET('Equipos, Mater, Serv'!P$5,ROW($A201)-ROW($A$3),0)</f>
        <v>0</v>
      </c>
      <c r="K201">
        <f ca="1">OFFSET('Equipos, Mater, Serv'!T$5,ROW($A201)-ROW($A$3),0)</f>
        <v>0</v>
      </c>
      <c r="L201">
        <f ca="1">OFFSET('Equipos, Mater, Serv'!U$5,ROW($A201)-ROW($A$3),0)</f>
        <v>0</v>
      </c>
      <c r="N201">
        <f ca="1">OFFSET('Equipos, Mater, Serv'!Z$5,ROW($A201)-ROW($A$3),0)</f>
        <v>0</v>
      </c>
      <c r="O201">
        <f ca="1">OFFSET('Equipos, Mater, Serv'!AA$5,ROW($A201)-ROW($A$3),0)</f>
        <v>0</v>
      </c>
      <c r="P201">
        <f ca="1">OFFSET('Equipos, Mater, Serv'!AB$5,ROW($A201)-ROW($A$3),0)</f>
        <v>0</v>
      </c>
      <c r="Q201">
        <f ca="1">OFFSET('Equipos, Mater, Serv'!AC$5,ROW($A201)-ROW($A$3),0)</f>
        <v>0</v>
      </c>
      <c r="R201">
        <f ca="1">OFFSET('Equipos, Mater, Serv'!AD$5,ROW($A201)-ROW($A$3),0)</f>
        <v>0</v>
      </c>
      <c r="S201">
        <f ca="1">OFFSET('Equipos, Mater, Serv'!AE$5,ROW($A201)-ROW($A$3),0)</f>
        <v>0</v>
      </c>
      <c r="T201">
        <f ca="1">OFFSET('Equipos, Mater, Serv'!AF$5,ROW($A201)-ROW($A$3),0)</f>
        <v>0</v>
      </c>
      <c r="V201" s="227">
        <f ca="1">IF(OR($B201=0,D201=0,F201=0,J201&lt;&gt;'Datos fijos'!$H$3),0,1)</f>
        <v>0</v>
      </c>
      <c r="W201">
        <f t="shared" ca="1" si="260"/>
        <v>0</v>
      </c>
      <c r="X201" t="str">
        <f t="shared" ca="1" si="261"/>
        <v/>
      </c>
      <c r="Y201" t="str">
        <f t="shared" ca="1" si="262"/>
        <v/>
      </c>
      <c r="AA201" t="str">
        <f t="shared" ca="1" si="205"/>
        <v/>
      </c>
      <c r="AB201" t="str">
        <f t="shared" ca="1" si="206"/>
        <v/>
      </c>
      <c r="AC201" t="str">
        <f t="shared" ca="1" si="207"/>
        <v/>
      </c>
      <c r="AD201" t="str">
        <f t="shared" ca="1" si="208"/>
        <v/>
      </c>
      <c r="AE201" t="str">
        <f t="shared" ca="1" si="209"/>
        <v/>
      </c>
      <c r="AF201" t="str">
        <f t="shared" ca="1" si="210"/>
        <v/>
      </c>
      <c r="AG201" t="str">
        <f t="shared" ca="1" si="263"/>
        <v/>
      </c>
      <c r="AH201" t="str">
        <f t="shared" ca="1" si="264"/>
        <v/>
      </c>
      <c r="AI201" t="str">
        <f t="shared" ca="1" si="265"/>
        <v/>
      </c>
      <c r="AL201" t="str">
        <f ca="1">IF(Y201="","",IF(OR(AG201='Datos fijos'!$AB$3,AG201='Datos fijos'!$AB$4),0,SUM(AH201:AK201)))</f>
        <v/>
      </c>
      <c r="BE201" s="4">
        <f ca="1">IF(OR(COUNTIF('Datos fijos'!$AJ:$AJ,$B201)=0,$B201=0,D201=0,F201=0,$H$4&lt;&gt;'Datos fijos'!$H$3),0,VLOOKUP($B201,'Datos fijos'!$AJ:$AO,COLUMN('Datos fijos'!$AK$2)-COLUMN('Datos fijos'!$AJ$2)+1,0))</f>
        <v>0</v>
      </c>
      <c r="BF201">
        <f t="shared" ca="1" si="266"/>
        <v>0</v>
      </c>
      <c r="BG201" t="str">
        <f t="shared" ca="1" si="211"/>
        <v/>
      </c>
      <c r="BH201" t="str">
        <f t="shared" ca="1" si="212"/>
        <v/>
      </c>
      <c r="BJ201" t="str">
        <f t="shared" ca="1" si="213"/>
        <v/>
      </c>
      <c r="BK201" t="str">
        <f t="shared" ca="1" si="214"/>
        <v/>
      </c>
      <c r="BL201" t="str">
        <f t="shared" ca="1" si="215"/>
        <v/>
      </c>
      <c r="BM201" t="str">
        <f t="shared" ca="1" si="216"/>
        <v/>
      </c>
      <c r="BN201" s="4" t="str">
        <f t="shared" ca="1" si="217"/>
        <v/>
      </c>
      <c r="BO201" t="str">
        <f t="shared" ca="1" si="218"/>
        <v/>
      </c>
      <c r="BP201" t="str">
        <f t="shared" ca="1" si="219"/>
        <v/>
      </c>
      <c r="BQ201" t="str">
        <f t="shared" ca="1" si="220"/>
        <v/>
      </c>
      <c r="BR201" t="str">
        <f t="shared" ca="1" si="221"/>
        <v/>
      </c>
      <c r="BS201" t="str">
        <f t="shared" ca="1" si="222"/>
        <v/>
      </c>
      <c r="BT201" t="str">
        <f ca="1">IF($BH201="","",IF(OR(BO201='Datos fijos'!$AB$3,BO201='Datos fijos'!$AB$4),0,SUM(BP201:BS201)))</f>
        <v/>
      </c>
      <c r="BU201" t="str">
        <f t="shared" ca="1" si="267"/>
        <v/>
      </c>
      <c r="BX201">
        <f ca="1">IF(OR(COUNTIF('Datos fijos'!$AJ:$AJ,$B201)=0,$B201=0,D201=0,F201=0,G201=0,$H$4&lt;&gt;'Datos fijos'!$H$3),0,VLOOKUP($B201,'Datos fijos'!$AJ:$AO,COLUMN('Datos fijos'!$AL$1)-COLUMN('Datos fijos'!$AJ$2)+1,0))</f>
        <v>0</v>
      </c>
      <c r="BY201">
        <f t="shared" ca="1" si="268"/>
        <v>0</v>
      </c>
      <c r="BZ201" t="str">
        <f t="shared" ca="1" si="223"/>
        <v/>
      </c>
      <c r="CA201" t="str">
        <f t="shared" ca="1" si="224"/>
        <v/>
      </c>
      <c r="CC201" t="str">
        <f t="shared" ca="1" si="225"/>
        <v/>
      </c>
      <c r="CD201" t="str">
        <f t="shared" ca="1" si="226"/>
        <v/>
      </c>
      <c r="CE201" t="str">
        <f t="shared" ca="1" si="227"/>
        <v/>
      </c>
      <c r="CF201" t="str">
        <f t="shared" ca="1" si="228"/>
        <v/>
      </c>
      <c r="CG201" t="str">
        <f t="shared" ca="1" si="229"/>
        <v/>
      </c>
      <c r="CH201" t="str">
        <f t="shared" ca="1" si="230"/>
        <v/>
      </c>
      <c r="CI201" t="str">
        <f t="shared" ca="1" si="231"/>
        <v/>
      </c>
      <c r="CJ201" t="str">
        <f t="shared" ca="1" si="232"/>
        <v/>
      </c>
      <c r="CK201" t="str">
        <f t="shared" ca="1" si="233"/>
        <v/>
      </c>
      <c r="CL201" t="str">
        <f t="shared" ca="1" si="234"/>
        <v/>
      </c>
      <c r="CM201" t="str">
        <f ca="1">IF($CA201="","",IF(OR(CH201='Datos fijos'!$AB$3,CH201='Datos fijos'!$AB$4),0,SUM(CI201:CL201)))</f>
        <v/>
      </c>
      <c r="CN201" t="str">
        <f t="shared" ca="1" si="269"/>
        <v/>
      </c>
      <c r="CQ201" s="4">
        <f ca="1">IF(OR(COUNTIF('Datos fijos'!$AJ:$AJ,$B201)=0,$B201=0,L201=0,D201=0,F201=0),0,IF(K201='Datos fijos'!$AB$5,VLOOKUP($B201,'Datos fijos'!$AJ:$AO,COLUMN('Datos fijos'!$AN$1)-COLUMN('Datos fijos'!$AJ$2)+1,0),0))</f>
        <v>0</v>
      </c>
      <c r="CR201">
        <f t="shared" ca="1" si="270"/>
        <v>0</v>
      </c>
      <c r="CS201" t="str">
        <f t="shared" ca="1" si="235"/>
        <v/>
      </c>
      <c r="CT201" t="str">
        <f t="shared" ca="1" si="236"/>
        <v/>
      </c>
      <c r="CV201" t="str">
        <f t="shared" ca="1" si="237"/>
        <v/>
      </c>
      <c r="CW201" t="str">
        <f t="shared" ca="1" si="238"/>
        <v/>
      </c>
      <c r="CX201" t="str">
        <f t="shared" ca="1" si="239"/>
        <v/>
      </c>
      <c r="CY201" t="str">
        <f t="shared" ca="1" si="240"/>
        <v/>
      </c>
      <c r="CZ201" t="str">
        <f t="shared" ca="1" si="241"/>
        <v/>
      </c>
      <c r="DA201" t="str">
        <f t="shared" ca="1" si="242"/>
        <v/>
      </c>
      <c r="DB201" s="4" t="str">
        <f t="shared" ca="1" si="243"/>
        <v/>
      </c>
      <c r="DC201" t="str">
        <f t="shared" ca="1" si="244"/>
        <v/>
      </c>
      <c r="DD201" t="str">
        <f t="shared" ca="1" si="245"/>
        <v/>
      </c>
      <c r="DE201" t="str">
        <f t="shared" ca="1" si="246"/>
        <v/>
      </c>
      <c r="DF201" t="str">
        <f t="shared" ca="1" si="247"/>
        <v/>
      </c>
      <c r="DI201">
        <f ca="1">IF(OR(COUNTIF('Datos fijos'!$AJ:$AJ,Cálculos!$B201)=0,Cálculos!$B201=0,D201=0,F201=0),0,VLOOKUP($B201,'Datos fijos'!$AJ:$AO,COLUMN('Datos fijos'!$AO$1)-COLUMN('Datos fijos'!$AJ$2)+1,0))</f>
        <v>0</v>
      </c>
      <c r="DJ201">
        <f t="shared" ca="1" si="271"/>
        <v>0</v>
      </c>
      <c r="DK201" t="str">
        <f t="shared" ca="1" si="248"/>
        <v/>
      </c>
      <c r="DL201" t="str">
        <f t="shared" ca="1" si="272"/>
        <v/>
      </c>
      <c r="DN201" t="str">
        <f t="shared" ca="1" si="249"/>
        <v/>
      </c>
      <c r="DO201" t="str">
        <f t="shared" ca="1" si="250"/>
        <v/>
      </c>
      <c r="DP201" t="str">
        <f t="shared" ca="1" si="251"/>
        <v/>
      </c>
      <c r="DQ201" t="str">
        <f t="shared" ca="1" si="252"/>
        <v/>
      </c>
      <c r="DR201" t="str">
        <f t="shared" ca="1" si="253"/>
        <v/>
      </c>
      <c r="DS201" s="4" t="str">
        <f ca="1">IF($DL201="","",IF(OR(OFFSET(K$3,$DL201,0)='Datos fijos'!$AB$5,OFFSET(K$3,$DL201,0)='Datos fijos'!$AB$6),"Importado",OFFSET(K$3,$DL201,0)))</f>
        <v/>
      </c>
      <c r="DT201" t="str">
        <f t="shared" ca="1" si="254"/>
        <v/>
      </c>
      <c r="DU201" t="str">
        <f t="shared" ca="1" si="255"/>
        <v/>
      </c>
      <c r="DV201" t="str">
        <f t="shared" ca="1" si="256"/>
        <v/>
      </c>
      <c r="DW201" t="str">
        <f t="shared" ca="1" si="257"/>
        <v/>
      </c>
      <c r="DX201" t="str">
        <f ca="1">IF(DL201="","",IF(OR(DS201='Datos fijos'!$AB$3,DS201='Datos fijos'!$AB$4),0,SUM(DT201:DW201)))</f>
        <v/>
      </c>
      <c r="DY201" t="str">
        <f t="shared" ca="1" si="258"/>
        <v/>
      </c>
      <c r="EC201" s="52" t="str">
        <f ca="1">IF(OR(COUNTIF('Datos fijos'!$AJ:$AJ,Cálculos!$B201)=0,F201=0,D201=0,B201=0),"",VLOOKUP($B201,'Datos fijos'!$AJ:$AP,COLUMN('Datos fijos'!$AP$1)-COLUMN('Datos fijos'!$AJ$2)+1,0))</f>
        <v/>
      </c>
      <c r="ED201" t="str">
        <f t="shared" ca="1" si="259"/>
        <v/>
      </c>
    </row>
    <row r="202" spans="2:134">
      <c r="B202">
        <f ca="1">OFFSET('Equipos, Mater, Serv'!C$5,ROW($A202)-ROW($A$3),0)</f>
        <v>0</v>
      </c>
      <c r="C202">
        <f ca="1">OFFSET('Equipos, Mater, Serv'!D$5,ROW($A202)-ROW($A$3),0)</f>
        <v>0</v>
      </c>
      <c r="D202">
        <f ca="1">OFFSET('Equipos, Mater, Serv'!F$5,ROW($A202)-ROW($A$3),0)</f>
        <v>0</v>
      </c>
      <c r="E202">
        <f ca="1">OFFSET('Equipos, Mater, Serv'!G$5,ROW($A202)-ROW($A$3),0)</f>
        <v>0</v>
      </c>
      <c r="F202">
        <f ca="1">OFFSET('Equipos, Mater, Serv'!H$5,ROW($A202)-ROW($A$3),0)</f>
        <v>0</v>
      </c>
      <c r="G202">
        <f ca="1">OFFSET('Equipos, Mater, Serv'!L$5,ROW($A202)-ROW($A$3),0)</f>
        <v>0</v>
      </c>
      <c r="I202">
        <f ca="1">OFFSET('Equipos, Mater, Serv'!O$5,ROW($A202)-ROW($A$3),0)</f>
        <v>0</v>
      </c>
      <c r="J202">
        <f ca="1">OFFSET('Equipos, Mater, Serv'!P$5,ROW($A202)-ROW($A$3),0)</f>
        <v>0</v>
      </c>
      <c r="K202">
        <f ca="1">OFFSET('Equipos, Mater, Serv'!T$5,ROW($A202)-ROW($A$3),0)</f>
        <v>0</v>
      </c>
      <c r="L202">
        <f ca="1">OFFSET('Equipos, Mater, Serv'!U$5,ROW($A202)-ROW($A$3),0)</f>
        <v>0</v>
      </c>
      <c r="N202">
        <f ca="1">OFFSET('Equipos, Mater, Serv'!Z$5,ROW($A202)-ROW($A$3),0)</f>
        <v>0</v>
      </c>
      <c r="O202">
        <f ca="1">OFFSET('Equipos, Mater, Serv'!AA$5,ROW($A202)-ROW($A$3),0)</f>
        <v>0</v>
      </c>
      <c r="P202">
        <f ca="1">OFFSET('Equipos, Mater, Serv'!AB$5,ROW($A202)-ROW($A$3),0)</f>
        <v>0</v>
      </c>
      <c r="Q202">
        <f ca="1">OFFSET('Equipos, Mater, Serv'!AC$5,ROW($A202)-ROW($A$3),0)</f>
        <v>0</v>
      </c>
      <c r="R202">
        <f ca="1">OFFSET('Equipos, Mater, Serv'!AD$5,ROW($A202)-ROW($A$3),0)</f>
        <v>0</v>
      </c>
      <c r="S202">
        <f ca="1">OFFSET('Equipos, Mater, Serv'!AE$5,ROW($A202)-ROW($A$3),0)</f>
        <v>0</v>
      </c>
      <c r="T202">
        <f ca="1">OFFSET('Equipos, Mater, Serv'!AF$5,ROW($A202)-ROW($A$3),0)</f>
        <v>0</v>
      </c>
      <c r="V202" s="227">
        <f ca="1">IF(OR($B202=0,D202=0,F202=0,J202&lt;&gt;'Datos fijos'!$H$3),0,1)</f>
        <v>0</v>
      </c>
      <c r="W202">
        <f t="shared" ca="1" si="260"/>
        <v>0</v>
      </c>
      <c r="X202" t="str">
        <f t="shared" ca="1" si="261"/>
        <v/>
      </c>
      <c r="Y202" t="str">
        <f t="shared" ca="1" si="262"/>
        <v/>
      </c>
      <c r="AA202" t="str">
        <f t="shared" ca="1" si="205"/>
        <v/>
      </c>
      <c r="AB202" t="str">
        <f t="shared" ca="1" si="206"/>
        <v/>
      </c>
      <c r="AC202" t="str">
        <f t="shared" ca="1" si="207"/>
        <v/>
      </c>
      <c r="AD202" t="str">
        <f t="shared" ca="1" si="208"/>
        <v/>
      </c>
      <c r="AE202" t="str">
        <f t="shared" ca="1" si="209"/>
        <v/>
      </c>
      <c r="AF202" t="str">
        <f t="shared" ca="1" si="210"/>
        <v/>
      </c>
      <c r="AG202" t="str">
        <f t="shared" ca="1" si="263"/>
        <v/>
      </c>
      <c r="AH202" t="str">
        <f t="shared" ca="1" si="264"/>
        <v/>
      </c>
      <c r="AI202" t="str">
        <f t="shared" ca="1" si="265"/>
        <v/>
      </c>
      <c r="AL202" t="str">
        <f ca="1">IF(Y202="","",IF(OR(AG202='Datos fijos'!$AB$3,AG202='Datos fijos'!$AB$4),0,SUM(AH202:AK202)))</f>
        <v/>
      </c>
      <c r="BE202" s="4">
        <f ca="1">IF(OR(COUNTIF('Datos fijos'!$AJ:$AJ,$B202)=0,$B202=0,D202=0,F202=0,$H$4&lt;&gt;'Datos fijos'!$H$3),0,VLOOKUP($B202,'Datos fijos'!$AJ:$AO,COLUMN('Datos fijos'!$AK$2)-COLUMN('Datos fijos'!$AJ$2)+1,0))</f>
        <v>0</v>
      </c>
      <c r="BF202">
        <f t="shared" ca="1" si="266"/>
        <v>0</v>
      </c>
      <c r="BG202" t="str">
        <f t="shared" ca="1" si="211"/>
        <v/>
      </c>
      <c r="BH202" t="str">
        <f t="shared" ca="1" si="212"/>
        <v/>
      </c>
      <c r="BJ202" t="str">
        <f t="shared" ca="1" si="213"/>
        <v/>
      </c>
      <c r="BK202" t="str">
        <f t="shared" ca="1" si="214"/>
        <v/>
      </c>
      <c r="BL202" t="str">
        <f t="shared" ca="1" si="215"/>
        <v/>
      </c>
      <c r="BM202" t="str">
        <f t="shared" ca="1" si="216"/>
        <v/>
      </c>
      <c r="BN202" s="4" t="str">
        <f t="shared" ca="1" si="217"/>
        <v/>
      </c>
      <c r="BO202" t="str">
        <f t="shared" ca="1" si="218"/>
        <v/>
      </c>
      <c r="BP202" t="str">
        <f t="shared" ca="1" si="219"/>
        <v/>
      </c>
      <c r="BQ202" t="str">
        <f t="shared" ca="1" si="220"/>
        <v/>
      </c>
      <c r="BR202" t="str">
        <f t="shared" ca="1" si="221"/>
        <v/>
      </c>
      <c r="BS202" t="str">
        <f t="shared" ca="1" si="222"/>
        <v/>
      </c>
      <c r="BT202" t="str">
        <f ca="1">IF($BH202="","",IF(OR(BO202='Datos fijos'!$AB$3,BO202='Datos fijos'!$AB$4),0,SUM(BP202:BS202)))</f>
        <v/>
      </c>
      <c r="BU202" t="str">
        <f t="shared" ca="1" si="267"/>
        <v/>
      </c>
      <c r="BX202">
        <f ca="1">IF(OR(COUNTIF('Datos fijos'!$AJ:$AJ,$B202)=0,$B202=0,D202=0,F202=0,G202=0,$H$4&lt;&gt;'Datos fijos'!$H$3),0,VLOOKUP($B202,'Datos fijos'!$AJ:$AO,COLUMN('Datos fijos'!$AL$1)-COLUMN('Datos fijos'!$AJ$2)+1,0))</f>
        <v>0</v>
      </c>
      <c r="BY202">
        <f t="shared" ca="1" si="268"/>
        <v>0</v>
      </c>
      <c r="BZ202" t="str">
        <f t="shared" ca="1" si="223"/>
        <v/>
      </c>
      <c r="CA202" t="str">
        <f t="shared" ca="1" si="224"/>
        <v/>
      </c>
      <c r="CC202" t="str">
        <f t="shared" ca="1" si="225"/>
        <v/>
      </c>
      <c r="CD202" t="str">
        <f t="shared" ca="1" si="226"/>
        <v/>
      </c>
      <c r="CE202" t="str">
        <f t="shared" ca="1" si="227"/>
        <v/>
      </c>
      <c r="CF202" t="str">
        <f t="shared" ca="1" si="228"/>
        <v/>
      </c>
      <c r="CG202" t="str">
        <f t="shared" ca="1" si="229"/>
        <v/>
      </c>
      <c r="CH202" t="str">
        <f t="shared" ca="1" si="230"/>
        <v/>
      </c>
      <c r="CI202" t="str">
        <f t="shared" ca="1" si="231"/>
        <v/>
      </c>
      <c r="CJ202" t="str">
        <f t="shared" ca="1" si="232"/>
        <v/>
      </c>
      <c r="CK202" t="str">
        <f t="shared" ca="1" si="233"/>
        <v/>
      </c>
      <c r="CL202" t="str">
        <f t="shared" ca="1" si="234"/>
        <v/>
      </c>
      <c r="CM202" t="str">
        <f ca="1">IF($CA202="","",IF(OR(CH202='Datos fijos'!$AB$3,CH202='Datos fijos'!$AB$4),0,SUM(CI202:CL202)))</f>
        <v/>
      </c>
      <c r="CN202" t="str">
        <f t="shared" ca="1" si="269"/>
        <v/>
      </c>
      <c r="CQ202" s="4">
        <f ca="1">IF(OR(COUNTIF('Datos fijos'!$AJ:$AJ,$B202)=0,$B202=0,L202=0,D202=0,F202=0),0,IF(K202='Datos fijos'!$AB$5,VLOOKUP($B202,'Datos fijos'!$AJ:$AO,COLUMN('Datos fijos'!$AN$1)-COLUMN('Datos fijos'!$AJ$2)+1,0),0))</f>
        <v>0</v>
      </c>
      <c r="CR202">
        <f t="shared" ca="1" si="270"/>
        <v>0</v>
      </c>
      <c r="CS202" t="str">
        <f t="shared" ca="1" si="235"/>
        <v/>
      </c>
      <c r="CT202" t="str">
        <f t="shared" ca="1" si="236"/>
        <v/>
      </c>
      <c r="CV202" t="str">
        <f t="shared" ca="1" si="237"/>
        <v/>
      </c>
      <c r="CW202" t="str">
        <f t="shared" ca="1" si="238"/>
        <v/>
      </c>
      <c r="CX202" t="str">
        <f t="shared" ca="1" si="239"/>
        <v/>
      </c>
      <c r="CY202" t="str">
        <f t="shared" ca="1" si="240"/>
        <v/>
      </c>
      <c r="CZ202" t="str">
        <f t="shared" ca="1" si="241"/>
        <v/>
      </c>
      <c r="DA202" t="str">
        <f t="shared" ca="1" si="242"/>
        <v/>
      </c>
      <c r="DB202" s="4" t="str">
        <f t="shared" ca="1" si="243"/>
        <v/>
      </c>
      <c r="DC202" t="str">
        <f t="shared" ca="1" si="244"/>
        <v/>
      </c>
      <c r="DD202" t="str">
        <f t="shared" ca="1" si="245"/>
        <v/>
      </c>
      <c r="DE202" t="str">
        <f t="shared" ca="1" si="246"/>
        <v/>
      </c>
      <c r="DF202" t="str">
        <f t="shared" ca="1" si="247"/>
        <v/>
      </c>
      <c r="DI202">
        <f ca="1">IF(OR(COUNTIF('Datos fijos'!$AJ:$AJ,Cálculos!$B202)=0,Cálculos!$B202=0,D202=0,F202=0),0,VLOOKUP($B202,'Datos fijos'!$AJ:$AO,COLUMN('Datos fijos'!$AO$1)-COLUMN('Datos fijos'!$AJ$2)+1,0))</f>
        <v>0</v>
      </c>
      <c r="DJ202">
        <f t="shared" ca="1" si="271"/>
        <v>0</v>
      </c>
      <c r="DK202" t="str">
        <f t="shared" ca="1" si="248"/>
        <v/>
      </c>
      <c r="DL202" t="str">
        <f t="shared" ca="1" si="272"/>
        <v/>
      </c>
      <c r="DN202" t="str">
        <f t="shared" ca="1" si="249"/>
        <v/>
      </c>
      <c r="DO202" t="str">
        <f t="shared" ca="1" si="250"/>
        <v/>
      </c>
      <c r="DP202" t="str">
        <f t="shared" ca="1" si="251"/>
        <v/>
      </c>
      <c r="DQ202" t="str">
        <f t="shared" ca="1" si="252"/>
        <v/>
      </c>
      <c r="DR202" t="str">
        <f t="shared" ca="1" si="253"/>
        <v/>
      </c>
      <c r="DS202" s="4" t="str">
        <f ca="1">IF($DL202="","",IF(OR(OFFSET(K$3,$DL202,0)='Datos fijos'!$AB$5,OFFSET(K$3,$DL202,0)='Datos fijos'!$AB$6),"Importado",OFFSET(K$3,$DL202,0)))</f>
        <v/>
      </c>
      <c r="DT202" t="str">
        <f t="shared" ca="1" si="254"/>
        <v/>
      </c>
      <c r="DU202" t="str">
        <f t="shared" ca="1" si="255"/>
        <v/>
      </c>
      <c r="DV202" t="str">
        <f t="shared" ca="1" si="256"/>
        <v/>
      </c>
      <c r="DW202" t="str">
        <f t="shared" ca="1" si="257"/>
        <v/>
      </c>
      <c r="DX202" t="str">
        <f ca="1">IF(DL202="","",IF(OR(DS202='Datos fijos'!$AB$3,DS202='Datos fijos'!$AB$4),0,SUM(DT202:DW202)))</f>
        <v/>
      </c>
      <c r="DY202" t="str">
        <f t="shared" ca="1" si="258"/>
        <v/>
      </c>
      <c r="EC202" s="52" t="str">
        <f ca="1">IF(OR(COUNTIF('Datos fijos'!$AJ:$AJ,Cálculos!$B202)=0,F202=0,D202=0,B202=0),"",VLOOKUP($B202,'Datos fijos'!$AJ:$AP,COLUMN('Datos fijos'!$AP$1)-COLUMN('Datos fijos'!$AJ$2)+1,0))</f>
        <v/>
      </c>
      <c r="ED202" t="str">
        <f t="shared" ca="1" si="259"/>
        <v/>
      </c>
    </row>
    <row r="203" spans="2:134">
      <c r="B203">
        <f ca="1">OFFSET('Equipos, Mater, Serv'!C$5,ROW($A203)-ROW($A$3),0)</f>
        <v>0</v>
      </c>
      <c r="C203">
        <f ca="1">OFFSET('Equipos, Mater, Serv'!D$5,ROW($A203)-ROW($A$3),0)</f>
        <v>0</v>
      </c>
      <c r="D203">
        <f ca="1">OFFSET('Equipos, Mater, Serv'!F$5,ROW($A203)-ROW($A$3),0)</f>
        <v>0</v>
      </c>
      <c r="E203">
        <f ca="1">OFFSET('Equipos, Mater, Serv'!G$5,ROW($A203)-ROW($A$3),0)</f>
        <v>0</v>
      </c>
      <c r="F203">
        <f ca="1">OFFSET('Equipos, Mater, Serv'!H$5,ROW($A203)-ROW($A$3),0)</f>
        <v>0</v>
      </c>
      <c r="G203">
        <f ca="1">OFFSET('Equipos, Mater, Serv'!L$5,ROW($A203)-ROW($A$3),0)</f>
        <v>0</v>
      </c>
      <c r="I203">
        <f ca="1">OFFSET('Equipos, Mater, Serv'!O$5,ROW($A203)-ROW($A$3),0)</f>
        <v>0</v>
      </c>
      <c r="J203">
        <f ca="1">OFFSET('Equipos, Mater, Serv'!P$5,ROW($A203)-ROW($A$3),0)</f>
        <v>0</v>
      </c>
      <c r="K203">
        <f ca="1">OFFSET('Equipos, Mater, Serv'!T$5,ROW($A203)-ROW($A$3),0)</f>
        <v>0</v>
      </c>
      <c r="L203">
        <f ca="1">OFFSET('Equipos, Mater, Serv'!U$5,ROW($A203)-ROW($A$3),0)</f>
        <v>0</v>
      </c>
      <c r="N203">
        <f ca="1">OFFSET('Equipos, Mater, Serv'!Z$5,ROW($A203)-ROW($A$3),0)</f>
        <v>0</v>
      </c>
      <c r="O203">
        <f ca="1">OFFSET('Equipos, Mater, Serv'!AA$5,ROW($A203)-ROW($A$3),0)</f>
        <v>0</v>
      </c>
      <c r="P203">
        <f ca="1">OFFSET('Equipos, Mater, Serv'!AB$5,ROW($A203)-ROW($A$3),0)</f>
        <v>0</v>
      </c>
      <c r="Q203">
        <f ca="1">OFFSET('Equipos, Mater, Serv'!AC$5,ROW($A203)-ROW($A$3),0)</f>
        <v>0</v>
      </c>
      <c r="R203">
        <f ca="1">OFFSET('Equipos, Mater, Serv'!AD$5,ROW($A203)-ROW($A$3),0)</f>
        <v>0</v>
      </c>
      <c r="S203">
        <f ca="1">OFFSET('Equipos, Mater, Serv'!AE$5,ROW($A203)-ROW($A$3),0)</f>
        <v>0</v>
      </c>
      <c r="T203">
        <f ca="1">OFFSET('Equipos, Mater, Serv'!AF$5,ROW($A203)-ROW($A$3),0)</f>
        <v>0</v>
      </c>
      <c r="V203" s="227">
        <f ca="1">IF(OR($B203=0,D203=0,F203=0,J203&lt;&gt;'Datos fijos'!$H$3),0,1)</f>
        <v>0</v>
      </c>
      <c r="W203">
        <f t="shared" ca="1" si="260"/>
        <v>0</v>
      </c>
      <c r="X203" t="str">
        <f t="shared" ca="1" si="261"/>
        <v/>
      </c>
      <c r="Y203" t="str">
        <f t="shared" ca="1" si="262"/>
        <v/>
      </c>
      <c r="AA203" t="str">
        <f t="shared" ca="1" si="205"/>
        <v/>
      </c>
      <c r="AB203" t="str">
        <f t="shared" ca="1" si="206"/>
        <v/>
      </c>
      <c r="AC203" t="str">
        <f t="shared" ca="1" si="207"/>
        <v/>
      </c>
      <c r="AD203" t="str">
        <f t="shared" ca="1" si="208"/>
        <v/>
      </c>
      <c r="AE203" t="str">
        <f t="shared" ca="1" si="209"/>
        <v/>
      </c>
      <c r="AF203" t="str">
        <f t="shared" ca="1" si="210"/>
        <v/>
      </c>
      <c r="AG203" t="str">
        <f t="shared" ca="1" si="263"/>
        <v/>
      </c>
      <c r="AH203" t="str">
        <f t="shared" ca="1" si="264"/>
        <v/>
      </c>
      <c r="AI203" t="str">
        <f t="shared" ca="1" si="265"/>
        <v/>
      </c>
      <c r="AL203" t="str">
        <f ca="1">IF(Y203="","",IF(OR(AG203='Datos fijos'!$AB$3,AG203='Datos fijos'!$AB$4),0,SUM(AH203:AK203)))</f>
        <v/>
      </c>
      <c r="BE203" s="4">
        <f ca="1">IF(OR(COUNTIF('Datos fijos'!$AJ:$AJ,$B203)=0,$B203=0,D203=0,F203=0,$H$4&lt;&gt;'Datos fijos'!$H$3),0,VLOOKUP($B203,'Datos fijos'!$AJ:$AO,COLUMN('Datos fijos'!$AK$2)-COLUMN('Datos fijos'!$AJ$2)+1,0))</f>
        <v>0</v>
      </c>
      <c r="BF203">
        <f t="shared" ca="1" si="266"/>
        <v>0</v>
      </c>
      <c r="BG203" t="str">
        <f t="shared" ca="1" si="211"/>
        <v/>
      </c>
      <c r="BH203" t="str">
        <f t="shared" ca="1" si="212"/>
        <v/>
      </c>
      <c r="BJ203" t="str">
        <f t="shared" ca="1" si="213"/>
        <v/>
      </c>
      <c r="BK203" t="str">
        <f t="shared" ca="1" si="214"/>
        <v/>
      </c>
      <c r="BL203" t="str">
        <f t="shared" ca="1" si="215"/>
        <v/>
      </c>
      <c r="BM203" t="str">
        <f t="shared" ca="1" si="216"/>
        <v/>
      </c>
      <c r="BN203" s="4" t="str">
        <f t="shared" ca="1" si="217"/>
        <v/>
      </c>
      <c r="BO203" t="str">
        <f t="shared" ca="1" si="218"/>
        <v/>
      </c>
      <c r="BP203" t="str">
        <f t="shared" ca="1" si="219"/>
        <v/>
      </c>
      <c r="BQ203" t="str">
        <f t="shared" ca="1" si="220"/>
        <v/>
      </c>
      <c r="BR203" t="str">
        <f t="shared" ca="1" si="221"/>
        <v/>
      </c>
      <c r="BS203" t="str">
        <f t="shared" ca="1" si="222"/>
        <v/>
      </c>
      <c r="BT203" t="str">
        <f ca="1">IF($BH203="","",IF(OR(BO203='Datos fijos'!$AB$3,BO203='Datos fijos'!$AB$4),0,SUM(BP203:BS203)))</f>
        <v/>
      </c>
      <c r="BU203" t="str">
        <f t="shared" ca="1" si="267"/>
        <v/>
      </c>
      <c r="BX203">
        <f ca="1">IF(OR(COUNTIF('Datos fijos'!$AJ:$AJ,$B203)=0,$B203=0,D203=0,F203=0,G203=0,$H$4&lt;&gt;'Datos fijos'!$H$3),0,VLOOKUP($B203,'Datos fijos'!$AJ:$AO,COLUMN('Datos fijos'!$AL$1)-COLUMN('Datos fijos'!$AJ$2)+1,0))</f>
        <v>0</v>
      </c>
      <c r="BY203">
        <f t="shared" ca="1" si="268"/>
        <v>0</v>
      </c>
      <c r="BZ203" t="str">
        <f t="shared" ca="1" si="223"/>
        <v/>
      </c>
      <c r="CA203" t="str">
        <f t="shared" ca="1" si="224"/>
        <v/>
      </c>
      <c r="CC203" t="str">
        <f t="shared" ca="1" si="225"/>
        <v/>
      </c>
      <c r="CD203" t="str">
        <f t="shared" ca="1" si="226"/>
        <v/>
      </c>
      <c r="CE203" t="str">
        <f t="shared" ca="1" si="227"/>
        <v/>
      </c>
      <c r="CF203" t="str">
        <f t="shared" ca="1" si="228"/>
        <v/>
      </c>
      <c r="CG203" t="str">
        <f t="shared" ca="1" si="229"/>
        <v/>
      </c>
      <c r="CH203" t="str">
        <f t="shared" ca="1" si="230"/>
        <v/>
      </c>
      <c r="CI203" t="str">
        <f t="shared" ca="1" si="231"/>
        <v/>
      </c>
      <c r="CJ203" t="str">
        <f t="shared" ca="1" si="232"/>
        <v/>
      </c>
      <c r="CK203" t="str">
        <f t="shared" ca="1" si="233"/>
        <v/>
      </c>
      <c r="CL203" t="str">
        <f t="shared" ca="1" si="234"/>
        <v/>
      </c>
      <c r="CM203" t="str">
        <f ca="1">IF($CA203="","",IF(OR(CH203='Datos fijos'!$AB$3,CH203='Datos fijos'!$AB$4),0,SUM(CI203:CL203)))</f>
        <v/>
      </c>
      <c r="CN203" t="str">
        <f t="shared" ca="1" si="269"/>
        <v/>
      </c>
      <c r="CQ203" s="4">
        <f ca="1">IF(OR(COUNTIF('Datos fijos'!$AJ:$AJ,$B203)=0,$B203=0,L203=0,D203=0,F203=0),0,IF(K203='Datos fijos'!$AB$5,VLOOKUP($B203,'Datos fijos'!$AJ:$AO,COLUMN('Datos fijos'!$AN$1)-COLUMN('Datos fijos'!$AJ$2)+1,0),0))</f>
        <v>0</v>
      </c>
      <c r="CR203">
        <f t="shared" ca="1" si="270"/>
        <v>0</v>
      </c>
      <c r="CS203" t="str">
        <f t="shared" ca="1" si="235"/>
        <v/>
      </c>
      <c r="CT203" t="str">
        <f t="shared" ca="1" si="236"/>
        <v/>
      </c>
      <c r="CV203" t="str">
        <f t="shared" ca="1" si="237"/>
        <v/>
      </c>
      <c r="CW203" t="str">
        <f t="shared" ca="1" si="238"/>
        <v/>
      </c>
      <c r="CX203" t="str">
        <f t="shared" ca="1" si="239"/>
        <v/>
      </c>
      <c r="CY203" t="str">
        <f t="shared" ca="1" si="240"/>
        <v/>
      </c>
      <c r="CZ203" t="str">
        <f t="shared" ca="1" si="241"/>
        <v/>
      </c>
      <c r="DA203" t="str">
        <f t="shared" ca="1" si="242"/>
        <v/>
      </c>
      <c r="DB203" s="4" t="str">
        <f t="shared" ca="1" si="243"/>
        <v/>
      </c>
      <c r="DC203" t="str">
        <f t="shared" ca="1" si="244"/>
        <v/>
      </c>
      <c r="DD203" t="str">
        <f t="shared" ca="1" si="245"/>
        <v/>
      </c>
      <c r="DE203" t="str">
        <f t="shared" ca="1" si="246"/>
        <v/>
      </c>
      <c r="DF203" t="str">
        <f t="shared" ca="1" si="247"/>
        <v/>
      </c>
      <c r="DI203">
        <f ca="1">IF(OR(COUNTIF('Datos fijos'!$AJ:$AJ,Cálculos!$B203)=0,Cálculos!$B203=0,D203=0,F203=0),0,VLOOKUP($B203,'Datos fijos'!$AJ:$AO,COLUMN('Datos fijos'!$AO$1)-COLUMN('Datos fijos'!$AJ$2)+1,0))</f>
        <v>0</v>
      </c>
      <c r="DJ203">
        <f t="shared" ca="1" si="271"/>
        <v>0</v>
      </c>
      <c r="DK203" t="str">
        <f t="shared" ca="1" si="248"/>
        <v/>
      </c>
      <c r="DL203" t="str">
        <f t="shared" ca="1" si="272"/>
        <v/>
      </c>
      <c r="DN203" t="str">
        <f t="shared" ca="1" si="249"/>
        <v/>
      </c>
      <c r="DO203" t="str">
        <f t="shared" ca="1" si="250"/>
        <v/>
      </c>
      <c r="DP203" t="str">
        <f t="shared" ca="1" si="251"/>
        <v/>
      </c>
      <c r="DQ203" t="str">
        <f t="shared" ca="1" si="252"/>
        <v/>
      </c>
      <c r="DR203" t="str">
        <f t="shared" ca="1" si="253"/>
        <v/>
      </c>
      <c r="DS203" s="4" t="str">
        <f ca="1">IF($DL203="","",IF(OR(OFFSET(K$3,$DL203,0)='Datos fijos'!$AB$5,OFFSET(K$3,$DL203,0)='Datos fijos'!$AB$6),"Importado",OFFSET(K$3,$DL203,0)))</f>
        <v/>
      </c>
      <c r="DT203" t="str">
        <f t="shared" ca="1" si="254"/>
        <v/>
      </c>
      <c r="DU203" t="str">
        <f t="shared" ca="1" si="255"/>
        <v/>
      </c>
      <c r="DV203" t="str">
        <f t="shared" ca="1" si="256"/>
        <v/>
      </c>
      <c r="DW203" t="str">
        <f t="shared" ca="1" si="257"/>
        <v/>
      </c>
      <c r="DX203" t="str">
        <f ca="1">IF(DL203="","",IF(OR(DS203='Datos fijos'!$AB$3,DS203='Datos fijos'!$AB$4),0,SUM(DT203:DW203)))</f>
        <v/>
      </c>
      <c r="DY203" t="str">
        <f t="shared" ca="1" si="258"/>
        <v/>
      </c>
      <c r="EC203" s="52" t="str">
        <f ca="1">IF(OR(COUNTIF('Datos fijos'!$AJ:$AJ,Cálculos!$B203)=0,F203=0,D203=0,B203=0),"",VLOOKUP($B203,'Datos fijos'!$AJ:$AP,COLUMN('Datos fijos'!$AP$1)-COLUMN('Datos fijos'!$AJ$2)+1,0))</f>
        <v/>
      </c>
      <c r="ED203" t="str">
        <f t="shared" ca="1" si="259"/>
        <v/>
      </c>
    </row>
    <row r="204" spans="2:134">
      <c r="B204">
        <f ca="1">OFFSET('Equipos, Mater, Serv'!C$5,ROW($A204)-ROW($A$3),0)</f>
        <v>0</v>
      </c>
      <c r="C204">
        <f ca="1">OFFSET('Equipos, Mater, Serv'!D$5,ROW($A204)-ROW($A$3),0)</f>
        <v>0</v>
      </c>
      <c r="D204">
        <f ca="1">OFFSET('Equipos, Mater, Serv'!F$5,ROW($A204)-ROW($A$3),0)</f>
        <v>0</v>
      </c>
      <c r="E204">
        <f ca="1">OFFSET('Equipos, Mater, Serv'!G$5,ROW($A204)-ROW($A$3),0)</f>
        <v>0</v>
      </c>
      <c r="F204">
        <f ca="1">OFFSET('Equipos, Mater, Serv'!H$5,ROW($A204)-ROW($A$3),0)</f>
        <v>0</v>
      </c>
      <c r="G204">
        <f ca="1">OFFSET('Equipos, Mater, Serv'!L$5,ROW($A204)-ROW($A$3),0)</f>
        <v>0</v>
      </c>
      <c r="I204">
        <f ca="1">OFFSET('Equipos, Mater, Serv'!O$5,ROW($A204)-ROW($A$3),0)</f>
        <v>0</v>
      </c>
      <c r="J204">
        <f ca="1">OFFSET('Equipos, Mater, Serv'!P$5,ROW($A204)-ROW($A$3),0)</f>
        <v>0</v>
      </c>
      <c r="K204">
        <f ca="1">OFFSET('Equipos, Mater, Serv'!T$5,ROW($A204)-ROW($A$3),0)</f>
        <v>0</v>
      </c>
      <c r="L204">
        <f ca="1">OFFSET('Equipos, Mater, Serv'!U$5,ROW($A204)-ROW($A$3),0)</f>
        <v>0</v>
      </c>
      <c r="N204">
        <f ca="1">OFFSET('Equipos, Mater, Serv'!Z$5,ROW($A204)-ROW($A$3),0)</f>
        <v>0</v>
      </c>
      <c r="O204">
        <f ca="1">OFFSET('Equipos, Mater, Serv'!AA$5,ROW($A204)-ROW($A$3),0)</f>
        <v>0</v>
      </c>
      <c r="P204">
        <f ca="1">OFFSET('Equipos, Mater, Serv'!AB$5,ROW($A204)-ROW($A$3),0)</f>
        <v>0</v>
      </c>
      <c r="Q204">
        <f ca="1">OFFSET('Equipos, Mater, Serv'!AC$5,ROW($A204)-ROW($A$3),0)</f>
        <v>0</v>
      </c>
      <c r="R204">
        <f ca="1">OFFSET('Equipos, Mater, Serv'!AD$5,ROW($A204)-ROW($A$3),0)</f>
        <v>0</v>
      </c>
      <c r="S204">
        <f ca="1">OFFSET('Equipos, Mater, Serv'!AE$5,ROW($A204)-ROW($A$3),0)</f>
        <v>0</v>
      </c>
      <c r="T204">
        <f ca="1">OFFSET('Equipos, Mater, Serv'!AF$5,ROW($A204)-ROW($A$3),0)</f>
        <v>0</v>
      </c>
      <c r="V204" s="227">
        <f ca="1">IF(OR($B204=0,D204=0,F204=0,J204&lt;&gt;'Datos fijos'!$H$3),0,1)</f>
        <v>0</v>
      </c>
      <c r="W204">
        <f t="shared" ca="1" si="260"/>
        <v>0</v>
      </c>
      <c r="X204" t="str">
        <f t="shared" ca="1" si="261"/>
        <v/>
      </c>
      <c r="Y204" t="str">
        <f t="shared" ca="1" si="262"/>
        <v/>
      </c>
      <c r="AA204" t="str">
        <f t="shared" ca="1" si="205"/>
        <v/>
      </c>
      <c r="AB204" t="str">
        <f t="shared" ca="1" si="206"/>
        <v/>
      </c>
      <c r="AC204" t="str">
        <f t="shared" ca="1" si="207"/>
        <v/>
      </c>
      <c r="AD204" t="str">
        <f t="shared" ca="1" si="208"/>
        <v/>
      </c>
      <c r="AE204" t="str">
        <f t="shared" ca="1" si="209"/>
        <v/>
      </c>
      <c r="AF204" t="str">
        <f t="shared" ca="1" si="210"/>
        <v/>
      </c>
      <c r="AG204" t="str">
        <f t="shared" ca="1" si="263"/>
        <v/>
      </c>
      <c r="AH204" t="str">
        <f t="shared" ca="1" si="264"/>
        <v/>
      </c>
      <c r="AI204" t="str">
        <f t="shared" ca="1" si="265"/>
        <v/>
      </c>
      <c r="AL204" t="str">
        <f ca="1">IF(Y204="","",IF(OR(AG204='Datos fijos'!$AB$3,AG204='Datos fijos'!$AB$4),0,SUM(AH204:AK204)))</f>
        <v/>
      </c>
      <c r="BE204" s="4">
        <f ca="1">IF(OR(COUNTIF('Datos fijos'!$AJ:$AJ,$B204)=0,$B204=0,D204=0,F204=0,$H$4&lt;&gt;'Datos fijos'!$H$3),0,VLOOKUP($B204,'Datos fijos'!$AJ:$AO,COLUMN('Datos fijos'!$AK$2)-COLUMN('Datos fijos'!$AJ$2)+1,0))</f>
        <v>0</v>
      </c>
      <c r="BF204">
        <f t="shared" ca="1" si="266"/>
        <v>0</v>
      </c>
      <c r="BG204" t="str">
        <f t="shared" ca="1" si="211"/>
        <v/>
      </c>
      <c r="BH204" t="str">
        <f t="shared" ca="1" si="212"/>
        <v/>
      </c>
      <c r="BJ204" t="str">
        <f t="shared" ca="1" si="213"/>
        <v/>
      </c>
      <c r="BK204" t="str">
        <f t="shared" ca="1" si="214"/>
        <v/>
      </c>
      <c r="BL204" t="str">
        <f t="shared" ca="1" si="215"/>
        <v/>
      </c>
      <c r="BM204" t="str">
        <f t="shared" ca="1" si="216"/>
        <v/>
      </c>
      <c r="BN204" s="4" t="str">
        <f t="shared" ca="1" si="217"/>
        <v/>
      </c>
      <c r="BO204" t="str">
        <f t="shared" ca="1" si="218"/>
        <v/>
      </c>
      <c r="BP204" t="str">
        <f t="shared" ca="1" si="219"/>
        <v/>
      </c>
      <c r="BQ204" t="str">
        <f t="shared" ca="1" si="220"/>
        <v/>
      </c>
      <c r="BR204" t="str">
        <f t="shared" ca="1" si="221"/>
        <v/>
      </c>
      <c r="BS204" t="str">
        <f t="shared" ca="1" si="222"/>
        <v/>
      </c>
      <c r="BT204" t="str">
        <f ca="1">IF($BH204="","",IF(OR(BO204='Datos fijos'!$AB$3,BO204='Datos fijos'!$AB$4),0,SUM(BP204:BS204)))</f>
        <v/>
      </c>
      <c r="BU204" t="str">
        <f t="shared" ca="1" si="267"/>
        <v/>
      </c>
      <c r="BX204">
        <f ca="1">IF(OR(COUNTIF('Datos fijos'!$AJ:$AJ,$B204)=0,$B204=0,D204=0,F204=0,G204=0,$H$4&lt;&gt;'Datos fijos'!$H$3),0,VLOOKUP($B204,'Datos fijos'!$AJ:$AO,COLUMN('Datos fijos'!$AL$1)-COLUMN('Datos fijos'!$AJ$2)+1,0))</f>
        <v>0</v>
      </c>
      <c r="BY204">
        <f t="shared" ca="1" si="268"/>
        <v>0</v>
      </c>
      <c r="BZ204" t="str">
        <f t="shared" ca="1" si="223"/>
        <v/>
      </c>
      <c r="CA204" t="str">
        <f t="shared" ca="1" si="224"/>
        <v/>
      </c>
      <c r="CC204" t="str">
        <f t="shared" ca="1" si="225"/>
        <v/>
      </c>
      <c r="CD204" t="str">
        <f t="shared" ca="1" si="226"/>
        <v/>
      </c>
      <c r="CE204" t="str">
        <f t="shared" ca="1" si="227"/>
        <v/>
      </c>
      <c r="CF204" t="str">
        <f t="shared" ca="1" si="228"/>
        <v/>
      </c>
      <c r="CG204" t="str">
        <f t="shared" ca="1" si="229"/>
        <v/>
      </c>
      <c r="CH204" t="str">
        <f t="shared" ca="1" si="230"/>
        <v/>
      </c>
      <c r="CI204" t="str">
        <f t="shared" ca="1" si="231"/>
        <v/>
      </c>
      <c r="CJ204" t="str">
        <f t="shared" ca="1" si="232"/>
        <v/>
      </c>
      <c r="CK204" t="str">
        <f t="shared" ca="1" si="233"/>
        <v/>
      </c>
      <c r="CL204" t="str">
        <f t="shared" ca="1" si="234"/>
        <v/>
      </c>
      <c r="CM204" t="str">
        <f ca="1">IF($CA204="","",IF(OR(CH204='Datos fijos'!$AB$3,CH204='Datos fijos'!$AB$4),0,SUM(CI204:CL204)))</f>
        <v/>
      </c>
      <c r="CN204" t="str">
        <f t="shared" ca="1" si="269"/>
        <v/>
      </c>
      <c r="CQ204" s="4">
        <f ca="1">IF(OR(COUNTIF('Datos fijos'!$AJ:$AJ,$B204)=0,$B204=0,L204=0,D204=0,F204=0),0,IF(K204='Datos fijos'!$AB$5,VLOOKUP($B204,'Datos fijos'!$AJ:$AO,COLUMN('Datos fijos'!$AN$1)-COLUMN('Datos fijos'!$AJ$2)+1,0),0))</f>
        <v>0</v>
      </c>
      <c r="CR204">
        <f t="shared" ca="1" si="270"/>
        <v>0</v>
      </c>
      <c r="CS204" t="str">
        <f t="shared" ca="1" si="235"/>
        <v/>
      </c>
      <c r="CT204" t="str">
        <f t="shared" ca="1" si="236"/>
        <v/>
      </c>
      <c r="CV204" t="str">
        <f t="shared" ca="1" si="237"/>
        <v/>
      </c>
      <c r="CW204" t="str">
        <f t="shared" ca="1" si="238"/>
        <v/>
      </c>
      <c r="CX204" t="str">
        <f t="shared" ca="1" si="239"/>
        <v/>
      </c>
      <c r="CY204" t="str">
        <f t="shared" ca="1" si="240"/>
        <v/>
      </c>
      <c r="CZ204" t="str">
        <f t="shared" ca="1" si="241"/>
        <v/>
      </c>
      <c r="DA204" t="str">
        <f t="shared" ca="1" si="242"/>
        <v/>
      </c>
      <c r="DB204" s="4" t="str">
        <f t="shared" ca="1" si="243"/>
        <v/>
      </c>
      <c r="DC204" t="str">
        <f t="shared" ca="1" si="244"/>
        <v/>
      </c>
      <c r="DD204" t="str">
        <f t="shared" ca="1" si="245"/>
        <v/>
      </c>
      <c r="DE204" t="str">
        <f t="shared" ca="1" si="246"/>
        <v/>
      </c>
      <c r="DF204" t="str">
        <f t="shared" ca="1" si="247"/>
        <v/>
      </c>
      <c r="DI204">
        <f ca="1">IF(OR(COUNTIF('Datos fijos'!$AJ:$AJ,Cálculos!$B204)=0,Cálculos!$B204=0,D204=0,F204=0),0,VLOOKUP($B204,'Datos fijos'!$AJ:$AO,COLUMN('Datos fijos'!$AO$1)-COLUMN('Datos fijos'!$AJ$2)+1,0))</f>
        <v>0</v>
      </c>
      <c r="DJ204">
        <f t="shared" ca="1" si="271"/>
        <v>0</v>
      </c>
      <c r="DK204" t="str">
        <f t="shared" ca="1" si="248"/>
        <v/>
      </c>
      <c r="DL204" t="str">
        <f t="shared" ca="1" si="272"/>
        <v/>
      </c>
      <c r="DN204" t="str">
        <f t="shared" ca="1" si="249"/>
        <v/>
      </c>
      <c r="DO204" t="str">
        <f t="shared" ca="1" si="250"/>
        <v/>
      </c>
      <c r="DP204" t="str">
        <f t="shared" ca="1" si="251"/>
        <v/>
      </c>
      <c r="DQ204" t="str">
        <f t="shared" ca="1" si="252"/>
        <v/>
      </c>
      <c r="DR204" t="str">
        <f t="shared" ca="1" si="253"/>
        <v/>
      </c>
      <c r="DS204" s="4" t="str">
        <f ca="1">IF($DL204="","",IF(OR(OFFSET(K$3,$DL204,0)='Datos fijos'!$AB$5,OFFSET(K$3,$DL204,0)='Datos fijos'!$AB$6),"Importado",OFFSET(K$3,$DL204,0)))</f>
        <v/>
      </c>
      <c r="DT204" t="str">
        <f t="shared" ca="1" si="254"/>
        <v/>
      </c>
      <c r="DU204" t="str">
        <f t="shared" ca="1" si="255"/>
        <v/>
      </c>
      <c r="DV204" t="str">
        <f t="shared" ca="1" si="256"/>
        <v/>
      </c>
      <c r="DW204" t="str">
        <f t="shared" ca="1" si="257"/>
        <v/>
      </c>
      <c r="DX204" t="str">
        <f ca="1">IF(DL204="","",IF(OR(DS204='Datos fijos'!$AB$3,DS204='Datos fijos'!$AB$4),0,SUM(DT204:DW204)))</f>
        <v/>
      </c>
      <c r="DY204" t="str">
        <f t="shared" ca="1" si="258"/>
        <v/>
      </c>
      <c r="EC204" s="52" t="str">
        <f ca="1">IF(OR(COUNTIF('Datos fijos'!$AJ:$AJ,Cálculos!$B204)=0,F204=0,D204=0,B204=0),"",VLOOKUP($B204,'Datos fijos'!$AJ:$AP,COLUMN('Datos fijos'!$AP$1)-COLUMN('Datos fijos'!$AJ$2)+1,0))</f>
        <v/>
      </c>
      <c r="ED204" t="str">
        <f t="shared" ca="1" si="259"/>
        <v/>
      </c>
    </row>
    <row r="205" spans="2:134">
      <c r="B205">
        <f ca="1">OFFSET('Equipos, Mater, Serv'!C$5,ROW($A205)-ROW($A$3),0)</f>
        <v>0</v>
      </c>
      <c r="C205">
        <f ca="1">OFFSET('Equipos, Mater, Serv'!D$5,ROW($A205)-ROW($A$3),0)</f>
        <v>0</v>
      </c>
      <c r="D205">
        <f ca="1">OFFSET('Equipos, Mater, Serv'!F$5,ROW($A205)-ROW($A$3),0)</f>
        <v>0</v>
      </c>
      <c r="E205">
        <f ca="1">OFFSET('Equipos, Mater, Serv'!G$5,ROW($A205)-ROW($A$3),0)</f>
        <v>0</v>
      </c>
      <c r="F205">
        <f ca="1">OFFSET('Equipos, Mater, Serv'!H$5,ROW($A205)-ROW($A$3),0)</f>
        <v>0</v>
      </c>
      <c r="G205">
        <f ca="1">OFFSET('Equipos, Mater, Serv'!L$5,ROW($A205)-ROW($A$3),0)</f>
        <v>0</v>
      </c>
      <c r="I205">
        <f ca="1">OFFSET('Equipos, Mater, Serv'!O$5,ROW($A205)-ROW($A$3),0)</f>
        <v>0</v>
      </c>
      <c r="J205">
        <f ca="1">OFFSET('Equipos, Mater, Serv'!P$5,ROW($A205)-ROW($A$3),0)</f>
        <v>0</v>
      </c>
      <c r="K205">
        <f ca="1">OFFSET('Equipos, Mater, Serv'!T$5,ROW($A205)-ROW($A$3),0)</f>
        <v>0</v>
      </c>
      <c r="L205">
        <f ca="1">OFFSET('Equipos, Mater, Serv'!U$5,ROW($A205)-ROW($A$3),0)</f>
        <v>0</v>
      </c>
      <c r="N205">
        <f ca="1">OFFSET('Equipos, Mater, Serv'!Z$5,ROW($A205)-ROW($A$3),0)</f>
        <v>0</v>
      </c>
      <c r="O205">
        <f ca="1">OFFSET('Equipos, Mater, Serv'!AA$5,ROW($A205)-ROW($A$3),0)</f>
        <v>0</v>
      </c>
      <c r="P205">
        <f ca="1">OFFSET('Equipos, Mater, Serv'!AB$5,ROW($A205)-ROW($A$3),0)</f>
        <v>0</v>
      </c>
      <c r="Q205">
        <f ca="1">OFFSET('Equipos, Mater, Serv'!AC$5,ROW($A205)-ROW($A$3),0)</f>
        <v>0</v>
      </c>
      <c r="R205">
        <f ca="1">OFFSET('Equipos, Mater, Serv'!AD$5,ROW($A205)-ROW($A$3),0)</f>
        <v>0</v>
      </c>
      <c r="S205">
        <f ca="1">OFFSET('Equipos, Mater, Serv'!AE$5,ROW($A205)-ROW($A$3),0)</f>
        <v>0</v>
      </c>
      <c r="T205">
        <f ca="1">OFFSET('Equipos, Mater, Serv'!AF$5,ROW($A205)-ROW($A$3),0)</f>
        <v>0</v>
      </c>
      <c r="V205" s="227">
        <f ca="1">IF(OR($B205=0,D205=0,F205=0,J205&lt;&gt;'Datos fijos'!$H$3),0,1)</f>
        <v>0</v>
      </c>
      <c r="W205">
        <f t="shared" ca="1" si="260"/>
        <v>0</v>
      </c>
      <c r="X205" t="str">
        <f t="shared" ca="1" si="261"/>
        <v/>
      </c>
      <c r="Y205" t="str">
        <f t="shared" ca="1" si="262"/>
        <v/>
      </c>
      <c r="AA205" t="str">
        <f t="shared" ca="1" si="205"/>
        <v/>
      </c>
      <c r="AB205" t="str">
        <f t="shared" ca="1" si="206"/>
        <v/>
      </c>
      <c r="AC205" t="str">
        <f t="shared" ca="1" si="207"/>
        <v/>
      </c>
      <c r="AD205" t="str">
        <f t="shared" ca="1" si="208"/>
        <v/>
      </c>
      <c r="AE205" t="str">
        <f t="shared" ca="1" si="209"/>
        <v/>
      </c>
      <c r="AF205" t="str">
        <f t="shared" ca="1" si="210"/>
        <v/>
      </c>
      <c r="AG205" t="str">
        <f t="shared" ca="1" si="263"/>
        <v/>
      </c>
      <c r="AH205" t="str">
        <f t="shared" ca="1" si="264"/>
        <v/>
      </c>
      <c r="AI205" t="str">
        <f t="shared" ca="1" si="265"/>
        <v/>
      </c>
      <c r="AL205" t="str">
        <f ca="1">IF(Y205="","",IF(OR(AG205='Datos fijos'!$AB$3,AG205='Datos fijos'!$AB$4),0,SUM(AH205:AK205)))</f>
        <v/>
      </c>
      <c r="BE205" s="4">
        <f ca="1">IF(OR(COUNTIF('Datos fijos'!$AJ:$AJ,$B205)=0,$B205=0,D205=0,F205=0,$H$4&lt;&gt;'Datos fijos'!$H$3),0,VLOOKUP($B205,'Datos fijos'!$AJ:$AO,COLUMN('Datos fijos'!$AK$2)-COLUMN('Datos fijos'!$AJ$2)+1,0))</f>
        <v>0</v>
      </c>
      <c r="BF205">
        <f t="shared" ca="1" si="266"/>
        <v>0</v>
      </c>
      <c r="BG205" t="str">
        <f t="shared" ca="1" si="211"/>
        <v/>
      </c>
      <c r="BH205" t="str">
        <f t="shared" ca="1" si="212"/>
        <v/>
      </c>
      <c r="BJ205" t="str">
        <f t="shared" ca="1" si="213"/>
        <v/>
      </c>
      <c r="BK205" t="str">
        <f t="shared" ca="1" si="214"/>
        <v/>
      </c>
      <c r="BL205" t="str">
        <f t="shared" ca="1" si="215"/>
        <v/>
      </c>
      <c r="BM205" t="str">
        <f t="shared" ca="1" si="216"/>
        <v/>
      </c>
      <c r="BN205" s="4" t="str">
        <f t="shared" ca="1" si="217"/>
        <v/>
      </c>
      <c r="BO205" t="str">
        <f t="shared" ca="1" si="218"/>
        <v/>
      </c>
      <c r="BP205" t="str">
        <f t="shared" ca="1" si="219"/>
        <v/>
      </c>
      <c r="BQ205" t="str">
        <f t="shared" ca="1" si="220"/>
        <v/>
      </c>
      <c r="BR205" t="str">
        <f t="shared" ca="1" si="221"/>
        <v/>
      </c>
      <c r="BS205" t="str">
        <f t="shared" ca="1" si="222"/>
        <v/>
      </c>
      <c r="BT205" t="str">
        <f ca="1">IF($BH205="","",IF(OR(BO205='Datos fijos'!$AB$3,BO205='Datos fijos'!$AB$4),0,SUM(BP205:BS205)))</f>
        <v/>
      </c>
      <c r="BU205" t="str">
        <f t="shared" ca="1" si="267"/>
        <v/>
      </c>
      <c r="BX205">
        <f ca="1">IF(OR(COUNTIF('Datos fijos'!$AJ:$AJ,$B205)=0,$B205=0,D205=0,F205=0,G205=0,$H$4&lt;&gt;'Datos fijos'!$H$3),0,VLOOKUP($B205,'Datos fijos'!$AJ:$AO,COLUMN('Datos fijos'!$AL$1)-COLUMN('Datos fijos'!$AJ$2)+1,0))</f>
        <v>0</v>
      </c>
      <c r="BY205">
        <f t="shared" ca="1" si="268"/>
        <v>0</v>
      </c>
      <c r="BZ205" t="str">
        <f t="shared" ca="1" si="223"/>
        <v/>
      </c>
      <c r="CA205" t="str">
        <f t="shared" ca="1" si="224"/>
        <v/>
      </c>
      <c r="CC205" t="str">
        <f t="shared" ca="1" si="225"/>
        <v/>
      </c>
      <c r="CD205" t="str">
        <f t="shared" ca="1" si="226"/>
        <v/>
      </c>
      <c r="CE205" t="str">
        <f t="shared" ca="1" si="227"/>
        <v/>
      </c>
      <c r="CF205" t="str">
        <f t="shared" ca="1" si="228"/>
        <v/>
      </c>
      <c r="CG205" t="str">
        <f t="shared" ca="1" si="229"/>
        <v/>
      </c>
      <c r="CH205" t="str">
        <f t="shared" ca="1" si="230"/>
        <v/>
      </c>
      <c r="CI205" t="str">
        <f t="shared" ca="1" si="231"/>
        <v/>
      </c>
      <c r="CJ205" t="str">
        <f t="shared" ca="1" si="232"/>
        <v/>
      </c>
      <c r="CK205" t="str">
        <f t="shared" ca="1" si="233"/>
        <v/>
      </c>
      <c r="CL205" t="str">
        <f t="shared" ca="1" si="234"/>
        <v/>
      </c>
      <c r="CM205" t="str">
        <f ca="1">IF($CA205="","",IF(OR(CH205='Datos fijos'!$AB$3,CH205='Datos fijos'!$AB$4),0,SUM(CI205:CL205)))</f>
        <v/>
      </c>
      <c r="CN205" t="str">
        <f t="shared" ca="1" si="269"/>
        <v/>
      </c>
      <c r="CQ205" s="4">
        <f ca="1">IF(OR(COUNTIF('Datos fijos'!$AJ:$AJ,$B205)=0,$B205=0,L205=0,D205=0,F205=0),0,IF(K205='Datos fijos'!$AB$5,VLOOKUP($B205,'Datos fijos'!$AJ:$AO,COLUMN('Datos fijos'!$AN$1)-COLUMN('Datos fijos'!$AJ$2)+1,0),0))</f>
        <v>0</v>
      </c>
      <c r="CR205">
        <f t="shared" ca="1" si="270"/>
        <v>0</v>
      </c>
      <c r="CS205" t="str">
        <f t="shared" ca="1" si="235"/>
        <v/>
      </c>
      <c r="CT205" t="str">
        <f t="shared" ca="1" si="236"/>
        <v/>
      </c>
      <c r="CV205" t="str">
        <f t="shared" ca="1" si="237"/>
        <v/>
      </c>
      <c r="CW205" t="str">
        <f t="shared" ca="1" si="238"/>
        <v/>
      </c>
      <c r="CX205" t="str">
        <f t="shared" ca="1" si="239"/>
        <v/>
      </c>
      <c r="CY205" t="str">
        <f t="shared" ca="1" si="240"/>
        <v/>
      </c>
      <c r="CZ205" t="str">
        <f t="shared" ca="1" si="241"/>
        <v/>
      </c>
      <c r="DA205" t="str">
        <f t="shared" ca="1" si="242"/>
        <v/>
      </c>
      <c r="DB205" s="4" t="str">
        <f t="shared" ca="1" si="243"/>
        <v/>
      </c>
      <c r="DC205" t="str">
        <f t="shared" ca="1" si="244"/>
        <v/>
      </c>
      <c r="DD205" t="str">
        <f t="shared" ca="1" si="245"/>
        <v/>
      </c>
      <c r="DE205" t="str">
        <f t="shared" ca="1" si="246"/>
        <v/>
      </c>
      <c r="DF205" t="str">
        <f t="shared" ca="1" si="247"/>
        <v/>
      </c>
      <c r="DI205">
        <f ca="1">IF(OR(COUNTIF('Datos fijos'!$AJ:$AJ,Cálculos!$B205)=0,Cálculos!$B205=0,D205=0,F205=0),0,VLOOKUP($B205,'Datos fijos'!$AJ:$AO,COLUMN('Datos fijos'!$AO$1)-COLUMN('Datos fijos'!$AJ$2)+1,0))</f>
        <v>0</v>
      </c>
      <c r="DJ205">
        <f t="shared" ca="1" si="271"/>
        <v>0</v>
      </c>
      <c r="DK205" t="str">
        <f t="shared" ca="1" si="248"/>
        <v/>
      </c>
      <c r="DL205" t="str">
        <f t="shared" ca="1" si="272"/>
        <v/>
      </c>
      <c r="DN205" t="str">
        <f t="shared" ca="1" si="249"/>
        <v/>
      </c>
      <c r="DO205" t="str">
        <f t="shared" ca="1" si="250"/>
        <v/>
      </c>
      <c r="DP205" t="str">
        <f t="shared" ca="1" si="251"/>
        <v/>
      </c>
      <c r="DQ205" t="str">
        <f t="shared" ca="1" si="252"/>
        <v/>
      </c>
      <c r="DR205" t="str">
        <f t="shared" ca="1" si="253"/>
        <v/>
      </c>
      <c r="DS205" s="4" t="str">
        <f ca="1">IF($DL205="","",IF(OR(OFFSET(K$3,$DL205,0)='Datos fijos'!$AB$5,OFFSET(K$3,$DL205,0)='Datos fijos'!$AB$6),"Importado",OFFSET(K$3,$DL205,0)))</f>
        <v/>
      </c>
      <c r="DT205" t="str">
        <f t="shared" ca="1" si="254"/>
        <v/>
      </c>
      <c r="DU205" t="str">
        <f t="shared" ca="1" si="255"/>
        <v/>
      </c>
      <c r="DV205" t="str">
        <f t="shared" ca="1" si="256"/>
        <v/>
      </c>
      <c r="DW205" t="str">
        <f t="shared" ca="1" si="257"/>
        <v/>
      </c>
      <c r="DX205" t="str">
        <f ca="1">IF(DL205="","",IF(OR(DS205='Datos fijos'!$AB$3,DS205='Datos fijos'!$AB$4),0,SUM(DT205:DW205)))</f>
        <v/>
      </c>
      <c r="DY205" t="str">
        <f t="shared" ca="1" si="258"/>
        <v/>
      </c>
      <c r="EC205" s="52" t="str">
        <f ca="1">IF(OR(COUNTIF('Datos fijos'!$AJ:$AJ,Cálculos!$B205)=0,F205=0,D205=0,B205=0),"",VLOOKUP($B205,'Datos fijos'!$AJ:$AP,COLUMN('Datos fijos'!$AP$1)-COLUMN('Datos fijos'!$AJ$2)+1,0))</f>
        <v/>
      </c>
      <c r="ED205" t="str">
        <f t="shared" ca="1" si="259"/>
        <v/>
      </c>
    </row>
    <row r="206" spans="2:134">
      <c r="B206">
        <f ca="1">OFFSET('Equipos, Mater, Serv'!C$5,ROW($A206)-ROW($A$3),0)</f>
        <v>0</v>
      </c>
      <c r="C206">
        <f ca="1">OFFSET('Equipos, Mater, Serv'!D$5,ROW($A206)-ROW($A$3),0)</f>
        <v>0</v>
      </c>
      <c r="D206">
        <f ca="1">OFFSET('Equipos, Mater, Serv'!F$5,ROW($A206)-ROW($A$3),0)</f>
        <v>0</v>
      </c>
      <c r="E206">
        <f ca="1">OFFSET('Equipos, Mater, Serv'!G$5,ROW($A206)-ROW($A$3),0)</f>
        <v>0</v>
      </c>
      <c r="F206">
        <f ca="1">OFFSET('Equipos, Mater, Serv'!H$5,ROW($A206)-ROW($A$3),0)</f>
        <v>0</v>
      </c>
      <c r="G206">
        <f ca="1">OFFSET('Equipos, Mater, Serv'!L$5,ROW($A206)-ROW($A$3),0)</f>
        <v>0</v>
      </c>
      <c r="I206">
        <f ca="1">OFFSET('Equipos, Mater, Serv'!O$5,ROW($A206)-ROW($A$3),0)</f>
        <v>0</v>
      </c>
      <c r="J206">
        <f ca="1">OFFSET('Equipos, Mater, Serv'!P$5,ROW($A206)-ROW($A$3),0)</f>
        <v>0</v>
      </c>
      <c r="K206">
        <f ca="1">OFFSET('Equipos, Mater, Serv'!T$5,ROW($A206)-ROW($A$3),0)</f>
        <v>0</v>
      </c>
      <c r="L206">
        <f ca="1">OFFSET('Equipos, Mater, Serv'!U$5,ROW($A206)-ROW($A$3),0)</f>
        <v>0</v>
      </c>
      <c r="N206">
        <f ca="1">OFFSET('Equipos, Mater, Serv'!Z$5,ROW($A206)-ROW($A$3),0)</f>
        <v>0</v>
      </c>
      <c r="O206">
        <f ca="1">OFFSET('Equipos, Mater, Serv'!AA$5,ROW($A206)-ROW($A$3),0)</f>
        <v>0</v>
      </c>
      <c r="P206">
        <f ca="1">OFFSET('Equipos, Mater, Serv'!AB$5,ROW($A206)-ROW($A$3),0)</f>
        <v>0</v>
      </c>
      <c r="Q206">
        <f ca="1">OFFSET('Equipos, Mater, Serv'!AC$5,ROW($A206)-ROW($A$3),0)</f>
        <v>0</v>
      </c>
      <c r="R206">
        <f ca="1">OFFSET('Equipos, Mater, Serv'!AD$5,ROW($A206)-ROW($A$3),0)</f>
        <v>0</v>
      </c>
      <c r="S206">
        <f ca="1">OFFSET('Equipos, Mater, Serv'!AE$5,ROW($A206)-ROW($A$3),0)</f>
        <v>0</v>
      </c>
      <c r="T206">
        <f ca="1">OFFSET('Equipos, Mater, Serv'!AF$5,ROW($A206)-ROW($A$3),0)</f>
        <v>0</v>
      </c>
      <c r="V206" s="227">
        <f ca="1">IF(OR($B206=0,D206=0,F206=0,J206&lt;&gt;'Datos fijos'!$H$3),0,1)</f>
        <v>0</v>
      </c>
      <c r="W206">
        <f t="shared" ca="1" si="260"/>
        <v>0</v>
      </c>
      <c r="X206" t="str">
        <f t="shared" ca="1" si="261"/>
        <v/>
      </c>
      <c r="Y206" t="str">
        <f t="shared" ca="1" si="262"/>
        <v/>
      </c>
      <c r="AA206" t="str">
        <f t="shared" ca="1" si="205"/>
        <v/>
      </c>
      <c r="AB206" t="str">
        <f t="shared" ca="1" si="206"/>
        <v/>
      </c>
      <c r="AC206" t="str">
        <f t="shared" ca="1" si="207"/>
        <v/>
      </c>
      <c r="AD206" t="str">
        <f t="shared" ca="1" si="208"/>
        <v/>
      </c>
      <c r="AE206" t="str">
        <f t="shared" ca="1" si="209"/>
        <v/>
      </c>
      <c r="AF206" t="str">
        <f t="shared" ca="1" si="210"/>
        <v/>
      </c>
      <c r="AG206" t="str">
        <f t="shared" ca="1" si="263"/>
        <v/>
      </c>
      <c r="AH206" t="str">
        <f t="shared" ca="1" si="264"/>
        <v/>
      </c>
      <c r="AI206" t="str">
        <f t="shared" ca="1" si="265"/>
        <v/>
      </c>
      <c r="AL206" t="str">
        <f ca="1">IF(Y206="","",IF(OR(AG206='Datos fijos'!$AB$3,AG206='Datos fijos'!$AB$4),0,SUM(AH206:AK206)))</f>
        <v/>
      </c>
      <c r="BE206" s="4">
        <f ca="1">IF(OR(COUNTIF('Datos fijos'!$AJ:$AJ,$B206)=0,$B206=0,D206=0,F206=0,$H$4&lt;&gt;'Datos fijos'!$H$3),0,VLOOKUP($B206,'Datos fijos'!$AJ:$AO,COLUMN('Datos fijos'!$AK$2)-COLUMN('Datos fijos'!$AJ$2)+1,0))</f>
        <v>0</v>
      </c>
      <c r="BF206">
        <f t="shared" ca="1" si="266"/>
        <v>0</v>
      </c>
      <c r="BG206" t="str">
        <f t="shared" ca="1" si="211"/>
        <v/>
      </c>
      <c r="BH206" t="str">
        <f t="shared" ca="1" si="212"/>
        <v/>
      </c>
      <c r="BJ206" t="str">
        <f t="shared" ca="1" si="213"/>
        <v/>
      </c>
      <c r="BK206" t="str">
        <f t="shared" ca="1" si="214"/>
        <v/>
      </c>
      <c r="BL206" t="str">
        <f t="shared" ca="1" si="215"/>
        <v/>
      </c>
      <c r="BM206" t="str">
        <f t="shared" ca="1" si="216"/>
        <v/>
      </c>
      <c r="BN206" s="4" t="str">
        <f t="shared" ca="1" si="217"/>
        <v/>
      </c>
      <c r="BO206" t="str">
        <f t="shared" ca="1" si="218"/>
        <v/>
      </c>
      <c r="BP206" t="str">
        <f t="shared" ca="1" si="219"/>
        <v/>
      </c>
      <c r="BQ206" t="str">
        <f t="shared" ca="1" si="220"/>
        <v/>
      </c>
      <c r="BR206" t="str">
        <f t="shared" ca="1" si="221"/>
        <v/>
      </c>
      <c r="BS206" t="str">
        <f t="shared" ca="1" si="222"/>
        <v/>
      </c>
      <c r="BT206" t="str">
        <f ca="1">IF($BH206="","",IF(OR(BO206='Datos fijos'!$AB$3,BO206='Datos fijos'!$AB$4),0,SUM(BP206:BS206)))</f>
        <v/>
      </c>
      <c r="BU206" t="str">
        <f t="shared" ca="1" si="267"/>
        <v/>
      </c>
      <c r="BX206">
        <f ca="1">IF(OR(COUNTIF('Datos fijos'!$AJ:$AJ,$B206)=0,$B206=0,D206=0,F206=0,G206=0,$H$4&lt;&gt;'Datos fijos'!$H$3),0,VLOOKUP($B206,'Datos fijos'!$AJ:$AO,COLUMN('Datos fijos'!$AL$1)-COLUMN('Datos fijos'!$AJ$2)+1,0))</f>
        <v>0</v>
      </c>
      <c r="BY206">
        <f t="shared" ca="1" si="268"/>
        <v>0</v>
      </c>
      <c r="BZ206" t="str">
        <f t="shared" ca="1" si="223"/>
        <v/>
      </c>
      <c r="CA206" t="str">
        <f t="shared" ca="1" si="224"/>
        <v/>
      </c>
      <c r="CC206" t="str">
        <f t="shared" ca="1" si="225"/>
        <v/>
      </c>
      <c r="CD206" t="str">
        <f t="shared" ca="1" si="226"/>
        <v/>
      </c>
      <c r="CE206" t="str">
        <f t="shared" ca="1" si="227"/>
        <v/>
      </c>
      <c r="CF206" t="str">
        <f t="shared" ca="1" si="228"/>
        <v/>
      </c>
      <c r="CG206" t="str">
        <f t="shared" ca="1" si="229"/>
        <v/>
      </c>
      <c r="CH206" t="str">
        <f t="shared" ca="1" si="230"/>
        <v/>
      </c>
      <c r="CI206" t="str">
        <f t="shared" ca="1" si="231"/>
        <v/>
      </c>
      <c r="CJ206" t="str">
        <f t="shared" ca="1" si="232"/>
        <v/>
      </c>
      <c r="CK206" t="str">
        <f t="shared" ca="1" si="233"/>
        <v/>
      </c>
      <c r="CL206" t="str">
        <f t="shared" ca="1" si="234"/>
        <v/>
      </c>
      <c r="CM206" t="str">
        <f ca="1">IF($CA206="","",IF(OR(CH206='Datos fijos'!$AB$3,CH206='Datos fijos'!$AB$4),0,SUM(CI206:CL206)))</f>
        <v/>
      </c>
      <c r="CN206" t="str">
        <f t="shared" ca="1" si="269"/>
        <v/>
      </c>
      <c r="CQ206" s="4">
        <f ca="1">IF(OR(COUNTIF('Datos fijos'!$AJ:$AJ,$B206)=0,$B206=0,L206=0,D206=0,F206=0),0,IF(K206='Datos fijos'!$AB$5,VLOOKUP($B206,'Datos fijos'!$AJ:$AO,COLUMN('Datos fijos'!$AN$1)-COLUMN('Datos fijos'!$AJ$2)+1,0),0))</f>
        <v>0</v>
      </c>
      <c r="CR206">
        <f t="shared" ca="1" si="270"/>
        <v>0</v>
      </c>
      <c r="CS206" t="str">
        <f t="shared" ca="1" si="235"/>
        <v/>
      </c>
      <c r="CT206" t="str">
        <f t="shared" ca="1" si="236"/>
        <v/>
      </c>
      <c r="CV206" t="str">
        <f t="shared" ca="1" si="237"/>
        <v/>
      </c>
      <c r="CW206" t="str">
        <f t="shared" ca="1" si="238"/>
        <v/>
      </c>
      <c r="CX206" t="str">
        <f t="shared" ca="1" si="239"/>
        <v/>
      </c>
      <c r="CY206" t="str">
        <f t="shared" ca="1" si="240"/>
        <v/>
      </c>
      <c r="CZ206" t="str">
        <f t="shared" ca="1" si="241"/>
        <v/>
      </c>
      <c r="DA206" t="str">
        <f t="shared" ca="1" si="242"/>
        <v/>
      </c>
      <c r="DB206" s="4" t="str">
        <f t="shared" ca="1" si="243"/>
        <v/>
      </c>
      <c r="DC206" t="str">
        <f t="shared" ca="1" si="244"/>
        <v/>
      </c>
      <c r="DD206" t="str">
        <f t="shared" ca="1" si="245"/>
        <v/>
      </c>
      <c r="DE206" t="str">
        <f t="shared" ca="1" si="246"/>
        <v/>
      </c>
      <c r="DF206" t="str">
        <f t="shared" ca="1" si="247"/>
        <v/>
      </c>
      <c r="DI206">
        <f ca="1">IF(OR(COUNTIF('Datos fijos'!$AJ:$AJ,Cálculos!$B206)=0,Cálculos!$B206=0,D206=0,F206=0),0,VLOOKUP($B206,'Datos fijos'!$AJ:$AO,COLUMN('Datos fijos'!$AO$1)-COLUMN('Datos fijos'!$AJ$2)+1,0))</f>
        <v>0</v>
      </c>
      <c r="DJ206">
        <f t="shared" ca="1" si="271"/>
        <v>0</v>
      </c>
      <c r="DK206" t="str">
        <f t="shared" ca="1" si="248"/>
        <v/>
      </c>
      <c r="DL206" t="str">
        <f t="shared" ca="1" si="272"/>
        <v/>
      </c>
      <c r="DN206" t="str">
        <f t="shared" ca="1" si="249"/>
        <v/>
      </c>
      <c r="DO206" t="str">
        <f t="shared" ca="1" si="250"/>
        <v/>
      </c>
      <c r="DP206" t="str">
        <f t="shared" ca="1" si="251"/>
        <v/>
      </c>
      <c r="DQ206" t="str">
        <f t="shared" ca="1" si="252"/>
        <v/>
      </c>
      <c r="DR206" t="str">
        <f t="shared" ca="1" si="253"/>
        <v/>
      </c>
      <c r="DS206" s="4" t="str">
        <f ca="1">IF($DL206="","",IF(OR(OFFSET(K$3,$DL206,0)='Datos fijos'!$AB$5,OFFSET(K$3,$DL206,0)='Datos fijos'!$AB$6),"Importado",OFFSET(K$3,$DL206,0)))</f>
        <v/>
      </c>
      <c r="DT206" t="str">
        <f t="shared" ca="1" si="254"/>
        <v/>
      </c>
      <c r="DU206" t="str">
        <f t="shared" ca="1" si="255"/>
        <v/>
      </c>
      <c r="DV206" t="str">
        <f t="shared" ca="1" si="256"/>
        <v/>
      </c>
      <c r="DW206" t="str">
        <f t="shared" ca="1" si="257"/>
        <v/>
      </c>
      <c r="DX206" t="str">
        <f ca="1">IF(DL206="","",IF(OR(DS206='Datos fijos'!$AB$3,DS206='Datos fijos'!$AB$4),0,SUM(DT206:DW206)))</f>
        <v/>
      </c>
      <c r="DY206" t="str">
        <f t="shared" ca="1" si="258"/>
        <v/>
      </c>
      <c r="EC206" s="52" t="str">
        <f ca="1">IF(OR(COUNTIF('Datos fijos'!$AJ:$AJ,Cálculos!$B206)=0,F206=0,D206=0,B206=0),"",VLOOKUP($B206,'Datos fijos'!$AJ:$AP,COLUMN('Datos fijos'!$AP$1)-COLUMN('Datos fijos'!$AJ$2)+1,0))</f>
        <v/>
      </c>
      <c r="ED206" t="str">
        <f t="shared" ca="1" si="259"/>
        <v/>
      </c>
    </row>
    <row r="207" spans="2:134">
      <c r="B207">
        <f ca="1">OFFSET('Equipos, Mater, Serv'!C$5,ROW($A207)-ROW($A$3),0)</f>
        <v>0</v>
      </c>
      <c r="C207">
        <f ca="1">OFFSET('Equipos, Mater, Serv'!D$5,ROW($A207)-ROW($A$3),0)</f>
        <v>0</v>
      </c>
      <c r="D207">
        <f ca="1">OFFSET('Equipos, Mater, Serv'!F$5,ROW($A207)-ROW($A$3),0)</f>
        <v>0</v>
      </c>
      <c r="E207">
        <f ca="1">OFFSET('Equipos, Mater, Serv'!G$5,ROW($A207)-ROW($A$3),0)</f>
        <v>0</v>
      </c>
      <c r="F207">
        <f ca="1">OFFSET('Equipos, Mater, Serv'!H$5,ROW($A207)-ROW($A$3),0)</f>
        <v>0</v>
      </c>
      <c r="G207">
        <f ca="1">OFFSET('Equipos, Mater, Serv'!L$5,ROW($A207)-ROW($A$3),0)</f>
        <v>0</v>
      </c>
      <c r="I207">
        <f ca="1">OFFSET('Equipos, Mater, Serv'!O$5,ROW($A207)-ROW($A$3),0)</f>
        <v>0</v>
      </c>
      <c r="J207">
        <f ca="1">OFFSET('Equipos, Mater, Serv'!P$5,ROW($A207)-ROW($A$3),0)</f>
        <v>0</v>
      </c>
      <c r="K207">
        <f ca="1">OFFSET('Equipos, Mater, Serv'!T$5,ROW($A207)-ROW($A$3),0)</f>
        <v>0</v>
      </c>
      <c r="L207">
        <f ca="1">OFFSET('Equipos, Mater, Serv'!U$5,ROW($A207)-ROW($A$3),0)</f>
        <v>0</v>
      </c>
      <c r="N207">
        <f ca="1">OFFSET('Equipos, Mater, Serv'!Z$5,ROW($A207)-ROW($A$3),0)</f>
        <v>0</v>
      </c>
      <c r="O207">
        <f ca="1">OFFSET('Equipos, Mater, Serv'!AA$5,ROW($A207)-ROW($A$3),0)</f>
        <v>0</v>
      </c>
      <c r="P207">
        <f ca="1">OFFSET('Equipos, Mater, Serv'!AB$5,ROW($A207)-ROW($A$3),0)</f>
        <v>0</v>
      </c>
      <c r="Q207">
        <f ca="1">OFFSET('Equipos, Mater, Serv'!AC$5,ROW($A207)-ROW($A$3),0)</f>
        <v>0</v>
      </c>
      <c r="R207">
        <f ca="1">OFFSET('Equipos, Mater, Serv'!AD$5,ROW($A207)-ROW($A$3),0)</f>
        <v>0</v>
      </c>
      <c r="S207">
        <f ca="1">OFFSET('Equipos, Mater, Serv'!AE$5,ROW($A207)-ROW($A$3),0)</f>
        <v>0</v>
      </c>
      <c r="T207">
        <f ca="1">OFFSET('Equipos, Mater, Serv'!AF$5,ROW($A207)-ROW($A$3),0)</f>
        <v>0</v>
      </c>
      <c r="V207" s="227">
        <f ca="1">IF(OR($B207=0,D207=0,F207=0,J207&lt;&gt;'Datos fijos'!$H$3),0,1)</f>
        <v>0</v>
      </c>
      <c r="W207">
        <f t="shared" ca="1" si="260"/>
        <v>0</v>
      </c>
      <c r="X207" t="str">
        <f t="shared" ca="1" si="261"/>
        <v/>
      </c>
      <c r="Y207" t="str">
        <f t="shared" ca="1" si="262"/>
        <v/>
      </c>
      <c r="AA207" t="str">
        <f t="shared" ca="1" si="205"/>
        <v/>
      </c>
      <c r="AB207" t="str">
        <f t="shared" ca="1" si="206"/>
        <v/>
      </c>
      <c r="AC207" t="str">
        <f t="shared" ca="1" si="207"/>
        <v/>
      </c>
      <c r="AD207" t="str">
        <f t="shared" ca="1" si="208"/>
        <v/>
      </c>
      <c r="AE207" t="str">
        <f t="shared" ca="1" si="209"/>
        <v/>
      </c>
      <c r="AF207" t="str">
        <f t="shared" ca="1" si="210"/>
        <v/>
      </c>
      <c r="AG207" t="str">
        <f t="shared" ca="1" si="263"/>
        <v/>
      </c>
      <c r="AH207" t="str">
        <f t="shared" ca="1" si="264"/>
        <v/>
      </c>
      <c r="AI207" t="str">
        <f t="shared" ca="1" si="265"/>
        <v/>
      </c>
      <c r="AL207" t="str">
        <f ca="1">IF(Y207="","",IF(OR(AG207='Datos fijos'!$AB$3,AG207='Datos fijos'!$AB$4),0,SUM(AH207:AK207)))</f>
        <v/>
      </c>
      <c r="BE207" s="4">
        <f ca="1">IF(OR(COUNTIF('Datos fijos'!$AJ:$AJ,$B207)=0,$B207=0,D207=0,F207=0,$H$4&lt;&gt;'Datos fijos'!$H$3),0,VLOOKUP($B207,'Datos fijos'!$AJ:$AO,COLUMN('Datos fijos'!$AK$2)-COLUMN('Datos fijos'!$AJ$2)+1,0))</f>
        <v>0</v>
      </c>
      <c r="BF207">
        <f t="shared" ca="1" si="266"/>
        <v>0</v>
      </c>
      <c r="BG207" t="str">
        <f t="shared" ca="1" si="211"/>
        <v/>
      </c>
      <c r="BH207" t="str">
        <f t="shared" ca="1" si="212"/>
        <v/>
      </c>
      <c r="BJ207" t="str">
        <f t="shared" ca="1" si="213"/>
        <v/>
      </c>
      <c r="BK207" t="str">
        <f t="shared" ca="1" si="214"/>
        <v/>
      </c>
      <c r="BL207" t="str">
        <f t="shared" ca="1" si="215"/>
        <v/>
      </c>
      <c r="BM207" t="str">
        <f t="shared" ca="1" si="216"/>
        <v/>
      </c>
      <c r="BN207" s="4" t="str">
        <f t="shared" ca="1" si="217"/>
        <v/>
      </c>
      <c r="BO207" t="str">
        <f t="shared" ca="1" si="218"/>
        <v/>
      </c>
      <c r="BP207" t="str">
        <f t="shared" ca="1" si="219"/>
        <v/>
      </c>
      <c r="BQ207" t="str">
        <f t="shared" ca="1" si="220"/>
        <v/>
      </c>
      <c r="BR207" t="str">
        <f t="shared" ca="1" si="221"/>
        <v/>
      </c>
      <c r="BS207" t="str">
        <f t="shared" ca="1" si="222"/>
        <v/>
      </c>
      <c r="BT207" t="str">
        <f ca="1">IF($BH207="","",IF(OR(BO207='Datos fijos'!$AB$3,BO207='Datos fijos'!$AB$4),0,SUM(BP207:BS207)))</f>
        <v/>
      </c>
      <c r="BU207" t="str">
        <f t="shared" ca="1" si="267"/>
        <v/>
      </c>
      <c r="BX207">
        <f ca="1">IF(OR(COUNTIF('Datos fijos'!$AJ:$AJ,$B207)=0,$B207=0,D207=0,F207=0,G207=0,$H$4&lt;&gt;'Datos fijos'!$H$3),0,VLOOKUP($B207,'Datos fijos'!$AJ:$AO,COLUMN('Datos fijos'!$AL$1)-COLUMN('Datos fijos'!$AJ$2)+1,0))</f>
        <v>0</v>
      </c>
      <c r="BY207">
        <f t="shared" ca="1" si="268"/>
        <v>0</v>
      </c>
      <c r="BZ207" t="str">
        <f t="shared" ca="1" si="223"/>
        <v/>
      </c>
      <c r="CA207" t="str">
        <f t="shared" ca="1" si="224"/>
        <v/>
      </c>
      <c r="CC207" t="str">
        <f t="shared" ca="1" si="225"/>
        <v/>
      </c>
      <c r="CD207" t="str">
        <f t="shared" ca="1" si="226"/>
        <v/>
      </c>
      <c r="CE207" t="str">
        <f t="shared" ca="1" si="227"/>
        <v/>
      </c>
      <c r="CF207" t="str">
        <f t="shared" ca="1" si="228"/>
        <v/>
      </c>
      <c r="CG207" t="str">
        <f t="shared" ca="1" si="229"/>
        <v/>
      </c>
      <c r="CH207" t="str">
        <f t="shared" ca="1" si="230"/>
        <v/>
      </c>
      <c r="CI207" t="str">
        <f t="shared" ca="1" si="231"/>
        <v/>
      </c>
      <c r="CJ207" t="str">
        <f t="shared" ca="1" si="232"/>
        <v/>
      </c>
      <c r="CK207" t="str">
        <f t="shared" ca="1" si="233"/>
        <v/>
      </c>
      <c r="CL207" t="str">
        <f t="shared" ca="1" si="234"/>
        <v/>
      </c>
      <c r="CM207" t="str">
        <f ca="1">IF($CA207="","",IF(OR(CH207='Datos fijos'!$AB$3,CH207='Datos fijos'!$AB$4),0,SUM(CI207:CL207)))</f>
        <v/>
      </c>
      <c r="CN207" t="str">
        <f t="shared" ca="1" si="269"/>
        <v/>
      </c>
      <c r="CQ207" s="4">
        <f ca="1">IF(OR(COUNTIF('Datos fijos'!$AJ:$AJ,$B207)=0,$B207=0,L207=0,D207=0,F207=0),0,IF(K207='Datos fijos'!$AB$5,VLOOKUP($B207,'Datos fijos'!$AJ:$AO,COLUMN('Datos fijos'!$AN$1)-COLUMN('Datos fijos'!$AJ$2)+1,0),0))</f>
        <v>0</v>
      </c>
      <c r="CR207">
        <f t="shared" ca="1" si="270"/>
        <v>0</v>
      </c>
      <c r="CS207" t="str">
        <f t="shared" ca="1" si="235"/>
        <v/>
      </c>
      <c r="CT207" t="str">
        <f t="shared" ca="1" si="236"/>
        <v/>
      </c>
      <c r="CV207" t="str">
        <f t="shared" ca="1" si="237"/>
        <v/>
      </c>
      <c r="CW207" t="str">
        <f t="shared" ca="1" si="238"/>
        <v/>
      </c>
      <c r="CX207" t="str">
        <f t="shared" ca="1" si="239"/>
        <v/>
      </c>
      <c r="CY207" t="str">
        <f t="shared" ca="1" si="240"/>
        <v/>
      </c>
      <c r="CZ207" t="str">
        <f t="shared" ca="1" si="241"/>
        <v/>
      </c>
      <c r="DA207" t="str">
        <f t="shared" ca="1" si="242"/>
        <v/>
      </c>
      <c r="DB207" s="4" t="str">
        <f t="shared" ca="1" si="243"/>
        <v/>
      </c>
      <c r="DC207" t="str">
        <f t="shared" ca="1" si="244"/>
        <v/>
      </c>
      <c r="DD207" t="str">
        <f t="shared" ca="1" si="245"/>
        <v/>
      </c>
      <c r="DE207" t="str">
        <f t="shared" ca="1" si="246"/>
        <v/>
      </c>
      <c r="DF207" t="str">
        <f t="shared" ca="1" si="247"/>
        <v/>
      </c>
      <c r="DI207">
        <f ca="1">IF(OR(COUNTIF('Datos fijos'!$AJ:$AJ,Cálculos!$B207)=0,Cálculos!$B207=0,D207=0,F207=0),0,VLOOKUP($B207,'Datos fijos'!$AJ:$AO,COLUMN('Datos fijos'!$AO$1)-COLUMN('Datos fijos'!$AJ$2)+1,0))</f>
        <v>0</v>
      </c>
      <c r="DJ207">
        <f t="shared" ca="1" si="271"/>
        <v>0</v>
      </c>
      <c r="DK207" t="str">
        <f t="shared" ca="1" si="248"/>
        <v/>
      </c>
      <c r="DL207" t="str">
        <f t="shared" ca="1" si="272"/>
        <v/>
      </c>
      <c r="DN207" t="str">
        <f t="shared" ca="1" si="249"/>
        <v/>
      </c>
      <c r="DO207" t="str">
        <f t="shared" ca="1" si="250"/>
        <v/>
      </c>
      <c r="DP207" t="str">
        <f t="shared" ca="1" si="251"/>
        <v/>
      </c>
      <c r="DQ207" t="str">
        <f t="shared" ca="1" si="252"/>
        <v/>
      </c>
      <c r="DR207" t="str">
        <f t="shared" ca="1" si="253"/>
        <v/>
      </c>
      <c r="DS207" s="4" t="str">
        <f ca="1">IF($DL207="","",IF(OR(OFFSET(K$3,$DL207,0)='Datos fijos'!$AB$5,OFFSET(K$3,$DL207,0)='Datos fijos'!$AB$6),"Importado",OFFSET(K$3,$DL207,0)))</f>
        <v/>
      </c>
      <c r="DT207" t="str">
        <f t="shared" ca="1" si="254"/>
        <v/>
      </c>
      <c r="DU207" t="str">
        <f t="shared" ca="1" si="255"/>
        <v/>
      </c>
      <c r="DV207" t="str">
        <f t="shared" ca="1" si="256"/>
        <v/>
      </c>
      <c r="DW207" t="str">
        <f t="shared" ca="1" si="257"/>
        <v/>
      </c>
      <c r="DX207" t="str">
        <f ca="1">IF(DL207="","",IF(OR(DS207='Datos fijos'!$AB$3,DS207='Datos fijos'!$AB$4),0,SUM(DT207:DW207)))</f>
        <v/>
      </c>
      <c r="DY207" t="str">
        <f t="shared" ca="1" si="258"/>
        <v/>
      </c>
      <c r="EC207" s="52" t="str">
        <f ca="1">IF(OR(COUNTIF('Datos fijos'!$AJ:$AJ,Cálculos!$B207)=0,F207=0,D207=0,B207=0),"",VLOOKUP($B207,'Datos fijos'!$AJ:$AP,COLUMN('Datos fijos'!$AP$1)-COLUMN('Datos fijos'!$AJ$2)+1,0))</f>
        <v/>
      </c>
      <c r="ED207" t="str">
        <f t="shared" ca="1" si="259"/>
        <v/>
      </c>
    </row>
    <row r="208" spans="2:134">
      <c r="B208">
        <f ca="1">OFFSET('Equipos, Mater, Serv'!C$5,ROW($A208)-ROW($A$3),0)</f>
        <v>0</v>
      </c>
      <c r="C208">
        <f ca="1">OFFSET('Equipos, Mater, Serv'!D$5,ROW($A208)-ROW($A$3),0)</f>
        <v>0</v>
      </c>
      <c r="D208">
        <f ca="1">OFFSET('Equipos, Mater, Serv'!F$5,ROW($A208)-ROW($A$3),0)</f>
        <v>0</v>
      </c>
      <c r="E208">
        <f ca="1">OFFSET('Equipos, Mater, Serv'!G$5,ROW($A208)-ROW($A$3),0)</f>
        <v>0</v>
      </c>
      <c r="F208">
        <f ca="1">OFFSET('Equipos, Mater, Serv'!H$5,ROW($A208)-ROW($A$3),0)</f>
        <v>0</v>
      </c>
      <c r="G208">
        <f ca="1">OFFSET('Equipos, Mater, Serv'!L$5,ROW($A208)-ROW($A$3),0)</f>
        <v>0</v>
      </c>
      <c r="I208">
        <f ca="1">OFFSET('Equipos, Mater, Serv'!O$5,ROW($A208)-ROW($A$3),0)</f>
        <v>0</v>
      </c>
      <c r="J208">
        <f ca="1">OFFSET('Equipos, Mater, Serv'!P$5,ROW($A208)-ROW($A$3),0)</f>
        <v>0</v>
      </c>
      <c r="K208">
        <f ca="1">OFFSET('Equipos, Mater, Serv'!T$5,ROW($A208)-ROW($A$3),0)</f>
        <v>0</v>
      </c>
      <c r="L208">
        <f ca="1">OFFSET('Equipos, Mater, Serv'!U$5,ROW($A208)-ROW($A$3),0)</f>
        <v>0</v>
      </c>
      <c r="N208">
        <f ca="1">OFFSET('Equipos, Mater, Serv'!Z$5,ROW($A208)-ROW($A$3),0)</f>
        <v>0</v>
      </c>
      <c r="O208">
        <f ca="1">OFFSET('Equipos, Mater, Serv'!AA$5,ROW($A208)-ROW($A$3),0)</f>
        <v>0</v>
      </c>
      <c r="P208">
        <f ca="1">OFFSET('Equipos, Mater, Serv'!AB$5,ROW($A208)-ROW($A$3),0)</f>
        <v>0</v>
      </c>
      <c r="Q208">
        <f ca="1">OFFSET('Equipos, Mater, Serv'!AC$5,ROW($A208)-ROW($A$3),0)</f>
        <v>0</v>
      </c>
      <c r="R208">
        <f ca="1">OFFSET('Equipos, Mater, Serv'!AD$5,ROW($A208)-ROW($A$3),0)</f>
        <v>0</v>
      </c>
      <c r="S208">
        <f ca="1">OFFSET('Equipos, Mater, Serv'!AE$5,ROW($A208)-ROW($A$3),0)</f>
        <v>0</v>
      </c>
      <c r="T208">
        <f ca="1">OFFSET('Equipos, Mater, Serv'!AF$5,ROW($A208)-ROW($A$3),0)</f>
        <v>0</v>
      </c>
      <c r="V208" s="227">
        <f ca="1">IF(OR($B208=0,D208=0,F208=0,J208&lt;&gt;'Datos fijos'!$H$3),0,1)</f>
        <v>0</v>
      </c>
      <c r="W208">
        <f t="shared" ca="1" si="260"/>
        <v>0</v>
      </c>
      <c r="X208" t="str">
        <f t="shared" ca="1" si="261"/>
        <v/>
      </c>
      <c r="Y208" t="str">
        <f t="shared" ca="1" si="262"/>
        <v/>
      </c>
      <c r="AA208" t="str">
        <f t="shared" ca="1" si="205"/>
        <v/>
      </c>
      <c r="AB208" t="str">
        <f t="shared" ca="1" si="206"/>
        <v/>
      </c>
      <c r="AC208" t="str">
        <f t="shared" ca="1" si="207"/>
        <v/>
      </c>
      <c r="AD208" t="str">
        <f t="shared" ca="1" si="208"/>
        <v/>
      </c>
      <c r="AE208" t="str">
        <f t="shared" ca="1" si="209"/>
        <v/>
      </c>
      <c r="AF208" t="str">
        <f t="shared" ca="1" si="210"/>
        <v/>
      </c>
      <c r="AG208" t="str">
        <f t="shared" ca="1" si="263"/>
        <v/>
      </c>
      <c r="AH208" t="str">
        <f t="shared" ca="1" si="264"/>
        <v/>
      </c>
      <c r="AI208" t="str">
        <f t="shared" ca="1" si="265"/>
        <v/>
      </c>
      <c r="AL208" t="str">
        <f ca="1">IF(Y208="","",IF(OR(AG208='Datos fijos'!$AB$3,AG208='Datos fijos'!$AB$4),0,SUM(AH208:AK208)))</f>
        <v/>
      </c>
      <c r="BE208" s="4">
        <f ca="1">IF(OR(COUNTIF('Datos fijos'!$AJ:$AJ,$B208)=0,$B208=0,D208=0,F208=0,$H$4&lt;&gt;'Datos fijos'!$H$3),0,VLOOKUP($B208,'Datos fijos'!$AJ:$AO,COLUMN('Datos fijos'!$AK$2)-COLUMN('Datos fijos'!$AJ$2)+1,0))</f>
        <v>0</v>
      </c>
      <c r="BF208">
        <f t="shared" ca="1" si="266"/>
        <v>0</v>
      </c>
      <c r="BG208" t="str">
        <f t="shared" ca="1" si="211"/>
        <v/>
      </c>
      <c r="BH208" t="str">
        <f t="shared" ca="1" si="212"/>
        <v/>
      </c>
      <c r="BJ208" t="str">
        <f t="shared" ca="1" si="213"/>
        <v/>
      </c>
      <c r="BK208" t="str">
        <f t="shared" ca="1" si="214"/>
        <v/>
      </c>
      <c r="BL208" t="str">
        <f t="shared" ca="1" si="215"/>
        <v/>
      </c>
      <c r="BM208" t="str">
        <f t="shared" ca="1" si="216"/>
        <v/>
      </c>
      <c r="BN208" s="4" t="str">
        <f t="shared" ca="1" si="217"/>
        <v/>
      </c>
      <c r="BO208" t="str">
        <f t="shared" ca="1" si="218"/>
        <v/>
      </c>
      <c r="BP208" t="str">
        <f t="shared" ca="1" si="219"/>
        <v/>
      </c>
      <c r="BQ208" t="str">
        <f t="shared" ca="1" si="220"/>
        <v/>
      </c>
      <c r="BR208" t="str">
        <f t="shared" ca="1" si="221"/>
        <v/>
      </c>
      <c r="BS208" t="str">
        <f t="shared" ca="1" si="222"/>
        <v/>
      </c>
      <c r="BT208" t="str">
        <f ca="1">IF($BH208="","",IF(OR(BO208='Datos fijos'!$AB$3,BO208='Datos fijos'!$AB$4),0,SUM(BP208:BS208)))</f>
        <v/>
      </c>
      <c r="BU208" t="str">
        <f t="shared" ca="1" si="267"/>
        <v/>
      </c>
      <c r="BX208">
        <f ca="1">IF(OR(COUNTIF('Datos fijos'!$AJ:$AJ,$B208)=0,$B208=0,D208=0,F208=0,G208=0,$H$4&lt;&gt;'Datos fijos'!$H$3),0,VLOOKUP($B208,'Datos fijos'!$AJ:$AO,COLUMN('Datos fijos'!$AL$1)-COLUMN('Datos fijos'!$AJ$2)+1,0))</f>
        <v>0</v>
      </c>
      <c r="BY208">
        <f t="shared" ca="1" si="268"/>
        <v>0</v>
      </c>
      <c r="BZ208" t="str">
        <f t="shared" ca="1" si="223"/>
        <v/>
      </c>
      <c r="CA208" t="str">
        <f t="shared" ca="1" si="224"/>
        <v/>
      </c>
      <c r="CC208" t="str">
        <f t="shared" ca="1" si="225"/>
        <v/>
      </c>
      <c r="CD208" t="str">
        <f t="shared" ca="1" si="226"/>
        <v/>
      </c>
      <c r="CE208" t="str">
        <f t="shared" ca="1" si="227"/>
        <v/>
      </c>
      <c r="CF208" t="str">
        <f t="shared" ca="1" si="228"/>
        <v/>
      </c>
      <c r="CG208" t="str">
        <f t="shared" ca="1" si="229"/>
        <v/>
      </c>
      <c r="CH208" t="str">
        <f t="shared" ca="1" si="230"/>
        <v/>
      </c>
      <c r="CI208" t="str">
        <f t="shared" ca="1" si="231"/>
        <v/>
      </c>
      <c r="CJ208" t="str">
        <f t="shared" ca="1" si="232"/>
        <v/>
      </c>
      <c r="CK208" t="str">
        <f t="shared" ca="1" si="233"/>
        <v/>
      </c>
      <c r="CL208" t="str">
        <f t="shared" ca="1" si="234"/>
        <v/>
      </c>
      <c r="CM208" t="str">
        <f ca="1">IF($CA208="","",IF(OR(CH208='Datos fijos'!$AB$3,CH208='Datos fijos'!$AB$4),0,SUM(CI208:CL208)))</f>
        <v/>
      </c>
      <c r="CN208" t="str">
        <f t="shared" ca="1" si="269"/>
        <v/>
      </c>
      <c r="CQ208" s="4">
        <f ca="1">IF(OR(COUNTIF('Datos fijos'!$AJ:$AJ,$B208)=0,$B208=0,L208=0,D208=0,F208=0),0,IF(K208='Datos fijos'!$AB$5,VLOOKUP($B208,'Datos fijos'!$AJ:$AO,COLUMN('Datos fijos'!$AN$1)-COLUMN('Datos fijos'!$AJ$2)+1,0),0))</f>
        <v>0</v>
      </c>
      <c r="CR208">
        <f t="shared" ca="1" si="270"/>
        <v>0</v>
      </c>
      <c r="CS208" t="str">
        <f t="shared" ca="1" si="235"/>
        <v/>
      </c>
      <c r="CT208" t="str">
        <f t="shared" ca="1" si="236"/>
        <v/>
      </c>
      <c r="CV208" t="str">
        <f t="shared" ca="1" si="237"/>
        <v/>
      </c>
      <c r="CW208" t="str">
        <f t="shared" ca="1" si="238"/>
        <v/>
      </c>
      <c r="CX208" t="str">
        <f t="shared" ca="1" si="239"/>
        <v/>
      </c>
      <c r="CY208" t="str">
        <f t="shared" ca="1" si="240"/>
        <v/>
      </c>
      <c r="CZ208" t="str">
        <f t="shared" ca="1" si="241"/>
        <v/>
      </c>
      <c r="DA208" t="str">
        <f t="shared" ca="1" si="242"/>
        <v/>
      </c>
      <c r="DB208" s="4" t="str">
        <f t="shared" ca="1" si="243"/>
        <v/>
      </c>
      <c r="DC208" t="str">
        <f t="shared" ca="1" si="244"/>
        <v/>
      </c>
      <c r="DD208" t="str">
        <f t="shared" ca="1" si="245"/>
        <v/>
      </c>
      <c r="DE208" t="str">
        <f t="shared" ca="1" si="246"/>
        <v/>
      </c>
      <c r="DF208" t="str">
        <f t="shared" ca="1" si="247"/>
        <v/>
      </c>
      <c r="DI208">
        <f ca="1">IF(OR(COUNTIF('Datos fijos'!$AJ:$AJ,Cálculos!$B208)=0,Cálculos!$B208=0,D208=0,F208=0),0,VLOOKUP($B208,'Datos fijos'!$AJ:$AO,COLUMN('Datos fijos'!$AO$1)-COLUMN('Datos fijos'!$AJ$2)+1,0))</f>
        <v>0</v>
      </c>
      <c r="DJ208">
        <f t="shared" ca="1" si="271"/>
        <v>0</v>
      </c>
      <c r="DK208" t="str">
        <f t="shared" ca="1" si="248"/>
        <v/>
      </c>
      <c r="DL208" t="str">
        <f t="shared" ca="1" si="272"/>
        <v/>
      </c>
      <c r="DN208" t="str">
        <f t="shared" ca="1" si="249"/>
        <v/>
      </c>
      <c r="DO208" t="str">
        <f t="shared" ca="1" si="250"/>
        <v/>
      </c>
      <c r="DP208" t="str">
        <f t="shared" ca="1" si="251"/>
        <v/>
      </c>
      <c r="DQ208" t="str">
        <f t="shared" ca="1" si="252"/>
        <v/>
      </c>
      <c r="DR208" t="str">
        <f t="shared" ca="1" si="253"/>
        <v/>
      </c>
      <c r="DS208" s="4" t="str">
        <f ca="1">IF($DL208="","",IF(OR(OFFSET(K$3,$DL208,0)='Datos fijos'!$AB$5,OFFSET(K$3,$DL208,0)='Datos fijos'!$AB$6),"Importado",OFFSET(K$3,$DL208,0)))</f>
        <v/>
      </c>
      <c r="DT208" t="str">
        <f t="shared" ca="1" si="254"/>
        <v/>
      </c>
      <c r="DU208" t="str">
        <f t="shared" ca="1" si="255"/>
        <v/>
      </c>
      <c r="DV208" t="str">
        <f t="shared" ca="1" si="256"/>
        <v/>
      </c>
      <c r="DW208" t="str">
        <f t="shared" ca="1" si="257"/>
        <v/>
      </c>
      <c r="DX208" t="str">
        <f ca="1">IF(DL208="","",IF(OR(DS208='Datos fijos'!$AB$3,DS208='Datos fijos'!$AB$4),0,SUM(DT208:DW208)))</f>
        <v/>
      </c>
      <c r="DY208" t="str">
        <f t="shared" ca="1" si="258"/>
        <v/>
      </c>
      <c r="EC208" s="52" t="str">
        <f ca="1">IF(OR(COUNTIF('Datos fijos'!$AJ:$AJ,Cálculos!$B208)=0,F208=0,D208=0,B208=0),"",VLOOKUP($B208,'Datos fijos'!$AJ:$AP,COLUMN('Datos fijos'!$AP$1)-COLUMN('Datos fijos'!$AJ$2)+1,0))</f>
        <v/>
      </c>
      <c r="ED208" t="str">
        <f t="shared" ca="1" si="259"/>
        <v/>
      </c>
    </row>
    <row r="209" spans="2:134">
      <c r="B209">
        <f ca="1">OFFSET('Equipos, Mater, Serv'!C$5,ROW($A209)-ROW($A$3),0)</f>
        <v>0</v>
      </c>
      <c r="C209">
        <f ca="1">OFFSET('Equipos, Mater, Serv'!D$5,ROW($A209)-ROW($A$3),0)</f>
        <v>0</v>
      </c>
      <c r="D209">
        <f ca="1">OFFSET('Equipos, Mater, Serv'!F$5,ROW($A209)-ROW($A$3),0)</f>
        <v>0</v>
      </c>
      <c r="E209">
        <f ca="1">OFFSET('Equipos, Mater, Serv'!G$5,ROW($A209)-ROW($A$3),0)</f>
        <v>0</v>
      </c>
      <c r="F209">
        <f ca="1">OFFSET('Equipos, Mater, Serv'!H$5,ROW($A209)-ROW($A$3),0)</f>
        <v>0</v>
      </c>
      <c r="G209">
        <f ca="1">OFFSET('Equipos, Mater, Serv'!L$5,ROW($A209)-ROW($A$3),0)</f>
        <v>0</v>
      </c>
      <c r="I209">
        <f ca="1">OFFSET('Equipos, Mater, Serv'!O$5,ROW($A209)-ROW($A$3),0)</f>
        <v>0</v>
      </c>
      <c r="J209">
        <f ca="1">OFFSET('Equipos, Mater, Serv'!P$5,ROW($A209)-ROW($A$3),0)</f>
        <v>0</v>
      </c>
      <c r="K209">
        <f ca="1">OFFSET('Equipos, Mater, Serv'!T$5,ROW($A209)-ROW($A$3),0)</f>
        <v>0</v>
      </c>
      <c r="L209">
        <f ca="1">OFFSET('Equipos, Mater, Serv'!U$5,ROW($A209)-ROW($A$3),0)</f>
        <v>0</v>
      </c>
      <c r="N209">
        <f ca="1">OFFSET('Equipos, Mater, Serv'!Z$5,ROW($A209)-ROW($A$3),0)</f>
        <v>0</v>
      </c>
      <c r="O209">
        <f ca="1">OFFSET('Equipos, Mater, Serv'!AA$5,ROW($A209)-ROW($A$3),0)</f>
        <v>0</v>
      </c>
      <c r="P209">
        <f ca="1">OFFSET('Equipos, Mater, Serv'!AB$5,ROW($A209)-ROW($A$3),0)</f>
        <v>0</v>
      </c>
      <c r="Q209">
        <f ca="1">OFFSET('Equipos, Mater, Serv'!AC$5,ROW($A209)-ROW($A$3),0)</f>
        <v>0</v>
      </c>
      <c r="R209">
        <f ca="1">OFFSET('Equipos, Mater, Serv'!AD$5,ROW($A209)-ROW($A$3),0)</f>
        <v>0</v>
      </c>
      <c r="S209">
        <f ca="1">OFFSET('Equipos, Mater, Serv'!AE$5,ROW($A209)-ROW($A$3),0)</f>
        <v>0</v>
      </c>
      <c r="T209">
        <f ca="1">OFFSET('Equipos, Mater, Serv'!AF$5,ROW($A209)-ROW($A$3),0)</f>
        <v>0</v>
      </c>
      <c r="V209" s="227">
        <f ca="1">IF(OR($B209=0,D209=0,F209=0,J209&lt;&gt;'Datos fijos'!$H$3),0,1)</f>
        <v>0</v>
      </c>
      <c r="W209">
        <f t="shared" ca="1" si="260"/>
        <v>0</v>
      </c>
      <c r="X209" t="str">
        <f t="shared" ca="1" si="261"/>
        <v/>
      </c>
      <c r="Y209" t="str">
        <f t="shared" ca="1" si="262"/>
        <v/>
      </c>
      <c r="AA209" t="str">
        <f t="shared" ca="1" si="205"/>
        <v/>
      </c>
      <c r="AB209" t="str">
        <f t="shared" ca="1" si="206"/>
        <v/>
      </c>
      <c r="AC209" t="str">
        <f t="shared" ca="1" si="207"/>
        <v/>
      </c>
      <c r="AD209" t="str">
        <f t="shared" ca="1" si="208"/>
        <v/>
      </c>
      <c r="AE209" t="str">
        <f t="shared" ca="1" si="209"/>
        <v/>
      </c>
      <c r="AF209" t="str">
        <f t="shared" ca="1" si="210"/>
        <v/>
      </c>
      <c r="AG209" t="str">
        <f t="shared" ca="1" si="263"/>
        <v/>
      </c>
      <c r="AH209" t="str">
        <f t="shared" ca="1" si="264"/>
        <v/>
      </c>
      <c r="AI209" t="str">
        <f t="shared" ca="1" si="265"/>
        <v/>
      </c>
      <c r="AL209" t="str">
        <f ca="1">IF(Y209="","",IF(OR(AG209='Datos fijos'!$AB$3,AG209='Datos fijos'!$AB$4),0,SUM(AH209:AK209)))</f>
        <v/>
      </c>
      <c r="BE209" s="4">
        <f ca="1">IF(OR(COUNTIF('Datos fijos'!$AJ:$AJ,$B209)=0,$B209=0,D209=0,F209=0,$H$4&lt;&gt;'Datos fijos'!$H$3),0,VLOOKUP($B209,'Datos fijos'!$AJ:$AO,COLUMN('Datos fijos'!$AK$2)-COLUMN('Datos fijos'!$AJ$2)+1,0))</f>
        <v>0</v>
      </c>
      <c r="BF209">
        <f t="shared" ca="1" si="266"/>
        <v>0</v>
      </c>
      <c r="BG209" t="str">
        <f t="shared" ca="1" si="211"/>
        <v/>
      </c>
      <c r="BH209" t="str">
        <f t="shared" ca="1" si="212"/>
        <v/>
      </c>
      <c r="BJ209" t="str">
        <f t="shared" ca="1" si="213"/>
        <v/>
      </c>
      <c r="BK209" t="str">
        <f t="shared" ca="1" si="214"/>
        <v/>
      </c>
      <c r="BL209" t="str">
        <f t="shared" ca="1" si="215"/>
        <v/>
      </c>
      <c r="BM209" t="str">
        <f t="shared" ca="1" si="216"/>
        <v/>
      </c>
      <c r="BN209" s="4" t="str">
        <f t="shared" ca="1" si="217"/>
        <v/>
      </c>
      <c r="BO209" t="str">
        <f t="shared" ca="1" si="218"/>
        <v/>
      </c>
      <c r="BP209" t="str">
        <f t="shared" ca="1" si="219"/>
        <v/>
      </c>
      <c r="BQ209" t="str">
        <f t="shared" ca="1" si="220"/>
        <v/>
      </c>
      <c r="BR209" t="str">
        <f t="shared" ca="1" si="221"/>
        <v/>
      </c>
      <c r="BS209" t="str">
        <f t="shared" ca="1" si="222"/>
        <v/>
      </c>
      <c r="BT209" t="str">
        <f ca="1">IF($BH209="","",IF(OR(BO209='Datos fijos'!$AB$3,BO209='Datos fijos'!$AB$4),0,SUM(BP209:BS209)))</f>
        <v/>
      </c>
      <c r="BU209" t="str">
        <f t="shared" ca="1" si="267"/>
        <v/>
      </c>
      <c r="BX209">
        <f ca="1">IF(OR(COUNTIF('Datos fijos'!$AJ:$AJ,$B209)=0,$B209=0,D209=0,F209=0,G209=0,$H$4&lt;&gt;'Datos fijos'!$H$3),0,VLOOKUP($B209,'Datos fijos'!$AJ:$AO,COLUMN('Datos fijos'!$AL$1)-COLUMN('Datos fijos'!$AJ$2)+1,0))</f>
        <v>0</v>
      </c>
      <c r="BY209">
        <f t="shared" ca="1" si="268"/>
        <v>0</v>
      </c>
      <c r="BZ209" t="str">
        <f t="shared" ca="1" si="223"/>
        <v/>
      </c>
      <c r="CA209" t="str">
        <f t="shared" ca="1" si="224"/>
        <v/>
      </c>
      <c r="CC209" t="str">
        <f t="shared" ca="1" si="225"/>
        <v/>
      </c>
      <c r="CD209" t="str">
        <f t="shared" ca="1" si="226"/>
        <v/>
      </c>
      <c r="CE209" t="str">
        <f t="shared" ca="1" si="227"/>
        <v/>
      </c>
      <c r="CF209" t="str">
        <f t="shared" ca="1" si="228"/>
        <v/>
      </c>
      <c r="CG209" t="str">
        <f t="shared" ca="1" si="229"/>
        <v/>
      </c>
      <c r="CH209" t="str">
        <f t="shared" ca="1" si="230"/>
        <v/>
      </c>
      <c r="CI209" t="str">
        <f t="shared" ca="1" si="231"/>
        <v/>
      </c>
      <c r="CJ209" t="str">
        <f t="shared" ca="1" si="232"/>
        <v/>
      </c>
      <c r="CK209" t="str">
        <f t="shared" ca="1" si="233"/>
        <v/>
      </c>
      <c r="CL209" t="str">
        <f t="shared" ca="1" si="234"/>
        <v/>
      </c>
      <c r="CM209" t="str">
        <f ca="1">IF($CA209="","",IF(OR(CH209='Datos fijos'!$AB$3,CH209='Datos fijos'!$AB$4),0,SUM(CI209:CL209)))</f>
        <v/>
      </c>
      <c r="CN209" t="str">
        <f t="shared" ca="1" si="269"/>
        <v/>
      </c>
      <c r="CQ209" s="4">
        <f ca="1">IF(OR(COUNTIF('Datos fijos'!$AJ:$AJ,$B209)=0,$B209=0,L209=0,D209=0,F209=0),0,IF(K209='Datos fijos'!$AB$5,VLOOKUP($B209,'Datos fijos'!$AJ:$AO,COLUMN('Datos fijos'!$AN$1)-COLUMN('Datos fijos'!$AJ$2)+1,0),0))</f>
        <v>0</v>
      </c>
      <c r="CR209">
        <f t="shared" ca="1" si="270"/>
        <v>0</v>
      </c>
      <c r="CS209" t="str">
        <f t="shared" ca="1" si="235"/>
        <v/>
      </c>
      <c r="CT209" t="str">
        <f t="shared" ca="1" si="236"/>
        <v/>
      </c>
      <c r="CV209" t="str">
        <f t="shared" ca="1" si="237"/>
        <v/>
      </c>
      <c r="CW209" t="str">
        <f t="shared" ca="1" si="238"/>
        <v/>
      </c>
      <c r="CX209" t="str">
        <f t="shared" ca="1" si="239"/>
        <v/>
      </c>
      <c r="CY209" t="str">
        <f t="shared" ca="1" si="240"/>
        <v/>
      </c>
      <c r="CZ209" t="str">
        <f t="shared" ca="1" si="241"/>
        <v/>
      </c>
      <c r="DA209" t="str">
        <f t="shared" ca="1" si="242"/>
        <v/>
      </c>
      <c r="DB209" s="4" t="str">
        <f t="shared" ca="1" si="243"/>
        <v/>
      </c>
      <c r="DC209" t="str">
        <f t="shared" ca="1" si="244"/>
        <v/>
      </c>
      <c r="DD209" t="str">
        <f t="shared" ca="1" si="245"/>
        <v/>
      </c>
      <c r="DE209" t="str">
        <f t="shared" ca="1" si="246"/>
        <v/>
      </c>
      <c r="DF209" t="str">
        <f t="shared" ca="1" si="247"/>
        <v/>
      </c>
      <c r="DI209">
        <f ca="1">IF(OR(COUNTIF('Datos fijos'!$AJ:$AJ,Cálculos!$B209)=0,Cálculos!$B209=0,D209=0,F209=0),0,VLOOKUP($B209,'Datos fijos'!$AJ:$AO,COLUMN('Datos fijos'!$AO$1)-COLUMN('Datos fijos'!$AJ$2)+1,0))</f>
        <v>0</v>
      </c>
      <c r="DJ209">
        <f t="shared" ca="1" si="271"/>
        <v>0</v>
      </c>
      <c r="DK209" t="str">
        <f t="shared" ca="1" si="248"/>
        <v/>
      </c>
      <c r="DL209" t="str">
        <f t="shared" ca="1" si="272"/>
        <v/>
      </c>
      <c r="DN209" t="str">
        <f t="shared" ca="1" si="249"/>
        <v/>
      </c>
      <c r="DO209" t="str">
        <f t="shared" ca="1" si="250"/>
        <v/>
      </c>
      <c r="DP209" t="str">
        <f t="shared" ca="1" si="251"/>
        <v/>
      </c>
      <c r="DQ209" t="str">
        <f t="shared" ca="1" si="252"/>
        <v/>
      </c>
      <c r="DR209" t="str">
        <f t="shared" ca="1" si="253"/>
        <v/>
      </c>
      <c r="DS209" s="4" t="str">
        <f ca="1">IF($DL209="","",IF(OR(OFFSET(K$3,$DL209,0)='Datos fijos'!$AB$5,OFFSET(K$3,$DL209,0)='Datos fijos'!$AB$6),"Importado",OFFSET(K$3,$DL209,0)))</f>
        <v/>
      </c>
      <c r="DT209" t="str">
        <f t="shared" ca="1" si="254"/>
        <v/>
      </c>
      <c r="DU209" t="str">
        <f t="shared" ca="1" si="255"/>
        <v/>
      </c>
      <c r="DV209" t="str">
        <f t="shared" ca="1" si="256"/>
        <v/>
      </c>
      <c r="DW209" t="str">
        <f t="shared" ca="1" si="257"/>
        <v/>
      </c>
      <c r="DX209" t="str">
        <f ca="1">IF(DL209="","",IF(OR(DS209='Datos fijos'!$AB$3,DS209='Datos fijos'!$AB$4),0,SUM(DT209:DW209)))</f>
        <v/>
      </c>
      <c r="DY209" t="str">
        <f t="shared" ca="1" si="258"/>
        <v/>
      </c>
      <c r="EC209" s="52" t="str">
        <f ca="1">IF(OR(COUNTIF('Datos fijos'!$AJ:$AJ,Cálculos!$B209)=0,F209=0,D209=0,B209=0),"",VLOOKUP($B209,'Datos fijos'!$AJ:$AP,COLUMN('Datos fijos'!$AP$1)-COLUMN('Datos fijos'!$AJ$2)+1,0))</f>
        <v/>
      </c>
      <c r="ED209" t="str">
        <f t="shared" ca="1" si="259"/>
        <v/>
      </c>
    </row>
    <row r="210" spans="2:134">
      <c r="B210">
        <f ca="1">OFFSET('Equipos, Mater, Serv'!C$5,ROW($A210)-ROW($A$3),0)</f>
        <v>0</v>
      </c>
      <c r="C210">
        <f ca="1">OFFSET('Equipos, Mater, Serv'!D$5,ROW($A210)-ROW($A$3),0)</f>
        <v>0</v>
      </c>
      <c r="D210">
        <f ca="1">OFFSET('Equipos, Mater, Serv'!F$5,ROW($A210)-ROW($A$3),0)</f>
        <v>0</v>
      </c>
      <c r="E210">
        <f ca="1">OFFSET('Equipos, Mater, Serv'!G$5,ROW($A210)-ROW($A$3),0)</f>
        <v>0</v>
      </c>
      <c r="F210">
        <f ca="1">OFFSET('Equipos, Mater, Serv'!H$5,ROW($A210)-ROW($A$3),0)</f>
        <v>0</v>
      </c>
      <c r="G210">
        <f ca="1">OFFSET('Equipos, Mater, Serv'!L$5,ROW($A210)-ROW($A$3),0)</f>
        <v>0</v>
      </c>
      <c r="I210">
        <f ca="1">OFFSET('Equipos, Mater, Serv'!O$5,ROW($A210)-ROW($A$3),0)</f>
        <v>0</v>
      </c>
      <c r="J210">
        <f ca="1">OFFSET('Equipos, Mater, Serv'!P$5,ROW($A210)-ROW($A$3),0)</f>
        <v>0</v>
      </c>
      <c r="K210">
        <f ca="1">OFFSET('Equipos, Mater, Serv'!T$5,ROW($A210)-ROW($A$3),0)</f>
        <v>0</v>
      </c>
      <c r="L210">
        <f ca="1">OFFSET('Equipos, Mater, Serv'!U$5,ROW($A210)-ROW($A$3),0)</f>
        <v>0</v>
      </c>
      <c r="N210">
        <f ca="1">OFFSET('Equipos, Mater, Serv'!Z$5,ROW($A210)-ROW($A$3),0)</f>
        <v>0</v>
      </c>
      <c r="O210">
        <f ca="1">OFFSET('Equipos, Mater, Serv'!AA$5,ROW($A210)-ROW($A$3),0)</f>
        <v>0</v>
      </c>
      <c r="P210">
        <f ca="1">OFFSET('Equipos, Mater, Serv'!AB$5,ROW($A210)-ROW($A$3),0)</f>
        <v>0</v>
      </c>
      <c r="Q210">
        <f ca="1">OFFSET('Equipos, Mater, Serv'!AC$5,ROW($A210)-ROW($A$3),0)</f>
        <v>0</v>
      </c>
      <c r="R210">
        <f ca="1">OFFSET('Equipos, Mater, Serv'!AD$5,ROW($A210)-ROW($A$3),0)</f>
        <v>0</v>
      </c>
      <c r="S210">
        <f ca="1">OFFSET('Equipos, Mater, Serv'!AE$5,ROW($A210)-ROW($A$3),0)</f>
        <v>0</v>
      </c>
      <c r="T210">
        <f ca="1">OFFSET('Equipos, Mater, Serv'!AF$5,ROW($A210)-ROW($A$3),0)</f>
        <v>0</v>
      </c>
      <c r="V210" s="227">
        <f ca="1">IF(OR($B210=0,D210=0,F210=0,J210&lt;&gt;'Datos fijos'!$H$3),0,1)</f>
        <v>0</v>
      </c>
      <c r="W210">
        <f t="shared" ca="1" si="260"/>
        <v>0</v>
      </c>
      <c r="X210" t="str">
        <f t="shared" ca="1" si="261"/>
        <v/>
      </c>
      <c r="Y210" t="str">
        <f t="shared" ca="1" si="262"/>
        <v/>
      </c>
      <c r="AA210" t="str">
        <f t="shared" ca="1" si="205"/>
        <v/>
      </c>
      <c r="AB210" t="str">
        <f t="shared" ca="1" si="206"/>
        <v/>
      </c>
      <c r="AC210" t="str">
        <f t="shared" ca="1" si="207"/>
        <v/>
      </c>
      <c r="AD210" t="str">
        <f t="shared" ca="1" si="208"/>
        <v/>
      </c>
      <c r="AE210" t="str">
        <f t="shared" ca="1" si="209"/>
        <v/>
      </c>
      <c r="AF210" t="str">
        <f t="shared" ca="1" si="210"/>
        <v/>
      </c>
      <c r="AG210" t="str">
        <f t="shared" ca="1" si="263"/>
        <v/>
      </c>
      <c r="AH210" t="str">
        <f t="shared" ca="1" si="264"/>
        <v/>
      </c>
      <c r="AI210" t="str">
        <f t="shared" ca="1" si="265"/>
        <v/>
      </c>
      <c r="AL210" t="str">
        <f ca="1">IF(Y210="","",IF(OR(AG210='Datos fijos'!$AB$3,AG210='Datos fijos'!$AB$4),0,SUM(AH210:AK210)))</f>
        <v/>
      </c>
      <c r="BE210" s="4">
        <f ca="1">IF(OR(COUNTIF('Datos fijos'!$AJ:$AJ,$B210)=0,$B210=0,D210=0,F210=0,$H$4&lt;&gt;'Datos fijos'!$H$3),0,VLOOKUP($B210,'Datos fijos'!$AJ:$AO,COLUMN('Datos fijos'!$AK$2)-COLUMN('Datos fijos'!$AJ$2)+1,0))</f>
        <v>0</v>
      </c>
      <c r="BF210">
        <f t="shared" ca="1" si="266"/>
        <v>0</v>
      </c>
      <c r="BG210" t="str">
        <f t="shared" ca="1" si="211"/>
        <v/>
      </c>
      <c r="BH210" t="str">
        <f t="shared" ca="1" si="212"/>
        <v/>
      </c>
      <c r="BJ210" t="str">
        <f t="shared" ca="1" si="213"/>
        <v/>
      </c>
      <c r="BK210" t="str">
        <f t="shared" ca="1" si="214"/>
        <v/>
      </c>
      <c r="BL210" t="str">
        <f t="shared" ca="1" si="215"/>
        <v/>
      </c>
      <c r="BM210" t="str">
        <f t="shared" ca="1" si="216"/>
        <v/>
      </c>
      <c r="BN210" s="4" t="str">
        <f t="shared" ca="1" si="217"/>
        <v/>
      </c>
      <c r="BO210" t="str">
        <f t="shared" ca="1" si="218"/>
        <v/>
      </c>
      <c r="BP210" t="str">
        <f t="shared" ca="1" si="219"/>
        <v/>
      </c>
      <c r="BQ210" t="str">
        <f t="shared" ca="1" si="220"/>
        <v/>
      </c>
      <c r="BR210" t="str">
        <f t="shared" ca="1" si="221"/>
        <v/>
      </c>
      <c r="BS210" t="str">
        <f t="shared" ca="1" si="222"/>
        <v/>
      </c>
      <c r="BT210" t="str">
        <f ca="1">IF($BH210="","",IF(OR(BO210='Datos fijos'!$AB$3,BO210='Datos fijos'!$AB$4),0,SUM(BP210:BS210)))</f>
        <v/>
      </c>
      <c r="BU210" t="str">
        <f t="shared" ca="1" si="267"/>
        <v/>
      </c>
      <c r="BX210">
        <f ca="1">IF(OR(COUNTIF('Datos fijos'!$AJ:$AJ,$B210)=0,$B210=0,D210=0,F210=0,G210=0,$H$4&lt;&gt;'Datos fijos'!$H$3),0,VLOOKUP($B210,'Datos fijos'!$AJ:$AO,COLUMN('Datos fijos'!$AL$1)-COLUMN('Datos fijos'!$AJ$2)+1,0))</f>
        <v>0</v>
      </c>
      <c r="BY210">
        <f t="shared" ca="1" si="268"/>
        <v>0</v>
      </c>
      <c r="BZ210" t="str">
        <f t="shared" ca="1" si="223"/>
        <v/>
      </c>
      <c r="CA210" t="str">
        <f t="shared" ca="1" si="224"/>
        <v/>
      </c>
      <c r="CC210" t="str">
        <f t="shared" ca="1" si="225"/>
        <v/>
      </c>
      <c r="CD210" t="str">
        <f t="shared" ca="1" si="226"/>
        <v/>
      </c>
      <c r="CE210" t="str">
        <f t="shared" ca="1" si="227"/>
        <v/>
      </c>
      <c r="CF210" t="str">
        <f t="shared" ca="1" si="228"/>
        <v/>
      </c>
      <c r="CG210" t="str">
        <f t="shared" ca="1" si="229"/>
        <v/>
      </c>
      <c r="CH210" t="str">
        <f t="shared" ca="1" si="230"/>
        <v/>
      </c>
      <c r="CI210" t="str">
        <f t="shared" ca="1" si="231"/>
        <v/>
      </c>
      <c r="CJ210" t="str">
        <f t="shared" ca="1" si="232"/>
        <v/>
      </c>
      <c r="CK210" t="str">
        <f t="shared" ca="1" si="233"/>
        <v/>
      </c>
      <c r="CL210" t="str">
        <f t="shared" ca="1" si="234"/>
        <v/>
      </c>
      <c r="CM210" t="str">
        <f ca="1">IF($CA210="","",IF(OR(CH210='Datos fijos'!$AB$3,CH210='Datos fijos'!$AB$4),0,SUM(CI210:CL210)))</f>
        <v/>
      </c>
      <c r="CN210" t="str">
        <f t="shared" ca="1" si="269"/>
        <v/>
      </c>
      <c r="CQ210" s="4">
        <f ca="1">IF(OR(COUNTIF('Datos fijos'!$AJ:$AJ,$B210)=0,$B210=0,L210=0,D210=0,F210=0),0,IF(K210='Datos fijos'!$AB$5,VLOOKUP($B210,'Datos fijos'!$AJ:$AO,COLUMN('Datos fijos'!$AN$1)-COLUMN('Datos fijos'!$AJ$2)+1,0),0))</f>
        <v>0</v>
      </c>
      <c r="CR210">
        <f t="shared" ca="1" si="270"/>
        <v>0</v>
      </c>
      <c r="CS210" t="str">
        <f t="shared" ca="1" si="235"/>
        <v/>
      </c>
      <c r="CT210" t="str">
        <f t="shared" ca="1" si="236"/>
        <v/>
      </c>
      <c r="CV210" t="str">
        <f t="shared" ca="1" si="237"/>
        <v/>
      </c>
      <c r="CW210" t="str">
        <f t="shared" ca="1" si="238"/>
        <v/>
      </c>
      <c r="CX210" t="str">
        <f t="shared" ca="1" si="239"/>
        <v/>
      </c>
      <c r="CY210" t="str">
        <f t="shared" ca="1" si="240"/>
        <v/>
      </c>
      <c r="CZ210" t="str">
        <f t="shared" ca="1" si="241"/>
        <v/>
      </c>
      <c r="DA210" t="str">
        <f t="shared" ca="1" si="242"/>
        <v/>
      </c>
      <c r="DB210" s="4" t="str">
        <f t="shared" ca="1" si="243"/>
        <v/>
      </c>
      <c r="DC210" t="str">
        <f t="shared" ca="1" si="244"/>
        <v/>
      </c>
      <c r="DD210" t="str">
        <f t="shared" ca="1" si="245"/>
        <v/>
      </c>
      <c r="DE210" t="str">
        <f t="shared" ca="1" si="246"/>
        <v/>
      </c>
      <c r="DF210" t="str">
        <f t="shared" ca="1" si="247"/>
        <v/>
      </c>
      <c r="DI210">
        <f ca="1">IF(OR(COUNTIF('Datos fijos'!$AJ:$AJ,Cálculos!$B210)=0,Cálculos!$B210=0,D210=0,F210=0),0,VLOOKUP($B210,'Datos fijos'!$AJ:$AO,COLUMN('Datos fijos'!$AO$1)-COLUMN('Datos fijos'!$AJ$2)+1,0))</f>
        <v>0</v>
      </c>
      <c r="DJ210">
        <f t="shared" ca="1" si="271"/>
        <v>0</v>
      </c>
      <c r="DK210" t="str">
        <f t="shared" ca="1" si="248"/>
        <v/>
      </c>
      <c r="DL210" t="str">
        <f t="shared" ca="1" si="272"/>
        <v/>
      </c>
      <c r="DN210" t="str">
        <f t="shared" ca="1" si="249"/>
        <v/>
      </c>
      <c r="DO210" t="str">
        <f t="shared" ca="1" si="250"/>
        <v/>
      </c>
      <c r="DP210" t="str">
        <f t="shared" ca="1" si="251"/>
        <v/>
      </c>
      <c r="DQ210" t="str">
        <f t="shared" ca="1" si="252"/>
        <v/>
      </c>
      <c r="DR210" t="str">
        <f t="shared" ca="1" si="253"/>
        <v/>
      </c>
      <c r="DS210" s="4" t="str">
        <f ca="1">IF($DL210="","",IF(OR(OFFSET(K$3,$DL210,0)='Datos fijos'!$AB$5,OFFSET(K$3,$DL210,0)='Datos fijos'!$AB$6),"Importado",OFFSET(K$3,$DL210,0)))</f>
        <v/>
      </c>
      <c r="DT210" t="str">
        <f t="shared" ca="1" si="254"/>
        <v/>
      </c>
      <c r="DU210" t="str">
        <f t="shared" ca="1" si="255"/>
        <v/>
      </c>
      <c r="DV210" t="str">
        <f t="shared" ca="1" si="256"/>
        <v/>
      </c>
      <c r="DW210" t="str">
        <f t="shared" ca="1" si="257"/>
        <v/>
      </c>
      <c r="DX210" t="str">
        <f ca="1">IF(DL210="","",IF(OR(DS210='Datos fijos'!$AB$3,DS210='Datos fijos'!$AB$4),0,SUM(DT210:DW210)))</f>
        <v/>
      </c>
      <c r="DY210" t="str">
        <f t="shared" ca="1" si="258"/>
        <v/>
      </c>
      <c r="EC210" s="52" t="str">
        <f ca="1">IF(OR(COUNTIF('Datos fijos'!$AJ:$AJ,Cálculos!$B210)=0,F210=0,D210=0,B210=0),"",VLOOKUP($B210,'Datos fijos'!$AJ:$AP,COLUMN('Datos fijos'!$AP$1)-COLUMN('Datos fijos'!$AJ$2)+1,0))</f>
        <v/>
      </c>
      <c r="ED210" t="str">
        <f t="shared" ca="1" si="259"/>
        <v/>
      </c>
    </row>
    <row r="211" spans="2:134">
      <c r="B211">
        <f ca="1">OFFSET('Equipos, Mater, Serv'!C$5,ROW($A211)-ROW($A$3),0)</f>
        <v>0</v>
      </c>
      <c r="C211">
        <f ca="1">OFFSET('Equipos, Mater, Serv'!D$5,ROW($A211)-ROW($A$3),0)</f>
        <v>0</v>
      </c>
      <c r="D211">
        <f ca="1">OFFSET('Equipos, Mater, Serv'!F$5,ROW($A211)-ROW($A$3),0)</f>
        <v>0</v>
      </c>
      <c r="E211">
        <f ca="1">OFFSET('Equipos, Mater, Serv'!G$5,ROW($A211)-ROW($A$3),0)</f>
        <v>0</v>
      </c>
      <c r="F211">
        <f ca="1">OFFSET('Equipos, Mater, Serv'!H$5,ROW($A211)-ROW($A$3),0)</f>
        <v>0</v>
      </c>
      <c r="G211">
        <f ca="1">OFFSET('Equipos, Mater, Serv'!L$5,ROW($A211)-ROW($A$3),0)</f>
        <v>0</v>
      </c>
      <c r="I211">
        <f ca="1">OFFSET('Equipos, Mater, Serv'!O$5,ROW($A211)-ROW($A$3),0)</f>
        <v>0</v>
      </c>
      <c r="J211">
        <f ca="1">OFFSET('Equipos, Mater, Serv'!P$5,ROW($A211)-ROW($A$3),0)</f>
        <v>0</v>
      </c>
      <c r="K211">
        <f ca="1">OFFSET('Equipos, Mater, Serv'!T$5,ROW($A211)-ROW($A$3),0)</f>
        <v>0</v>
      </c>
      <c r="L211">
        <f ca="1">OFFSET('Equipos, Mater, Serv'!U$5,ROW($A211)-ROW($A$3),0)</f>
        <v>0</v>
      </c>
      <c r="N211">
        <f ca="1">OFFSET('Equipos, Mater, Serv'!Z$5,ROW($A211)-ROW($A$3),0)</f>
        <v>0</v>
      </c>
      <c r="O211">
        <f ca="1">OFFSET('Equipos, Mater, Serv'!AA$5,ROW($A211)-ROW($A$3),0)</f>
        <v>0</v>
      </c>
      <c r="P211">
        <f ca="1">OFFSET('Equipos, Mater, Serv'!AB$5,ROW($A211)-ROW($A$3),0)</f>
        <v>0</v>
      </c>
      <c r="Q211">
        <f ca="1">OFFSET('Equipos, Mater, Serv'!AC$5,ROW($A211)-ROW($A$3),0)</f>
        <v>0</v>
      </c>
      <c r="R211">
        <f ca="1">OFFSET('Equipos, Mater, Serv'!AD$5,ROW($A211)-ROW($A$3),0)</f>
        <v>0</v>
      </c>
      <c r="S211">
        <f ca="1">OFFSET('Equipos, Mater, Serv'!AE$5,ROW($A211)-ROW($A$3),0)</f>
        <v>0</v>
      </c>
      <c r="T211">
        <f ca="1">OFFSET('Equipos, Mater, Serv'!AF$5,ROW($A211)-ROW($A$3),0)</f>
        <v>0</v>
      </c>
      <c r="V211" s="227">
        <f ca="1">IF(OR($B211=0,D211=0,F211=0,J211&lt;&gt;'Datos fijos'!$H$3),0,1)</f>
        <v>0</v>
      </c>
      <c r="W211">
        <f t="shared" ca="1" si="260"/>
        <v>0</v>
      </c>
      <c r="X211" t="str">
        <f t="shared" ca="1" si="261"/>
        <v/>
      </c>
      <c r="Y211" t="str">
        <f t="shared" ca="1" si="262"/>
        <v/>
      </c>
      <c r="AA211" t="str">
        <f t="shared" ca="1" si="205"/>
        <v/>
      </c>
      <c r="AB211" t="str">
        <f t="shared" ca="1" si="206"/>
        <v/>
      </c>
      <c r="AC211" t="str">
        <f t="shared" ca="1" si="207"/>
        <v/>
      </c>
      <c r="AD211" t="str">
        <f t="shared" ca="1" si="208"/>
        <v/>
      </c>
      <c r="AE211" t="str">
        <f t="shared" ca="1" si="209"/>
        <v/>
      </c>
      <c r="AF211" t="str">
        <f t="shared" ca="1" si="210"/>
        <v/>
      </c>
      <c r="AG211" t="str">
        <f t="shared" ca="1" si="263"/>
        <v/>
      </c>
      <c r="AH211" t="str">
        <f t="shared" ca="1" si="264"/>
        <v/>
      </c>
      <c r="AI211" t="str">
        <f t="shared" ca="1" si="265"/>
        <v/>
      </c>
      <c r="AL211" t="str">
        <f ca="1">IF(Y211="","",IF(OR(AG211='Datos fijos'!$AB$3,AG211='Datos fijos'!$AB$4),0,SUM(AH211:AK211)))</f>
        <v/>
      </c>
      <c r="BE211" s="4">
        <f ca="1">IF(OR(COUNTIF('Datos fijos'!$AJ:$AJ,$B211)=0,$B211=0,D211=0,F211=0,$H$4&lt;&gt;'Datos fijos'!$H$3),0,VLOOKUP($B211,'Datos fijos'!$AJ:$AO,COLUMN('Datos fijos'!$AK$2)-COLUMN('Datos fijos'!$AJ$2)+1,0))</f>
        <v>0</v>
      </c>
      <c r="BF211">
        <f t="shared" ca="1" si="266"/>
        <v>0</v>
      </c>
      <c r="BG211" t="str">
        <f t="shared" ca="1" si="211"/>
        <v/>
      </c>
      <c r="BH211" t="str">
        <f t="shared" ca="1" si="212"/>
        <v/>
      </c>
      <c r="BJ211" t="str">
        <f t="shared" ca="1" si="213"/>
        <v/>
      </c>
      <c r="BK211" t="str">
        <f t="shared" ca="1" si="214"/>
        <v/>
      </c>
      <c r="BL211" t="str">
        <f t="shared" ca="1" si="215"/>
        <v/>
      </c>
      <c r="BM211" t="str">
        <f t="shared" ca="1" si="216"/>
        <v/>
      </c>
      <c r="BN211" s="4" t="str">
        <f t="shared" ca="1" si="217"/>
        <v/>
      </c>
      <c r="BO211" t="str">
        <f t="shared" ca="1" si="218"/>
        <v/>
      </c>
      <c r="BP211" t="str">
        <f t="shared" ca="1" si="219"/>
        <v/>
      </c>
      <c r="BQ211" t="str">
        <f t="shared" ca="1" si="220"/>
        <v/>
      </c>
      <c r="BR211" t="str">
        <f t="shared" ca="1" si="221"/>
        <v/>
      </c>
      <c r="BS211" t="str">
        <f t="shared" ca="1" si="222"/>
        <v/>
      </c>
      <c r="BT211" t="str">
        <f ca="1">IF($BH211="","",IF(OR(BO211='Datos fijos'!$AB$3,BO211='Datos fijos'!$AB$4),0,SUM(BP211:BS211)))</f>
        <v/>
      </c>
      <c r="BU211" t="str">
        <f t="shared" ca="1" si="267"/>
        <v/>
      </c>
      <c r="BX211">
        <f ca="1">IF(OR(COUNTIF('Datos fijos'!$AJ:$AJ,$B211)=0,$B211=0,D211=0,F211=0,G211=0,$H$4&lt;&gt;'Datos fijos'!$H$3),0,VLOOKUP($B211,'Datos fijos'!$AJ:$AO,COLUMN('Datos fijos'!$AL$1)-COLUMN('Datos fijos'!$AJ$2)+1,0))</f>
        <v>0</v>
      </c>
      <c r="BY211">
        <f t="shared" ca="1" si="268"/>
        <v>0</v>
      </c>
      <c r="BZ211" t="str">
        <f t="shared" ca="1" si="223"/>
        <v/>
      </c>
      <c r="CA211" t="str">
        <f t="shared" ca="1" si="224"/>
        <v/>
      </c>
      <c r="CC211" t="str">
        <f t="shared" ca="1" si="225"/>
        <v/>
      </c>
      <c r="CD211" t="str">
        <f t="shared" ca="1" si="226"/>
        <v/>
      </c>
      <c r="CE211" t="str">
        <f t="shared" ca="1" si="227"/>
        <v/>
      </c>
      <c r="CF211" t="str">
        <f t="shared" ca="1" si="228"/>
        <v/>
      </c>
      <c r="CG211" t="str">
        <f t="shared" ca="1" si="229"/>
        <v/>
      </c>
      <c r="CH211" t="str">
        <f t="shared" ca="1" si="230"/>
        <v/>
      </c>
      <c r="CI211" t="str">
        <f t="shared" ca="1" si="231"/>
        <v/>
      </c>
      <c r="CJ211" t="str">
        <f t="shared" ca="1" si="232"/>
        <v/>
      </c>
      <c r="CK211" t="str">
        <f t="shared" ca="1" si="233"/>
        <v/>
      </c>
      <c r="CL211" t="str">
        <f t="shared" ca="1" si="234"/>
        <v/>
      </c>
      <c r="CM211" t="str">
        <f ca="1">IF($CA211="","",IF(OR(CH211='Datos fijos'!$AB$3,CH211='Datos fijos'!$AB$4),0,SUM(CI211:CL211)))</f>
        <v/>
      </c>
      <c r="CN211" t="str">
        <f t="shared" ca="1" si="269"/>
        <v/>
      </c>
      <c r="CQ211" s="4">
        <f ca="1">IF(OR(COUNTIF('Datos fijos'!$AJ:$AJ,$B211)=0,$B211=0,L211=0,D211=0,F211=0),0,IF(K211='Datos fijos'!$AB$5,VLOOKUP($B211,'Datos fijos'!$AJ:$AO,COLUMN('Datos fijos'!$AN$1)-COLUMN('Datos fijos'!$AJ$2)+1,0),0))</f>
        <v>0</v>
      </c>
      <c r="CR211">
        <f t="shared" ca="1" si="270"/>
        <v>0</v>
      </c>
      <c r="CS211" t="str">
        <f t="shared" ca="1" si="235"/>
        <v/>
      </c>
      <c r="CT211" t="str">
        <f t="shared" ca="1" si="236"/>
        <v/>
      </c>
      <c r="CV211" t="str">
        <f t="shared" ca="1" si="237"/>
        <v/>
      </c>
      <c r="CW211" t="str">
        <f t="shared" ca="1" si="238"/>
        <v/>
      </c>
      <c r="CX211" t="str">
        <f t="shared" ca="1" si="239"/>
        <v/>
      </c>
      <c r="CY211" t="str">
        <f t="shared" ca="1" si="240"/>
        <v/>
      </c>
      <c r="CZ211" t="str">
        <f t="shared" ca="1" si="241"/>
        <v/>
      </c>
      <c r="DA211" t="str">
        <f t="shared" ca="1" si="242"/>
        <v/>
      </c>
      <c r="DB211" s="4" t="str">
        <f t="shared" ca="1" si="243"/>
        <v/>
      </c>
      <c r="DC211" t="str">
        <f t="shared" ca="1" si="244"/>
        <v/>
      </c>
      <c r="DD211" t="str">
        <f t="shared" ca="1" si="245"/>
        <v/>
      </c>
      <c r="DE211" t="str">
        <f t="shared" ca="1" si="246"/>
        <v/>
      </c>
      <c r="DF211" t="str">
        <f t="shared" ca="1" si="247"/>
        <v/>
      </c>
      <c r="DI211">
        <f ca="1">IF(OR(COUNTIF('Datos fijos'!$AJ:$AJ,Cálculos!$B211)=0,Cálculos!$B211=0,D211=0,F211=0),0,VLOOKUP($B211,'Datos fijos'!$AJ:$AO,COLUMN('Datos fijos'!$AO$1)-COLUMN('Datos fijos'!$AJ$2)+1,0))</f>
        <v>0</v>
      </c>
      <c r="DJ211">
        <f t="shared" ca="1" si="271"/>
        <v>0</v>
      </c>
      <c r="DK211" t="str">
        <f t="shared" ca="1" si="248"/>
        <v/>
      </c>
      <c r="DL211" t="str">
        <f t="shared" ca="1" si="272"/>
        <v/>
      </c>
      <c r="DN211" t="str">
        <f t="shared" ca="1" si="249"/>
        <v/>
      </c>
      <c r="DO211" t="str">
        <f t="shared" ca="1" si="250"/>
        <v/>
      </c>
      <c r="DP211" t="str">
        <f t="shared" ca="1" si="251"/>
        <v/>
      </c>
      <c r="DQ211" t="str">
        <f t="shared" ca="1" si="252"/>
        <v/>
      </c>
      <c r="DR211" t="str">
        <f t="shared" ca="1" si="253"/>
        <v/>
      </c>
      <c r="DS211" s="4" t="str">
        <f ca="1">IF($DL211="","",IF(OR(OFFSET(K$3,$DL211,0)='Datos fijos'!$AB$5,OFFSET(K$3,$DL211,0)='Datos fijos'!$AB$6),"Importado",OFFSET(K$3,$DL211,0)))</f>
        <v/>
      </c>
      <c r="DT211" t="str">
        <f t="shared" ca="1" si="254"/>
        <v/>
      </c>
      <c r="DU211" t="str">
        <f t="shared" ca="1" si="255"/>
        <v/>
      </c>
      <c r="DV211" t="str">
        <f t="shared" ca="1" si="256"/>
        <v/>
      </c>
      <c r="DW211" t="str">
        <f t="shared" ca="1" si="257"/>
        <v/>
      </c>
      <c r="DX211" t="str">
        <f ca="1">IF(DL211="","",IF(OR(DS211='Datos fijos'!$AB$3,DS211='Datos fijos'!$AB$4),0,SUM(DT211:DW211)))</f>
        <v/>
      </c>
      <c r="DY211" t="str">
        <f t="shared" ca="1" si="258"/>
        <v/>
      </c>
      <c r="EC211" s="52" t="str">
        <f ca="1">IF(OR(COUNTIF('Datos fijos'!$AJ:$AJ,Cálculos!$B211)=0,F211=0,D211=0,B211=0),"",VLOOKUP($B211,'Datos fijos'!$AJ:$AP,COLUMN('Datos fijos'!$AP$1)-COLUMN('Datos fijos'!$AJ$2)+1,0))</f>
        <v/>
      </c>
      <c r="ED211" t="str">
        <f t="shared" ca="1" si="259"/>
        <v/>
      </c>
    </row>
    <row r="212" spans="2:134">
      <c r="B212">
        <f ca="1">OFFSET('Equipos, Mater, Serv'!C$5,ROW($A212)-ROW($A$3),0)</f>
        <v>0</v>
      </c>
      <c r="C212">
        <f ca="1">OFFSET('Equipos, Mater, Serv'!D$5,ROW($A212)-ROW($A$3),0)</f>
        <v>0</v>
      </c>
      <c r="D212">
        <f ca="1">OFFSET('Equipos, Mater, Serv'!F$5,ROW($A212)-ROW($A$3),0)</f>
        <v>0</v>
      </c>
      <c r="E212">
        <f ca="1">OFFSET('Equipos, Mater, Serv'!G$5,ROW($A212)-ROW($A$3),0)</f>
        <v>0</v>
      </c>
      <c r="F212">
        <f ca="1">OFFSET('Equipos, Mater, Serv'!H$5,ROW($A212)-ROW($A$3),0)</f>
        <v>0</v>
      </c>
      <c r="G212">
        <f ca="1">OFFSET('Equipos, Mater, Serv'!L$5,ROW($A212)-ROW($A$3),0)</f>
        <v>0</v>
      </c>
      <c r="I212">
        <f ca="1">OFFSET('Equipos, Mater, Serv'!O$5,ROW($A212)-ROW($A$3),0)</f>
        <v>0</v>
      </c>
      <c r="J212">
        <f ca="1">OFFSET('Equipos, Mater, Serv'!P$5,ROW($A212)-ROW($A$3),0)</f>
        <v>0</v>
      </c>
      <c r="K212">
        <f ca="1">OFFSET('Equipos, Mater, Serv'!T$5,ROW($A212)-ROW($A$3),0)</f>
        <v>0</v>
      </c>
      <c r="L212">
        <f ca="1">OFFSET('Equipos, Mater, Serv'!U$5,ROW($A212)-ROW($A$3),0)</f>
        <v>0</v>
      </c>
      <c r="N212">
        <f ca="1">OFFSET('Equipos, Mater, Serv'!Z$5,ROW($A212)-ROW($A$3),0)</f>
        <v>0</v>
      </c>
      <c r="O212">
        <f ca="1">OFFSET('Equipos, Mater, Serv'!AA$5,ROW($A212)-ROW($A$3),0)</f>
        <v>0</v>
      </c>
      <c r="P212">
        <f ca="1">OFFSET('Equipos, Mater, Serv'!AB$5,ROW($A212)-ROW($A$3),0)</f>
        <v>0</v>
      </c>
      <c r="Q212">
        <f ca="1">OFFSET('Equipos, Mater, Serv'!AC$5,ROW($A212)-ROW($A$3),0)</f>
        <v>0</v>
      </c>
      <c r="R212">
        <f ca="1">OFFSET('Equipos, Mater, Serv'!AD$5,ROW($A212)-ROW($A$3),0)</f>
        <v>0</v>
      </c>
      <c r="S212">
        <f ca="1">OFFSET('Equipos, Mater, Serv'!AE$5,ROW($A212)-ROW($A$3),0)</f>
        <v>0</v>
      </c>
      <c r="T212">
        <f ca="1">OFFSET('Equipos, Mater, Serv'!AF$5,ROW($A212)-ROW($A$3),0)</f>
        <v>0</v>
      </c>
      <c r="V212" s="227">
        <f ca="1">IF(OR($B212=0,D212=0,F212=0,J212&lt;&gt;'Datos fijos'!$H$3),0,1)</f>
        <v>0</v>
      </c>
      <c r="W212">
        <f t="shared" ca="1" si="260"/>
        <v>0</v>
      </c>
      <c r="X212" t="str">
        <f t="shared" ca="1" si="261"/>
        <v/>
      </c>
      <c r="Y212" t="str">
        <f t="shared" ca="1" si="262"/>
        <v/>
      </c>
      <c r="AA212" t="str">
        <f t="shared" ca="1" si="205"/>
        <v/>
      </c>
      <c r="AB212" t="str">
        <f t="shared" ca="1" si="206"/>
        <v/>
      </c>
      <c r="AC212" t="str">
        <f t="shared" ca="1" si="207"/>
        <v/>
      </c>
      <c r="AD212" t="str">
        <f t="shared" ca="1" si="208"/>
        <v/>
      </c>
      <c r="AE212" t="str">
        <f t="shared" ca="1" si="209"/>
        <v/>
      </c>
      <c r="AF212" t="str">
        <f t="shared" ca="1" si="210"/>
        <v/>
      </c>
      <c r="AG212" t="str">
        <f t="shared" ca="1" si="263"/>
        <v/>
      </c>
      <c r="AH212" t="str">
        <f t="shared" ca="1" si="264"/>
        <v/>
      </c>
      <c r="AI212" t="str">
        <f t="shared" ca="1" si="265"/>
        <v/>
      </c>
      <c r="AL212" t="str">
        <f ca="1">IF(Y212="","",IF(OR(AG212='Datos fijos'!$AB$3,AG212='Datos fijos'!$AB$4),0,SUM(AH212:AK212)))</f>
        <v/>
      </c>
      <c r="BE212" s="4">
        <f ca="1">IF(OR(COUNTIF('Datos fijos'!$AJ:$AJ,$B212)=0,$B212=0,D212=0,F212=0,$H$4&lt;&gt;'Datos fijos'!$H$3),0,VLOOKUP($B212,'Datos fijos'!$AJ:$AO,COLUMN('Datos fijos'!$AK$2)-COLUMN('Datos fijos'!$AJ$2)+1,0))</f>
        <v>0</v>
      </c>
      <c r="BF212">
        <f t="shared" ca="1" si="266"/>
        <v>0</v>
      </c>
      <c r="BG212" t="str">
        <f t="shared" ca="1" si="211"/>
        <v/>
      </c>
      <c r="BH212" t="str">
        <f t="shared" ca="1" si="212"/>
        <v/>
      </c>
      <c r="BJ212" t="str">
        <f t="shared" ca="1" si="213"/>
        <v/>
      </c>
      <c r="BK212" t="str">
        <f t="shared" ca="1" si="214"/>
        <v/>
      </c>
      <c r="BL212" t="str">
        <f t="shared" ca="1" si="215"/>
        <v/>
      </c>
      <c r="BM212" t="str">
        <f t="shared" ca="1" si="216"/>
        <v/>
      </c>
      <c r="BN212" s="4" t="str">
        <f t="shared" ca="1" si="217"/>
        <v/>
      </c>
      <c r="BO212" t="str">
        <f t="shared" ca="1" si="218"/>
        <v/>
      </c>
      <c r="BP212" t="str">
        <f t="shared" ca="1" si="219"/>
        <v/>
      </c>
      <c r="BQ212" t="str">
        <f t="shared" ca="1" si="220"/>
        <v/>
      </c>
      <c r="BR212" t="str">
        <f t="shared" ca="1" si="221"/>
        <v/>
      </c>
      <c r="BS212" t="str">
        <f t="shared" ca="1" si="222"/>
        <v/>
      </c>
      <c r="BT212" t="str">
        <f ca="1">IF($BH212="","",IF(OR(BO212='Datos fijos'!$AB$3,BO212='Datos fijos'!$AB$4),0,SUM(BP212:BS212)))</f>
        <v/>
      </c>
      <c r="BU212" t="str">
        <f t="shared" ca="1" si="267"/>
        <v/>
      </c>
      <c r="BX212">
        <f ca="1">IF(OR(COUNTIF('Datos fijos'!$AJ:$AJ,$B212)=0,$B212=0,D212=0,F212=0,G212=0,$H$4&lt;&gt;'Datos fijos'!$H$3),0,VLOOKUP($B212,'Datos fijos'!$AJ:$AO,COLUMN('Datos fijos'!$AL$1)-COLUMN('Datos fijos'!$AJ$2)+1,0))</f>
        <v>0</v>
      </c>
      <c r="BY212">
        <f t="shared" ca="1" si="268"/>
        <v>0</v>
      </c>
      <c r="BZ212" t="str">
        <f t="shared" ca="1" si="223"/>
        <v/>
      </c>
      <c r="CA212" t="str">
        <f t="shared" ca="1" si="224"/>
        <v/>
      </c>
      <c r="CC212" t="str">
        <f t="shared" ca="1" si="225"/>
        <v/>
      </c>
      <c r="CD212" t="str">
        <f t="shared" ca="1" si="226"/>
        <v/>
      </c>
      <c r="CE212" t="str">
        <f t="shared" ca="1" si="227"/>
        <v/>
      </c>
      <c r="CF212" t="str">
        <f t="shared" ca="1" si="228"/>
        <v/>
      </c>
      <c r="CG212" t="str">
        <f t="shared" ca="1" si="229"/>
        <v/>
      </c>
      <c r="CH212" t="str">
        <f t="shared" ca="1" si="230"/>
        <v/>
      </c>
      <c r="CI212" t="str">
        <f t="shared" ca="1" si="231"/>
        <v/>
      </c>
      <c r="CJ212" t="str">
        <f t="shared" ca="1" si="232"/>
        <v/>
      </c>
      <c r="CK212" t="str">
        <f t="shared" ca="1" si="233"/>
        <v/>
      </c>
      <c r="CL212" t="str">
        <f t="shared" ca="1" si="234"/>
        <v/>
      </c>
      <c r="CM212" t="str">
        <f ca="1">IF($CA212="","",IF(OR(CH212='Datos fijos'!$AB$3,CH212='Datos fijos'!$AB$4),0,SUM(CI212:CL212)))</f>
        <v/>
      </c>
      <c r="CN212" t="str">
        <f t="shared" ca="1" si="269"/>
        <v/>
      </c>
      <c r="CQ212" s="4">
        <f ca="1">IF(OR(COUNTIF('Datos fijos'!$AJ:$AJ,$B212)=0,$B212=0,L212=0,D212=0,F212=0),0,IF(K212='Datos fijos'!$AB$5,VLOOKUP($B212,'Datos fijos'!$AJ:$AO,COLUMN('Datos fijos'!$AN$1)-COLUMN('Datos fijos'!$AJ$2)+1,0),0))</f>
        <v>0</v>
      </c>
      <c r="CR212">
        <f t="shared" ca="1" si="270"/>
        <v>0</v>
      </c>
      <c r="CS212" t="str">
        <f t="shared" ca="1" si="235"/>
        <v/>
      </c>
      <c r="CT212" t="str">
        <f t="shared" ca="1" si="236"/>
        <v/>
      </c>
      <c r="CV212" t="str">
        <f t="shared" ca="1" si="237"/>
        <v/>
      </c>
      <c r="CW212" t="str">
        <f t="shared" ca="1" si="238"/>
        <v/>
      </c>
      <c r="CX212" t="str">
        <f t="shared" ca="1" si="239"/>
        <v/>
      </c>
      <c r="CY212" t="str">
        <f t="shared" ca="1" si="240"/>
        <v/>
      </c>
      <c r="CZ212" t="str">
        <f t="shared" ca="1" si="241"/>
        <v/>
      </c>
      <c r="DA212" t="str">
        <f t="shared" ca="1" si="242"/>
        <v/>
      </c>
      <c r="DB212" s="4" t="str">
        <f t="shared" ca="1" si="243"/>
        <v/>
      </c>
      <c r="DC212" t="str">
        <f t="shared" ca="1" si="244"/>
        <v/>
      </c>
      <c r="DD212" t="str">
        <f t="shared" ca="1" si="245"/>
        <v/>
      </c>
      <c r="DE212" t="str">
        <f t="shared" ca="1" si="246"/>
        <v/>
      </c>
      <c r="DF212" t="str">
        <f t="shared" ca="1" si="247"/>
        <v/>
      </c>
      <c r="DI212">
        <f ca="1">IF(OR(COUNTIF('Datos fijos'!$AJ:$AJ,Cálculos!$B212)=0,Cálculos!$B212=0,D212=0,F212=0),0,VLOOKUP($B212,'Datos fijos'!$AJ:$AO,COLUMN('Datos fijos'!$AO$1)-COLUMN('Datos fijos'!$AJ$2)+1,0))</f>
        <v>0</v>
      </c>
      <c r="DJ212">
        <f t="shared" ca="1" si="271"/>
        <v>0</v>
      </c>
      <c r="DK212" t="str">
        <f t="shared" ca="1" si="248"/>
        <v/>
      </c>
      <c r="DL212" t="str">
        <f t="shared" ca="1" si="272"/>
        <v/>
      </c>
      <c r="DN212" t="str">
        <f t="shared" ca="1" si="249"/>
        <v/>
      </c>
      <c r="DO212" t="str">
        <f t="shared" ca="1" si="250"/>
        <v/>
      </c>
      <c r="DP212" t="str">
        <f t="shared" ca="1" si="251"/>
        <v/>
      </c>
      <c r="DQ212" t="str">
        <f t="shared" ca="1" si="252"/>
        <v/>
      </c>
      <c r="DR212" t="str">
        <f t="shared" ca="1" si="253"/>
        <v/>
      </c>
      <c r="DS212" s="4" t="str">
        <f ca="1">IF($DL212="","",IF(OR(OFFSET(K$3,$DL212,0)='Datos fijos'!$AB$5,OFFSET(K$3,$DL212,0)='Datos fijos'!$AB$6),"Importado",OFFSET(K$3,$DL212,0)))</f>
        <v/>
      </c>
      <c r="DT212" t="str">
        <f t="shared" ca="1" si="254"/>
        <v/>
      </c>
      <c r="DU212" t="str">
        <f t="shared" ca="1" si="255"/>
        <v/>
      </c>
      <c r="DV212" t="str">
        <f t="shared" ca="1" si="256"/>
        <v/>
      </c>
      <c r="DW212" t="str">
        <f t="shared" ca="1" si="257"/>
        <v/>
      </c>
      <c r="DX212" t="str">
        <f ca="1">IF(DL212="","",IF(OR(DS212='Datos fijos'!$AB$3,DS212='Datos fijos'!$AB$4),0,SUM(DT212:DW212)))</f>
        <v/>
      </c>
      <c r="DY212" t="str">
        <f t="shared" ca="1" si="258"/>
        <v/>
      </c>
      <c r="EC212" s="52" t="str">
        <f ca="1">IF(OR(COUNTIF('Datos fijos'!$AJ:$AJ,Cálculos!$B212)=0,F212=0,D212=0,B212=0),"",VLOOKUP($B212,'Datos fijos'!$AJ:$AP,COLUMN('Datos fijos'!$AP$1)-COLUMN('Datos fijos'!$AJ$2)+1,0))</f>
        <v/>
      </c>
      <c r="ED212" t="str">
        <f t="shared" ca="1" si="259"/>
        <v/>
      </c>
    </row>
    <row r="213" spans="2:134">
      <c r="B213">
        <f ca="1">OFFSET('Equipos, Mater, Serv'!C$5,ROW($A213)-ROW($A$3),0)</f>
        <v>0</v>
      </c>
      <c r="C213">
        <f ca="1">OFFSET('Equipos, Mater, Serv'!D$5,ROW($A213)-ROW($A$3),0)</f>
        <v>0</v>
      </c>
      <c r="D213">
        <f ca="1">OFFSET('Equipos, Mater, Serv'!F$5,ROW($A213)-ROW($A$3),0)</f>
        <v>0</v>
      </c>
      <c r="E213">
        <f ca="1">OFFSET('Equipos, Mater, Serv'!G$5,ROW($A213)-ROW($A$3),0)</f>
        <v>0</v>
      </c>
      <c r="F213">
        <f ca="1">OFFSET('Equipos, Mater, Serv'!H$5,ROW($A213)-ROW($A$3),0)</f>
        <v>0</v>
      </c>
      <c r="G213">
        <f ca="1">OFFSET('Equipos, Mater, Serv'!L$5,ROW($A213)-ROW($A$3),0)</f>
        <v>0</v>
      </c>
      <c r="I213">
        <f ca="1">OFFSET('Equipos, Mater, Serv'!O$5,ROW($A213)-ROW($A$3),0)</f>
        <v>0</v>
      </c>
      <c r="J213">
        <f ca="1">OFFSET('Equipos, Mater, Serv'!P$5,ROW($A213)-ROW($A$3),0)</f>
        <v>0</v>
      </c>
      <c r="K213">
        <f ca="1">OFFSET('Equipos, Mater, Serv'!T$5,ROW($A213)-ROW($A$3),0)</f>
        <v>0</v>
      </c>
      <c r="L213">
        <f ca="1">OFFSET('Equipos, Mater, Serv'!U$5,ROW($A213)-ROW($A$3),0)</f>
        <v>0</v>
      </c>
      <c r="N213">
        <f ca="1">OFFSET('Equipos, Mater, Serv'!Z$5,ROW($A213)-ROW($A$3),0)</f>
        <v>0</v>
      </c>
      <c r="O213">
        <f ca="1">OFFSET('Equipos, Mater, Serv'!AA$5,ROW($A213)-ROW($A$3),0)</f>
        <v>0</v>
      </c>
      <c r="P213">
        <f ca="1">OFFSET('Equipos, Mater, Serv'!AB$5,ROW($A213)-ROW($A$3),0)</f>
        <v>0</v>
      </c>
      <c r="Q213">
        <f ca="1">OFFSET('Equipos, Mater, Serv'!AC$5,ROW($A213)-ROW($A$3),0)</f>
        <v>0</v>
      </c>
      <c r="R213">
        <f ca="1">OFFSET('Equipos, Mater, Serv'!AD$5,ROW($A213)-ROW($A$3),0)</f>
        <v>0</v>
      </c>
      <c r="S213">
        <f ca="1">OFFSET('Equipos, Mater, Serv'!AE$5,ROW($A213)-ROW($A$3),0)</f>
        <v>0</v>
      </c>
      <c r="T213">
        <f ca="1">OFFSET('Equipos, Mater, Serv'!AF$5,ROW($A213)-ROW($A$3),0)</f>
        <v>0</v>
      </c>
      <c r="V213" s="227">
        <f ca="1">IF(OR($B213=0,D213=0,F213=0,J213&lt;&gt;'Datos fijos'!$H$3),0,1)</f>
        <v>0</v>
      </c>
      <c r="W213">
        <f t="shared" ca="1" si="260"/>
        <v>0</v>
      </c>
      <c r="X213" t="str">
        <f t="shared" ca="1" si="261"/>
        <v/>
      </c>
      <c r="Y213" t="str">
        <f t="shared" ca="1" si="262"/>
        <v/>
      </c>
      <c r="AA213" t="str">
        <f t="shared" ca="1" si="205"/>
        <v/>
      </c>
      <c r="AB213" t="str">
        <f t="shared" ca="1" si="206"/>
        <v/>
      </c>
      <c r="AC213" t="str">
        <f t="shared" ca="1" si="207"/>
        <v/>
      </c>
      <c r="AD213" t="str">
        <f t="shared" ca="1" si="208"/>
        <v/>
      </c>
      <c r="AE213" t="str">
        <f t="shared" ca="1" si="209"/>
        <v/>
      </c>
      <c r="AF213" t="str">
        <f t="shared" ca="1" si="210"/>
        <v/>
      </c>
      <c r="AG213" t="str">
        <f t="shared" ca="1" si="263"/>
        <v/>
      </c>
      <c r="AH213" t="str">
        <f t="shared" ca="1" si="264"/>
        <v/>
      </c>
      <c r="AI213" t="str">
        <f t="shared" ca="1" si="265"/>
        <v/>
      </c>
      <c r="AL213" t="str">
        <f ca="1">IF(Y213="","",IF(OR(AG213='Datos fijos'!$AB$3,AG213='Datos fijos'!$AB$4),0,SUM(AH213:AK213)))</f>
        <v/>
      </c>
      <c r="BE213" s="4">
        <f ca="1">IF(OR(COUNTIF('Datos fijos'!$AJ:$AJ,$B213)=0,$B213=0,D213=0,F213=0,$H$4&lt;&gt;'Datos fijos'!$H$3),0,VLOOKUP($B213,'Datos fijos'!$AJ:$AO,COLUMN('Datos fijos'!$AK$2)-COLUMN('Datos fijos'!$AJ$2)+1,0))</f>
        <v>0</v>
      </c>
      <c r="BF213">
        <f t="shared" ca="1" si="266"/>
        <v>0</v>
      </c>
      <c r="BG213" t="str">
        <f t="shared" ca="1" si="211"/>
        <v/>
      </c>
      <c r="BH213" t="str">
        <f t="shared" ca="1" si="212"/>
        <v/>
      </c>
      <c r="BJ213" t="str">
        <f t="shared" ca="1" si="213"/>
        <v/>
      </c>
      <c r="BK213" t="str">
        <f t="shared" ca="1" si="214"/>
        <v/>
      </c>
      <c r="BL213" t="str">
        <f t="shared" ca="1" si="215"/>
        <v/>
      </c>
      <c r="BM213" t="str">
        <f t="shared" ca="1" si="216"/>
        <v/>
      </c>
      <c r="BN213" s="4" t="str">
        <f t="shared" ca="1" si="217"/>
        <v/>
      </c>
      <c r="BO213" t="str">
        <f t="shared" ca="1" si="218"/>
        <v/>
      </c>
      <c r="BP213" t="str">
        <f t="shared" ca="1" si="219"/>
        <v/>
      </c>
      <c r="BQ213" t="str">
        <f t="shared" ca="1" si="220"/>
        <v/>
      </c>
      <c r="BR213" t="str">
        <f t="shared" ca="1" si="221"/>
        <v/>
      </c>
      <c r="BS213" t="str">
        <f t="shared" ca="1" si="222"/>
        <v/>
      </c>
      <c r="BT213" t="str">
        <f ca="1">IF($BH213="","",IF(OR(BO213='Datos fijos'!$AB$3,BO213='Datos fijos'!$AB$4),0,SUM(BP213:BS213)))</f>
        <v/>
      </c>
      <c r="BU213" t="str">
        <f t="shared" ca="1" si="267"/>
        <v/>
      </c>
      <c r="BX213">
        <f ca="1">IF(OR(COUNTIF('Datos fijos'!$AJ:$AJ,$B213)=0,$B213=0,D213=0,F213=0,G213=0,$H$4&lt;&gt;'Datos fijos'!$H$3),0,VLOOKUP($B213,'Datos fijos'!$AJ:$AO,COLUMN('Datos fijos'!$AL$1)-COLUMN('Datos fijos'!$AJ$2)+1,0))</f>
        <v>0</v>
      </c>
      <c r="BY213">
        <f t="shared" ca="1" si="268"/>
        <v>0</v>
      </c>
      <c r="BZ213" t="str">
        <f t="shared" ca="1" si="223"/>
        <v/>
      </c>
      <c r="CA213" t="str">
        <f t="shared" ca="1" si="224"/>
        <v/>
      </c>
      <c r="CC213" t="str">
        <f t="shared" ca="1" si="225"/>
        <v/>
      </c>
      <c r="CD213" t="str">
        <f t="shared" ca="1" si="226"/>
        <v/>
      </c>
      <c r="CE213" t="str">
        <f t="shared" ca="1" si="227"/>
        <v/>
      </c>
      <c r="CF213" t="str">
        <f t="shared" ca="1" si="228"/>
        <v/>
      </c>
      <c r="CG213" t="str">
        <f t="shared" ca="1" si="229"/>
        <v/>
      </c>
      <c r="CH213" t="str">
        <f t="shared" ca="1" si="230"/>
        <v/>
      </c>
      <c r="CI213" t="str">
        <f t="shared" ca="1" si="231"/>
        <v/>
      </c>
      <c r="CJ213" t="str">
        <f t="shared" ca="1" si="232"/>
        <v/>
      </c>
      <c r="CK213" t="str">
        <f t="shared" ca="1" si="233"/>
        <v/>
      </c>
      <c r="CL213" t="str">
        <f t="shared" ca="1" si="234"/>
        <v/>
      </c>
      <c r="CM213" t="str">
        <f ca="1">IF($CA213="","",IF(OR(CH213='Datos fijos'!$AB$3,CH213='Datos fijos'!$AB$4),0,SUM(CI213:CL213)))</f>
        <v/>
      </c>
      <c r="CN213" t="str">
        <f t="shared" ca="1" si="269"/>
        <v/>
      </c>
      <c r="CQ213" s="4">
        <f ca="1">IF(OR(COUNTIF('Datos fijos'!$AJ:$AJ,$B213)=0,$B213=0,L213=0,D213=0,F213=0),0,IF(K213='Datos fijos'!$AB$5,VLOOKUP($B213,'Datos fijos'!$AJ:$AO,COLUMN('Datos fijos'!$AN$1)-COLUMN('Datos fijos'!$AJ$2)+1,0),0))</f>
        <v>0</v>
      </c>
      <c r="CR213">
        <f t="shared" ca="1" si="270"/>
        <v>0</v>
      </c>
      <c r="CS213" t="str">
        <f t="shared" ca="1" si="235"/>
        <v/>
      </c>
      <c r="CT213" t="str">
        <f t="shared" ca="1" si="236"/>
        <v/>
      </c>
      <c r="CV213" t="str">
        <f t="shared" ca="1" si="237"/>
        <v/>
      </c>
      <c r="CW213" t="str">
        <f t="shared" ca="1" si="238"/>
        <v/>
      </c>
      <c r="CX213" t="str">
        <f t="shared" ca="1" si="239"/>
        <v/>
      </c>
      <c r="CY213" t="str">
        <f t="shared" ca="1" si="240"/>
        <v/>
      </c>
      <c r="CZ213" t="str">
        <f t="shared" ca="1" si="241"/>
        <v/>
      </c>
      <c r="DA213" t="str">
        <f t="shared" ca="1" si="242"/>
        <v/>
      </c>
      <c r="DB213" s="4" t="str">
        <f t="shared" ca="1" si="243"/>
        <v/>
      </c>
      <c r="DC213" t="str">
        <f t="shared" ca="1" si="244"/>
        <v/>
      </c>
      <c r="DD213" t="str">
        <f t="shared" ca="1" si="245"/>
        <v/>
      </c>
      <c r="DE213" t="str">
        <f t="shared" ca="1" si="246"/>
        <v/>
      </c>
      <c r="DF213" t="str">
        <f t="shared" ca="1" si="247"/>
        <v/>
      </c>
      <c r="DI213">
        <f ca="1">IF(OR(COUNTIF('Datos fijos'!$AJ:$AJ,Cálculos!$B213)=0,Cálculos!$B213=0,D213=0,F213=0),0,VLOOKUP($B213,'Datos fijos'!$AJ:$AO,COLUMN('Datos fijos'!$AO$1)-COLUMN('Datos fijos'!$AJ$2)+1,0))</f>
        <v>0</v>
      </c>
      <c r="DJ213">
        <f t="shared" ca="1" si="271"/>
        <v>0</v>
      </c>
      <c r="DK213" t="str">
        <f t="shared" ca="1" si="248"/>
        <v/>
      </c>
      <c r="DL213" t="str">
        <f t="shared" ca="1" si="272"/>
        <v/>
      </c>
      <c r="DN213" t="str">
        <f t="shared" ca="1" si="249"/>
        <v/>
      </c>
      <c r="DO213" t="str">
        <f t="shared" ca="1" si="250"/>
        <v/>
      </c>
      <c r="DP213" t="str">
        <f t="shared" ca="1" si="251"/>
        <v/>
      </c>
      <c r="DQ213" t="str">
        <f t="shared" ca="1" si="252"/>
        <v/>
      </c>
      <c r="DR213" t="str">
        <f t="shared" ca="1" si="253"/>
        <v/>
      </c>
      <c r="DS213" s="4" t="str">
        <f ca="1">IF($DL213="","",IF(OR(OFFSET(K$3,$DL213,0)='Datos fijos'!$AB$5,OFFSET(K$3,$DL213,0)='Datos fijos'!$AB$6),"Importado",OFFSET(K$3,$DL213,0)))</f>
        <v/>
      </c>
      <c r="DT213" t="str">
        <f t="shared" ca="1" si="254"/>
        <v/>
      </c>
      <c r="DU213" t="str">
        <f t="shared" ca="1" si="255"/>
        <v/>
      </c>
      <c r="DV213" t="str">
        <f t="shared" ca="1" si="256"/>
        <v/>
      </c>
      <c r="DW213" t="str">
        <f t="shared" ca="1" si="257"/>
        <v/>
      </c>
      <c r="DX213" t="str">
        <f ca="1">IF(DL213="","",IF(OR(DS213='Datos fijos'!$AB$3,DS213='Datos fijos'!$AB$4),0,SUM(DT213:DW213)))</f>
        <v/>
      </c>
      <c r="DY213" t="str">
        <f t="shared" ca="1" si="258"/>
        <v/>
      </c>
      <c r="EC213" s="52" t="str">
        <f ca="1">IF(OR(COUNTIF('Datos fijos'!$AJ:$AJ,Cálculos!$B213)=0,F213=0,D213=0,B213=0),"",VLOOKUP($B213,'Datos fijos'!$AJ:$AP,COLUMN('Datos fijos'!$AP$1)-COLUMN('Datos fijos'!$AJ$2)+1,0))</f>
        <v/>
      </c>
      <c r="ED213" t="str">
        <f t="shared" ca="1" si="259"/>
        <v/>
      </c>
    </row>
    <row r="214" spans="2:134">
      <c r="B214">
        <f ca="1">OFFSET('Equipos, Mater, Serv'!C$5,ROW($A214)-ROW($A$3),0)</f>
        <v>0</v>
      </c>
      <c r="C214">
        <f ca="1">OFFSET('Equipos, Mater, Serv'!D$5,ROW($A214)-ROW($A$3),0)</f>
        <v>0</v>
      </c>
      <c r="D214">
        <f ca="1">OFFSET('Equipos, Mater, Serv'!F$5,ROW($A214)-ROW($A$3),0)</f>
        <v>0</v>
      </c>
      <c r="E214">
        <f ca="1">OFFSET('Equipos, Mater, Serv'!G$5,ROW($A214)-ROW($A$3),0)</f>
        <v>0</v>
      </c>
      <c r="F214">
        <f ca="1">OFFSET('Equipos, Mater, Serv'!H$5,ROW($A214)-ROW($A$3),0)</f>
        <v>0</v>
      </c>
      <c r="G214">
        <f ca="1">OFFSET('Equipos, Mater, Serv'!L$5,ROW($A214)-ROW($A$3),0)</f>
        <v>0</v>
      </c>
      <c r="I214">
        <f ca="1">OFFSET('Equipos, Mater, Serv'!O$5,ROW($A214)-ROW($A$3),0)</f>
        <v>0</v>
      </c>
      <c r="J214">
        <f ca="1">OFFSET('Equipos, Mater, Serv'!P$5,ROW($A214)-ROW($A$3),0)</f>
        <v>0</v>
      </c>
      <c r="K214">
        <f ca="1">OFFSET('Equipos, Mater, Serv'!T$5,ROW($A214)-ROW($A$3),0)</f>
        <v>0</v>
      </c>
      <c r="L214">
        <f ca="1">OFFSET('Equipos, Mater, Serv'!U$5,ROW($A214)-ROW($A$3),0)</f>
        <v>0</v>
      </c>
      <c r="N214">
        <f ca="1">OFFSET('Equipos, Mater, Serv'!Z$5,ROW($A214)-ROW($A$3),0)</f>
        <v>0</v>
      </c>
      <c r="O214">
        <f ca="1">OFFSET('Equipos, Mater, Serv'!AA$5,ROW($A214)-ROW($A$3),0)</f>
        <v>0</v>
      </c>
      <c r="P214">
        <f ca="1">OFFSET('Equipos, Mater, Serv'!AB$5,ROW($A214)-ROW($A$3),0)</f>
        <v>0</v>
      </c>
      <c r="Q214">
        <f ca="1">OFFSET('Equipos, Mater, Serv'!AC$5,ROW($A214)-ROW($A$3),0)</f>
        <v>0</v>
      </c>
      <c r="R214">
        <f ca="1">OFFSET('Equipos, Mater, Serv'!AD$5,ROW($A214)-ROW($A$3),0)</f>
        <v>0</v>
      </c>
      <c r="S214">
        <f ca="1">OFFSET('Equipos, Mater, Serv'!AE$5,ROW($A214)-ROW($A$3),0)</f>
        <v>0</v>
      </c>
      <c r="T214">
        <f ca="1">OFFSET('Equipos, Mater, Serv'!AF$5,ROW($A214)-ROW($A$3),0)</f>
        <v>0</v>
      </c>
      <c r="V214" s="227">
        <f ca="1">IF(OR($B214=0,D214=0,F214=0,J214&lt;&gt;'Datos fijos'!$H$3),0,1)</f>
        <v>0</v>
      </c>
      <c r="W214">
        <f t="shared" ca="1" si="260"/>
        <v>0</v>
      </c>
      <c r="X214" t="str">
        <f t="shared" ca="1" si="261"/>
        <v/>
      </c>
      <c r="Y214" t="str">
        <f t="shared" ca="1" si="262"/>
        <v/>
      </c>
      <c r="AA214" t="str">
        <f t="shared" ca="1" si="205"/>
        <v/>
      </c>
      <c r="AB214" t="str">
        <f t="shared" ca="1" si="206"/>
        <v/>
      </c>
      <c r="AC214" t="str">
        <f t="shared" ca="1" si="207"/>
        <v/>
      </c>
      <c r="AD214" t="str">
        <f t="shared" ca="1" si="208"/>
        <v/>
      </c>
      <c r="AE214" t="str">
        <f t="shared" ca="1" si="209"/>
        <v/>
      </c>
      <c r="AF214" t="str">
        <f t="shared" ca="1" si="210"/>
        <v/>
      </c>
      <c r="AG214" t="str">
        <f t="shared" ca="1" si="263"/>
        <v/>
      </c>
      <c r="AH214" t="str">
        <f t="shared" ca="1" si="264"/>
        <v/>
      </c>
      <c r="AI214" t="str">
        <f t="shared" ca="1" si="265"/>
        <v/>
      </c>
      <c r="AL214" t="str">
        <f ca="1">IF(Y214="","",IF(OR(AG214='Datos fijos'!$AB$3,AG214='Datos fijos'!$AB$4),0,SUM(AH214:AK214)))</f>
        <v/>
      </c>
      <c r="BE214" s="4">
        <f ca="1">IF(OR(COUNTIF('Datos fijos'!$AJ:$AJ,$B214)=0,$B214=0,D214=0,F214=0,$H$4&lt;&gt;'Datos fijos'!$H$3),0,VLOOKUP($B214,'Datos fijos'!$AJ:$AO,COLUMN('Datos fijos'!$AK$2)-COLUMN('Datos fijos'!$AJ$2)+1,0))</f>
        <v>0</v>
      </c>
      <c r="BF214">
        <f t="shared" ca="1" si="266"/>
        <v>0</v>
      </c>
      <c r="BG214" t="str">
        <f t="shared" ca="1" si="211"/>
        <v/>
      </c>
      <c r="BH214" t="str">
        <f t="shared" ca="1" si="212"/>
        <v/>
      </c>
      <c r="BJ214" t="str">
        <f t="shared" ca="1" si="213"/>
        <v/>
      </c>
      <c r="BK214" t="str">
        <f t="shared" ca="1" si="214"/>
        <v/>
      </c>
      <c r="BL214" t="str">
        <f t="shared" ca="1" si="215"/>
        <v/>
      </c>
      <c r="BM214" t="str">
        <f t="shared" ca="1" si="216"/>
        <v/>
      </c>
      <c r="BN214" s="4" t="str">
        <f t="shared" ca="1" si="217"/>
        <v/>
      </c>
      <c r="BO214" t="str">
        <f t="shared" ca="1" si="218"/>
        <v/>
      </c>
      <c r="BP214" t="str">
        <f t="shared" ca="1" si="219"/>
        <v/>
      </c>
      <c r="BQ214" t="str">
        <f t="shared" ca="1" si="220"/>
        <v/>
      </c>
      <c r="BR214" t="str">
        <f t="shared" ca="1" si="221"/>
        <v/>
      </c>
      <c r="BS214" t="str">
        <f t="shared" ca="1" si="222"/>
        <v/>
      </c>
      <c r="BT214" t="str">
        <f ca="1">IF($BH214="","",IF(OR(BO214='Datos fijos'!$AB$3,BO214='Datos fijos'!$AB$4),0,SUM(BP214:BS214)))</f>
        <v/>
      </c>
      <c r="BU214" t="str">
        <f t="shared" ca="1" si="267"/>
        <v/>
      </c>
      <c r="BX214">
        <f ca="1">IF(OR(COUNTIF('Datos fijos'!$AJ:$AJ,$B214)=0,$B214=0,D214=0,F214=0,G214=0,$H$4&lt;&gt;'Datos fijos'!$H$3),0,VLOOKUP($B214,'Datos fijos'!$AJ:$AO,COLUMN('Datos fijos'!$AL$1)-COLUMN('Datos fijos'!$AJ$2)+1,0))</f>
        <v>0</v>
      </c>
      <c r="BY214">
        <f t="shared" ca="1" si="268"/>
        <v>0</v>
      </c>
      <c r="BZ214" t="str">
        <f t="shared" ca="1" si="223"/>
        <v/>
      </c>
      <c r="CA214" t="str">
        <f t="shared" ca="1" si="224"/>
        <v/>
      </c>
      <c r="CC214" t="str">
        <f t="shared" ca="1" si="225"/>
        <v/>
      </c>
      <c r="CD214" t="str">
        <f t="shared" ca="1" si="226"/>
        <v/>
      </c>
      <c r="CE214" t="str">
        <f t="shared" ca="1" si="227"/>
        <v/>
      </c>
      <c r="CF214" t="str">
        <f t="shared" ca="1" si="228"/>
        <v/>
      </c>
      <c r="CG214" t="str">
        <f t="shared" ca="1" si="229"/>
        <v/>
      </c>
      <c r="CH214" t="str">
        <f t="shared" ca="1" si="230"/>
        <v/>
      </c>
      <c r="CI214" t="str">
        <f t="shared" ca="1" si="231"/>
        <v/>
      </c>
      <c r="CJ214" t="str">
        <f t="shared" ca="1" si="232"/>
        <v/>
      </c>
      <c r="CK214" t="str">
        <f t="shared" ca="1" si="233"/>
        <v/>
      </c>
      <c r="CL214" t="str">
        <f t="shared" ca="1" si="234"/>
        <v/>
      </c>
      <c r="CM214" t="str">
        <f ca="1">IF($CA214="","",IF(OR(CH214='Datos fijos'!$AB$3,CH214='Datos fijos'!$AB$4),0,SUM(CI214:CL214)))</f>
        <v/>
      </c>
      <c r="CN214" t="str">
        <f t="shared" ca="1" si="269"/>
        <v/>
      </c>
      <c r="CQ214" s="4">
        <f ca="1">IF(OR(COUNTIF('Datos fijos'!$AJ:$AJ,$B214)=0,$B214=0,L214=0,D214=0,F214=0),0,IF(K214='Datos fijos'!$AB$5,VLOOKUP($B214,'Datos fijos'!$AJ:$AO,COLUMN('Datos fijos'!$AN$1)-COLUMN('Datos fijos'!$AJ$2)+1,0),0))</f>
        <v>0</v>
      </c>
      <c r="CR214">
        <f t="shared" ca="1" si="270"/>
        <v>0</v>
      </c>
      <c r="CS214" t="str">
        <f t="shared" ca="1" si="235"/>
        <v/>
      </c>
      <c r="CT214" t="str">
        <f t="shared" ca="1" si="236"/>
        <v/>
      </c>
      <c r="CV214" t="str">
        <f t="shared" ca="1" si="237"/>
        <v/>
      </c>
      <c r="CW214" t="str">
        <f t="shared" ca="1" si="238"/>
        <v/>
      </c>
      <c r="CX214" t="str">
        <f t="shared" ca="1" si="239"/>
        <v/>
      </c>
      <c r="CY214" t="str">
        <f t="shared" ca="1" si="240"/>
        <v/>
      </c>
      <c r="CZ214" t="str">
        <f t="shared" ca="1" si="241"/>
        <v/>
      </c>
      <c r="DA214" t="str">
        <f t="shared" ca="1" si="242"/>
        <v/>
      </c>
      <c r="DB214" s="4" t="str">
        <f t="shared" ca="1" si="243"/>
        <v/>
      </c>
      <c r="DC214" t="str">
        <f t="shared" ca="1" si="244"/>
        <v/>
      </c>
      <c r="DD214" t="str">
        <f t="shared" ca="1" si="245"/>
        <v/>
      </c>
      <c r="DE214" t="str">
        <f t="shared" ca="1" si="246"/>
        <v/>
      </c>
      <c r="DF214" t="str">
        <f t="shared" ca="1" si="247"/>
        <v/>
      </c>
      <c r="DI214">
        <f ca="1">IF(OR(COUNTIF('Datos fijos'!$AJ:$AJ,Cálculos!$B214)=0,Cálculos!$B214=0,D214=0,F214=0),0,VLOOKUP($B214,'Datos fijos'!$AJ:$AO,COLUMN('Datos fijos'!$AO$1)-COLUMN('Datos fijos'!$AJ$2)+1,0))</f>
        <v>0</v>
      </c>
      <c r="DJ214">
        <f t="shared" ca="1" si="271"/>
        <v>0</v>
      </c>
      <c r="DK214" t="str">
        <f t="shared" ca="1" si="248"/>
        <v/>
      </c>
      <c r="DL214" t="str">
        <f t="shared" ca="1" si="272"/>
        <v/>
      </c>
      <c r="DN214" t="str">
        <f t="shared" ca="1" si="249"/>
        <v/>
      </c>
      <c r="DO214" t="str">
        <f t="shared" ca="1" si="250"/>
        <v/>
      </c>
      <c r="DP214" t="str">
        <f t="shared" ca="1" si="251"/>
        <v/>
      </c>
      <c r="DQ214" t="str">
        <f t="shared" ca="1" si="252"/>
        <v/>
      </c>
      <c r="DR214" t="str">
        <f t="shared" ca="1" si="253"/>
        <v/>
      </c>
      <c r="DS214" s="4" t="str">
        <f ca="1">IF($DL214="","",IF(OR(OFFSET(K$3,$DL214,0)='Datos fijos'!$AB$5,OFFSET(K$3,$DL214,0)='Datos fijos'!$AB$6),"Importado",OFFSET(K$3,$DL214,0)))</f>
        <v/>
      </c>
      <c r="DT214" t="str">
        <f t="shared" ca="1" si="254"/>
        <v/>
      </c>
      <c r="DU214" t="str">
        <f t="shared" ca="1" si="255"/>
        <v/>
      </c>
      <c r="DV214" t="str">
        <f t="shared" ca="1" si="256"/>
        <v/>
      </c>
      <c r="DW214" t="str">
        <f t="shared" ca="1" si="257"/>
        <v/>
      </c>
      <c r="DX214" t="str">
        <f ca="1">IF(DL214="","",IF(OR(DS214='Datos fijos'!$AB$3,DS214='Datos fijos'!$AB$4),0,SUM(DT214:DW214)))</f>
        <v/>
      </c>
      <c r="DY214" t="str">
        <f t="shared" ca="1" si="258"/>
        <v/>
      </c>
      <c r="EC214" s="52" t="str">
        <f ca="1">IF(OR(COUNTIF('Datos fijos'!$AJ:$AJ,Cálculos!$B214)=0,F214=0,D214=0,B214=0),"",VLOOKUP($B214,'Datos fijos'!$AJ:$AP,COLUMN('Datos fijos'!$AP$1)-COLUMN('Datos fijos'!$AJ$2)+1,0))</f>
        <v/>
      </c>
      <c r="ED214" t="str">
        <f t="shared" ca="1" si="259"/>
        <v/>
      </c>
    </row>
    <row r="215" spans="2:134">
      <c r="B215">
        <f ca="1">OFFSET('Equipos, Mater, Serv'!C$5,ROW($A215)-ROW($A$3),0)</f>
        <v>0</v>
      </c>
      <c r="C215">
        <f ca="1">OFFSET('Equipos, Mater, Serv'!D$5,ROW($A215)-ROW($A$3),0)</f>
        <v>0</v>
      </c>
      <c r="D215">
        <f ca="1">OFFSET('Equipos, Mater, Serv'!F$5,ROW($A215)-ROW($A$3),0)</f>
        <v>0</v>
      </c>
      <c r="E215">
        <f ca="1">OFFSET('Equipos, Mater, Serv'!G$5,ROW($A215)-ROW($A$3),0)</f>
        <v>0</v>
      </c>
      <c r="F215">
        <f ca="1">OFFSET('Equipos, Mater, Serv'!H$5,ROW($A215)-ROW($A$3),0)</f>
        <v>0</v>
      </c>
      <c r="G215">
        <f ca="1">OFFSET('Equipos, Mater, Serv'!L$5,ROW($A215)-ROW($A$3),0)</f>
        <v>0</v>
      </c>
      <c r="I215">
        <f ca="1">OFFSET('Equipos, Mater, Serv'!O$5,ROW($A215)-ROW($A$3),0)</f>
        <v>0</v>
      </c>
      <c r="J215">
        <f ca="1">OFFSET('Equipos, Mater, Serv'!P$5,ROW($A215)-ROW($A$3),0)</f>
        <v>0</v>
      </c>
      <c r="K215">
        <f ca="1">OFFSET('Equipos, Mater, Serv'!T$5,ROW($A215)-ROW($A$3),0)</f>
        <v>0</v>
      </c>
      <c r="L215">
        <f ca="1">OFFSET('Equipos, Mater, Serv'!U$5,ROW($A215)-ROW($A$3),0)</f>
        <v>0</v>
      </c>
      <c r="N215">
        <f ca="1">OFFSET('Equipos, Mater, Serv'!Z$5,ROW($A215)-ROW($A$3),0)</f>
        <v>0</v>
      </c>
      <c r="O215">
        <f ca="1">OFFSET('Equipos, Mater, Serv'!AA$5,ROW($A215)-ROW($A$3),0)</f>
        <v>0</v>
      </c>
      <c r="P215">
        <f ca="1">OFFSET('Equipos, Mater, Serv'!AB$5,ROW($A215)-ROW($A$3),0)</f>
        <v>0</v>
      </c>
      <c r="Q215">
        <f ca="1">OFFSET('Equipos, Mater, Serv'!AC$5,ROW($A215)-ROW($A$3),0)</f>
        <v>0</v>
      </c>
      <c r="R215">
        <f ca="1">OFFSET('Equipos, Mater, Serv'!AD$5,ROW($A215)-ROW($A$3),0)</f>
        <v>0</v>
      </c>
      <c r="S215">
        <f ca="1">OFFSET('Equipos, Mater, Serv'!AE$5,ROW($A215)-ROW($A$3),0)</f>
        <v>0</v>
      </c>
      <c r="T215">
        <f ca="1">OFFSET('Equipos, Mater, Serv'!AF$5,ROW($A215)-ROW($A$3),0)</f>
        <v>0</v>
      </c>
      <c r="V215" s="227">
        <f ca="1">IF(OR($B215=0,D215=0,F215=0,J215&lt;&gt;'Datos fijos'!$H$3),0,1)</f>
        <v>0</v>
      </c>
      <c r="W215">
        <f t="shared" ca="1" si="260"/>
        <v>0</v>
      </c>
      <c r="X215" t="str">
        <f t="shared" ca="1" si="261"/>
        <v/>
      </c>
      <c r="Y215" t="str">
        <f t="shared" ca="1" si="262"/>
        <v/>
      </c>
      <c r="AA215" t="str">
        <f t="shared" ca="1" si="205"/>
        <v/>
      </c>
      <c r="AB215" t="str">
        <f t="shared" ca="1" si="206"/>
        <v/>
      </c>
      <c r="AC215" t="str">
        <f t="shared" ca="1" si="207"/>
        <v/>
      </c>
      <c r="AD215" t="str">
        <f t="shared" ca="1" si="208"/>
        <v/>
      </c>
      <c r="AE215" t="str">
        <f t="shared" ca="1" si="209"/>
        <v/>
      </c>
      <c r="AF215" t="str">
        <f t="shared" ca="1" si="210"/>
        <v/>
      </c>
      <c r="AG215" t="str">
        <f t="shared" ca="1" si="263"/>
        <v/>
      </c>
      <c r="AH215" t="str">
        <f t="shared" ca="1" si="264"/>
        <v/>
      </c>
      <c r="AI215" t="str">
        <f t="shared" ca="1" si="265"/>
        <v/>
      </c>
      <c r="AL215" t="str">
        <f ca="1">IF(Y215="","",IF(OR(AG215='Datos fijos'!$AB$3,AG215='Datos fijos'!$AB$4),0,SUM(AH215:AK215)))</f>
        <v/>
      </c>
      <c r="BE215" s="4">
        <f ca="1">IF(OR(COUNTIF('Datos fijos'!$AJ:$AJ,$B215)=0,$B215=0,D215=0,F215=0,$H$4&lt;&gt;'Datos fijos'!$H$3),0,VLOOKUP($B215,'Datos fijos'!$AJ:$AO,COLUMN('Datos fijos'!$AK$2)-COLUMN('Datos fijos'!$AJ$2)+1,0))</f>
        <v>0</v>
      </c>
      <c r="BF215">
        <f t="shared" ca="1" si="266"/>
        <v>0</v>
      </c>
      <c r="BG215" t="str">
        <f t="shared" ca="1" si="211"/>
        <v/>
      </c>
      <c r="BH215" t="str">
        <f t="shared" ca="1" si="212"/>
        <v/>
      </c>
      <c r="BJ215" t="str">
        <f t="shared" ca="1" si="213"/>
        <v/>
      </c>
      <c r="BK215" t="str">
        <f t="shared" ca="1" si="214"/>
        <v/>
      </c>
      <c r="BL215" t="str">
        <f t="shared" ca="1" si="215"/>
        <v/>
      </c>
      <c r="BM215" t="str">
        <f t="shared" ca="1" si="216"/>
        <v/>
      </c>
      <c r="BN215" s="4" t="str">
        <f t="shared" ca="1" si="217"/>
        <v/>
      </c>
      <c r="BO215" t="str">
        <f t="shared" ca="1" si="218"/>
        <v/>
      </c>
      <c r="BP215" t="str">
        <f t="shared" ca="1" si="219"/>
        <v/>
      </c>
      <c r="BQ215" t="str">
        <f t="shared" ca="1" si="220"/>
        <v/>
      </c>
      <c r="BR215" t="str">
        <f t="shared" ca="1" si="221"/>
        <v/>
      </c>
      <c r="BS215" t="str">
        <f t="shared" ca="1" si="222"/>
        <v/>
      </c>
      <c r="BT215" t="str">
        <f ca="1">IF($BH215="","",IF(OR(BO215='Datos fijos'!$AB$3,BO215='Datos fijos'!$AB$4),0,SUM(BP215:BS215)))</f>
        <v/>
      </c>
      <c r="BU215" t="str">
        <f t="shared" ca="1" si="267"/>
        <v/>
      </c>
      <c r="BX215">
        <f ca="1">IF(OR(COUNTIF('Datos fijos'!$AJ:$AJ,$B215)=0,$B215=0,D215=0,F215=0,G215=0,$H$4&lt;&gt;'Datos fijos'!$H$3),0,VLOOKUP($B215,'Datos fijos'!$AJ:$AO,COLUMN('Datos fijos'!$AL$1)-COLUMN('Datos fijos'!$AJ$2)+1,0))</f>
        <v>0</v>
      </c>
      <c r="BY215">
        <f t="shared" ca="1" si="268"/>
        <v>0</v>
      </c>
      <c r="BZ215" t="str">
        <f t="shared" ca="1" si="223"/>
        <v/>
      </c>
      <c r="CA215" t="str">
        <f t="shared" ca="1" si="224"/>
        <v/>
      </c>
      <c r="CC215" t="str">
        <f t="shared" ca="1" si="225"/>
        <v/>
      </c>
      <c r="CD215" t="str">
        <f t="shared" ca="1" si="226"/>
        <v/>
      </c>
      <c r="CE215" t="str">
        <f t="shared" ca="1" si="227"/>
        <v/>
      </c>
      <c r="CF215" t="str">
        <f t="shared" ca="1" si="228"/>
        <v/>
      </c>
      <c r="CG215" t="str">
        <f t="shared" ca="1" si="229"/>
        <v/>
      </c>
      <c r="CH215" t="str">
        <f t="shared" ca="1" si="230"/>
        <v/>
      </c>
      <c r="CI215" t="str">
        <f t="shared" ca="1" si="231"/>
        <v/>
      </c>
      <c r="CJ215" t="str">
        <f t="shared" ca="1" si="232"/>
        <v/>
      </c>
      <c r="CK215" t="str">
        <f t="shared" ca="1" si="233"/>
        <v/>
      </c>
      <c r="CL215" t="str">
        <f t="shared" ca="1" si="234"/>
        <v/>
      </c>
      <c r="CM215" t="str">
        <f ca="1">IF($CA215="","",IF(OR(CH215='Datos fijos'!$AB$3,CH215='Datos fijos'!$AB$4),0,SUM(CI215:CL215)))</f>
        <v/>
      </c>
      <c r="CN215" t="str">
        <f t="shared" ca="1" si="269"/>
        <v/>
      </c>
      <c r="CQ215" s="4">
        <f ca="1">IF(OR(COUNTIF('Datos fijos'!$AJ:$AJ,$B215)=0,$B215=0,L215=0,D215=0,F215=0),0,IF(K215='Datos fijos'!$AB$5,VLOOKUP($B215,'Datos fijos'!$AJ:$AO,COLUMN('Datos fijos'!$AN$1)-COLUMN('Datos fijos'!$AJ$2)+1,0),0))</f>
        <v>0</v>
      </c>
      <c r="CR215">
        <f t="shared" ca="1" si="270"/>
        <v>0</v>
      </c>
      <c r="CS215" t="str">
        <f t="shared" ca="1" si="235"/>
        <v/>
      </c>
      <c r="CT215" t="str">
        <f t="shared" ca="1" si="236"/>
        <v/>
      </c>
      <c r="CV215" t="str">
        <f t="shared" ca="1" si="237"/>
        <v/>
      </c>
      <c r="CW215" t="str">
        <f t="shared" ca="1" si="238"/>
        <v/>
      </c>
      <c r="CX215" t="str">
        <f t="shared" ca="1" si="239"/>
        <v/>
      </c>
      <c r="CY215" t="str">
        <f t="shared" ca="1" si="240"/>
        <v/>
      </c>
      <c r="CZ215" t="str">
        <f t="shared" ca="1" si="241"/>
        <v/>
      </c>
      <c r="DA215" t="str">
        <f t="shared" ca="1" si="242"/>
        <v/>
      </c>
      <c r="DB215" s="4" t="str">
        <f t="shared" ca="1" si="243"/>
        <v/>
      </c>
      <c r="DC215" t="str">
        <f t="shared" ca="1" si="244"/>
        <v/>
      </c>
      <c r="DD215" t="str">
        <f t="shared" ca="1" si="245"/>
        <v/>
      </c>
      <c r="DE215" t="str">
        <f t="shared" ca="1" si="246"/>
        <v/>
      </c>
      <c r="DF215" t="str">
        <f t="shared" ca="1" si="247"/>
        <v/>
      </c>
      <c r="DI215">
        <f ca="1">IF(OR(COUNTIF('Datos fijos'!$AJ:$AJ,Cálculos!$B215)=0,Cálculos!$B215=0,D215=0,F215=0),0,VLOOKUP($B215,'Datos fijos'!$AJ:$AO,COLUMN('Datos fijos'!$AO$1)-COLUMN('Datos fijos'!$AJ$2)+1,0))</f>
        <v>0</v>
      </c>
      <c r="DJ215">
        <f t="shared" ca="1" si="271"/>
        <v>0</v>
      </c>
      <c r="DK215" t="str">
        <f t="shared" ca="1" si="248"/>
        <v/>
      </c>
      <c r="DL215" t="str">
        <f t="shared" ca="1" si="272"/>
        <v/>
      </c>
      <c r="DN215" t="str">
        <f t="shared" ca="1" si="249"/>
        <v/>
      </c>
      <c r="DO215" t="str">
        <f t="shared" ca="1" si="250"/>
        <v/>
      </c>
      <c r="DP215" t="str">
        <f t="shared" ca="1" si="251"/>
        <v/>
      </c>
      <c r="DQ215" t="str">
        <f t="shared" ca="1" si="252"/>
        <v/>
      </c>
      <c r="DR215" t="str">
        <f t="shared" ca="1" si="253"/>
        <v/>
      </c>
      <c r="DS215" s="4" t="str">
        <f ca="1">IF($DL215="","",IF(OR(OFFSET(K$3,$DL215,0)='Datos fijos'!$AB$5,OFFSET(K$3,$DL215,0)='Datos fijos'!$AB$6),"Importado",OFFSET(K$3,$DL215,0)))</f>
        <v/>
      </c>
      <c r="DT215" t="str">
        <f t="shared" ca="1" si="254"/>
        <v/>
      </c>
      <c r="DU215" t="str">
        <f t="shared" ca="1" si="255"/>
        <v/>
      </c>
      <c r="DV215" t="str">
        <f t="shared" ca="1" si="256"/>
        <v/>
      </c>
      <c r="DW215" t="str">
        <f t="shared" ca="1" si="257"/>
        <v/>
      </c>
      <c r="DX215" t="str">
        <f ca="1">IF(DL215="","",IF(OR(DS215='Datos fijos'!$AB$3,DS215='Datos fijos'!$AB$4),0,SUM(DT215:DW215)))</f>
        <v/>
      </c>
      <c r="DY215" t="str">
        <f t="shared" ca="1" si="258"/>
        <v/>
      </c>
      <c r="EC215" s="52" t="str">
        <f ca="1">IF(OR(COUNTIF('Datos fijos'!$AJ:$AJ,Cálculos!$B215)=0,F215=0,D215=0,B215=0),"",VLOOKUP($B215,'Datos fijos'!$AJ:$AP,COLUMN('Datos fijos'!$AP$1)-COLUMN('Datos fijos'!$AJ$2)+1,0))</f>
        <v/>
      </c>
      <c r="ED215" t="str">
        <f t="shared" ca="1" si="259"/>
        <v/>
      </c>
    </row>
    <row r="216" spans="2:134">
      <c r="B216">
        <f ca="1">OFFSET('Equipos, Mater, Serv'!C$5,ROW($A216)-ROW($A$3),0)</f>
        <v>0</v>
      </c>
      <c r="C216">
        <f ca="1">OFFSET('Equipos, Mater, Serv'!D$5,ROW($A216)-ROW($A$3),0)</f>
        <v>0</v>
      </c>
      <c r="D216">
        <f ca="1">OFFSET('Equipos, Mater, Serv'!F$5,ROW($A216)-ROW($A$3),0)</f>
        <v>0</v>
      </c>
      <c r="E216">
        <f ca="1">OFFSET('Equipos, Mater, Serv'!G$5,ROW($A216)-ROW($A$3),0)</f>
        <v>0</v>
      </c>
      <c r="F216">
        <f ca="1">OFFSET('Equipos, Mater, Serv'!H$5,ROW($A216)-ROW($A$3),0)</f>
        <v>0</v>
      </c>
      <c r="G216">
        <f ca="1">OFFSET('Equipos, Mater, Serv'!L$5,ROW($A216)-ROW($A$3),0)</f>
        <v>0</v>
      </c>
      <c r="I216">
        <f ca="1">OFFSET('Equipos, Mater, Serv'!O$5,ROW($A216)-ROW($A$3),0)</f>
        <v>0</v>
      </c>
      <c r="J216">
        <f ca="1">OFFSET('Equipos, Mater, Serv'!P$5,ROW($A216)-ROW($A$3),0)</f>
        <v>0</v>
      </c>
      <c r="K216">
        <f ca="1">OFFSET('Equipos, Mater, Serv'!T$5,ROW($A216)-ROW($A$3),0)</f>
        <v>0</v>
      </c>
      <c r="L216">
        <f ca="1">OFFSET('Equipos, Mater, Serv'!U$5,ROW($A216)-ROW($A$3),0)</f>
        <v>0</v>
      </c>
      <c r="N216">
        <f ca="1">OFFSET('Equipos, Mater, Serv'!Z$5,ROW($A216)-ROW($A$3),0)</f>
        <v>0</v>
      </c>
      <c r="O216">
        <f ca="1">OFFSET('Equipos, Mater, Serv'!AA$5,ROW($A216)-ROW($A$3),0)</f>
        <v>0</v>
      </c>
      <c r="P216">
        <f ca="1">OFFSET('Equipos, Mater, Serv'!AB$5,ROW($A216)-ROW($A$3),0)</f>
        <v>0</v>
      </c>
      <c r="Q216">
        <f ca="1">OFFSET('Equipos, Mater, Serv'!AC$5,ROW($A216)-ROW($A$3),0)</f>
        <v>0</v>
      </c>
      <c r="R216">
        <f ca="1">OFFSET('Equipos, Mater, Serv'!AD$5,ROW($A216)-ROW($A$3),0)</f>
        <v>0</v>
      </c>
      <c r="S216">
        <f ca="1">OFFSET('Equipos, Mater, Serv'!AE$5,ROW($A216)-ROW($A$3),0)</f>
        <v>0</v>
      </c>
      <c r="T216">
        <f ca="1">OFFSET('Equipos, Mater, Serv'!AF$5,ROW($A216)-ROW($A$3),0)</f>
        <v>0</v>
      </c>
      <c r="V216" s="227">
        <f ca="1">IF(OR($B216=0,D216=0,F216=0,J216&lt;&gt;'Datos fijos'!$H$3),0,1)</f>
        <v>0</v>
      </c>
      <c r="W216">
        <f t="shared" ca="1" si="260"/>
        <v>0</v>
      </c>
      <c r="X216" t="str">
        <f t="shared" ca="1" si="261"/>
        <v/>
      </c>
      <c r="Y216" t="str">
        <f t="shared" ca="1" si="262"/>
        <v/>
      </c>
      <c r="AA216" t="str">
        <f t="shared" ca="1" si="205"/>
        <v/>
      </c>
      <c r="AB216" t="str">
        <f t="shared" ca="1" si="206"/>
        <v/>
      </c>
      <c r="AC216" t="str">
        <f t="shared" ca="1" si="207"/>
        <v/>
      </c>
      <c r="AD216" t="str">
        <f t="shared" ca="1" si="208"/>
        <v/>
      </c>
      <c r="AE216" t="str">
        <f t="shared" ca="1" si="209"/>
        <v/>
      </c>
      <c r="AF216" t="str">
        <f t="shared" ca="1" si="210"/>
        <v/>
      </c>
      <c r="AG216" t="str">
        <f t="shared" ca="1" si="263"/>
        <v/>
      </c>
      <c r="AH216" t="str">
        <f t="shared" ca="1" si="264"/>
        <v/>
      </c>
      <c r="AI216" t="str">
        <f t="shared" ca="1" si="265"/>
        <v/>
      </c>
      <c r="AL216" t="str">
        <f ca="1">IF(Y216="","",IF(OR(AG216='Datos fijos'!$AB$3,AG216='Datos fijos'!$AB$4),0,SUM(AH216:AK216)))</f>
        <v/>
      </c>
      <c r="BE216" s="4">
        <f ca="1">IF(OR(COUNTIF('Datos fijos'!$AJ:$AJ,$B216)=0,$B216=0,D216=0,F216=0,$H$4&lt;&gt;'Datos fijos'!$H$3),0,VLOOKUP($B216,'Datos fijos'!$AJ:$AO,COLUMN('Datos fijos'!$AK$2)-COLUMN('Datos fijos'!$AJ$2)+1,0))</f>
        <v>0</v>
      </c>
      <c r="BF216">
        <f t="shared" ca="1" si="266"/>
        <v>0</v>
      </c>
      <c r="BG216" t="str">
        <f t="shared" ca="1" si="211"/>
        <v/>
      </c>
      <c r="BH216" t="str">
        <f t="shared" ca="1" si="212"/>
        <v/>
      </c>
      <c r="BJ216" t="str">
        <f t="shared" ca="1" si="213"/>
        <v/>
      </c>
      <c r="BK216" t="str">
        <f t="shared" ca="1" si="214"/>
        <v/>
      </c>
      <c r="BL216" t="str">
        <f t="shared" ca="1" si="215"/>
        <v/>
      </c>
      <c r="BM216" t="str">
        <f t="shared" ca="1" si="216"/>
        <v/>
      </c>
      <c r="BN216" s="4" t="str">
        <f t="shared" ca="1" si="217"/>
        <v/>
      </c>
      <c r="BO216" t="str">
        <f t="shared" ca="1" si="218"/>
        <v/>
      </c>
      <c r="BP216" t="str">
        <f t="shared" ca="1" si="219"/>
        <v/>
      </c>
      <c r="BQ216" t="str">
        <f t="shared" ca="1" si="220"/>
        <v/>
      </c>
      <c r="BR216" t="str">
        <f t="shared" ca="1" si="221"/>
        <v/>
      </c>
      <c r="BS216" t="str">
        <f t="shared" ca="1" si="222"/>
        <v/>
      </c>
      <c r="BT216" t="str">
        <f ca="1">IF($BH216="","",IF(OR(BO216='Datos fijos'!$AB$3,BO216='Datos fijos'!$AB$4),0,SUM(BP216:BS216)))</f>
        <v/>
      </c>
      <c r="BU216" t="str">
        <f t="shared" ca="1" si="267"/>
        <v/>
      </c>
      <c r="BX216">
        <f ca="1">IF(OR(COUNTIF('Datos fijos'!$AJ:$AJ,$B216)=0,$B216=0,D216=0,F216=0,G216=0,$H$4&lt;&gt;'Datos fijos'!$H$3),0,VLOOKUP($B216,'Datos fijos'!$AJ:$AO,COLUMN('Datos fijos'!$AL$1)-COLUMN('Datos fijos'!$AJ$2)+1,0))</f>
        <v>0</v>
      </c>
      <c r="BY216">
        <f t="shared" ca="1" si="268"/>
        <v>0</v>
      </c>
      <c r="BZ216" t="str">
        <f t="shared" ca="1" si="223"/>
        <v/>
      </c>
      <c r="CA216" t="str">
        <f t="shared" ca="1" si="224"/>
        <v/>
      </c>
      <c r="CC216" t="str">
        <f t="shared" ca="1" si="225"/>
        <v/>
      </c>
      <c r="CD216" t="str">
        <f t="shared" ca="1" si="226"/>
        <v/>
      </c>
      <c r="CE216" t="str">
        <f t="shared" ca="1" si="227"/>
        <v/>
      </c>
      <c r="CF216" t="str">
        <f t="shared" ca="1" si="228"/>
        <v/>
      </c>
      <c r="CG216" t="str">
        <f t="shared" ca="1" si="229"/>
        <v/>
      </c>
      <c r="CH216" t="str">
        <f t="shared" ca="1" si="230"/>
        <v/>
      </c>
      <c r="CI216" t="str">
        <f t="shared" ca="1" si="231"/>
        <v/>
      </c>
      <c r="CJ216" t="str">
        <f t="shared" ca="1" si="232"/>
        <v/>
      </c>
      <c r="CK216" t="str">
        <f t="shared" ca="1" si="233"/>
        <v/>
      </c>
      <c r="CL216" t="str">
        <f t="shared" ca="1" si="234"/>
        <v/>
      </c>
      <c r="CM216" t="str">
        <f ca="1">IF($CA216="","",IF(OR(CH216='Datos fijos'!$AB$3,CH216='Datos fijos'!$AB$4),0,SUM(CI216:CL216)))</f>
        <v/>
      </c>
      <c r="CN216" t="str">
        <f t="shared" ca="1" si="269"/>
        <v/>
      </c>
      <c r="CQ216" s="4">
        <f ca="1">IF(OR(COUNTIF('Datos fijos'!$AJ:$AJ,$B216)=0,$B216=0,L216=0,D216=0,F216=0),0,IF(K216='Datos fijos'!$AB$5,VLOOKUP($B216,'Datos fijos'!$AJ:$AO,COLUMN('Datos fijos'!$AN$1)-COLUMN('Datos fijos'!$AJ$2)+1,0),0))</f>
        <v>0</v>
      </c>
      <c r="CR216">
        <f t="shared" ca="1" si="270"/>
        <v>0</v>
      </c>
      <c r="CS216" t="str">
        <f t="shared" ca="1" si="235"/>
        <v/>
      </c>
      <c r="CT216" t="str">
        <f t="shared" ca="1" si="236"/>
        <v/>
      </c>
      <c r="CV216" t="str">
        <f t="shared" ca="1" si="237"/>
        <v/>
      </c>
      <c r="CW216" t="str">
        <f t="shared" ca="1" si="238"/>
        <v/>
      </c>
      <c r="CX216" t="str">
        <f t="shared" ca="1" si="239"/>
        <v/>
      </c>
      <c r="CY216" t="str">
        <f t="shared" ca="1" si="240"/>
        <v/>
      </c>
      <c r="CZ216" t="str">
        <f t="shared" ca="1" si="241"/>
        <v/>
      </c>
      <c r="DA216" t="str">
        <f t="shared" ca="1" si="242"/>
        <v/>
      </c>
      <c r="DB216" s="4" t="str">
        <f t="shared" ca="1" si="243"/>
        <v/>
      </c>
      <c r="DC216" t="str">
        <f t="shared" ca="1" si="244"/>
        <v/>
      </c>
      <c r="DD216" t="str">
        <f t="shared" ca="1" si="245"/>
        <v/>
      </c>
      <c r="DE216" t="str">
        <f t="shared" ca="1" si="246"/>
        <v/>
      </c>
      <c r="DF216" t="str">
        <f t="shared" ca="1" si="247"/>
        <v/>
      </c>
      <c r="DI216">
        <f ca="1">IF(OR(COUNTIF('Datos fijos'!$AJ:$AJ,Cálculos!$B216)=0,Cálculos!$B216=0,D216=0,F216=0),0,VLOOKUP($B216,'Datos fijos'!$AJ:$AO,COLUMN('Datos fijos'!$AO$1)-COLUMN('Datos fijos'!$AJ$2)+1,0))</f>
        <v>0</v>
      </c>
      <c r="DJ216">
        <f t="shared" ca="1" si="271"/>
        <v>0</v>
      </c>
      <c r="DK216" t="str">
        <f t="shared" ca="1" si="248"/>
        <v/>
      </c>
      <c r="DL216" t="str">
        <f t="shared" ca="1" si="272"/>
        <v/>
      </c>
      <c r="DN216" t="str">
        <f t="shared" ca="1" si="249"/>
        <v/>
      </c>
      <c r="DO216" t="str">
        <f t="shared" ca="1" si="250"/>
        <v/>
      </c>
      <c r="DP216" t="str">
        <f t="shared" ca="1" si="251"/>
        <v/>
      </c>
      <c r="DQ216" t="str">
        <f t="shared" ca="1" si="252"/>
        <v/>
      </c>
      <c r="DR216" t="str">
        <f t="shared" ca="1" si="253"/>
        <v/>
      </c>
      <c r="DS216" s="4" t="str">
        <f ca="1">IF($DL216="","",IF(OR(OFFSET(K$3,$DL216,0)='Datos fijos'!$AB$5,OFFSET(K$3,$DL216,0)='Datos fijos'!$AB$6),"Importado",OFFSET(K$3,$DL216,0)))</f>
        <v/>
      </c>
      <c r="DT216" t="str">
        <f t="shared" ca="1" si="254"/>
        <v/>
      </c>
      <c r="DU216" t="str">
        <f t="shared" ca="1" si="255"/>
        <v/>
      </c>
      <c r="DV216" t="str">
        <f t="shared" ca="1" si="256"/>
        <v/>
      </c>
      <c r="DW216" t="str">
        <f t="shared" ca="1" si="257"/>
        <v/>
      </c>
      <c r="DX216" t="str">
        <f ca="1">IF(DL216="","",IF(OR(DS216='Datos fijos'!$AB$3,DS216='Datos fijos'!$AB$4),0,SUM(DT216:DW216)))</f>
        <v/>
      </c>
      <c r="DY216" t="str">
        <f t="shared" ca="1" si="258"/>
        <v/>
      </c>
      <c r="EC216" s="52" t="str">
        <f ca="1">IF(OR(COUNTIF('Datos fijos'!$AJ:$AJ,Cálculos!$B216)=0,F216=0,D216=0,B216=0),"",VLOOKUP($B216,'Datos fijos'!$AJ:$AP,COLUMN('Datos fijos'!$AP$1)-COLUMN('Datos fijos'!$AJ$2)+1,0))</f>
        <v/>
      </c>
      <c r="ED216" t="str">
        <f t="shared" ca="1" si="259"/>
        <v/>
      </c>
    </row>
    <row r="217" spans="2:134">
      <c r="B217">
        <f ca="1">OFFSET('Equipos, Mater, Serv'!C$5,ROW($A217)-ROW($A$3),0)</f>
        <v>0</v>
      </c>
      <c r="C217">
        <f ca="1">OFFSET('Equipos, Mater, Serv'!D$5,ROW($A217)-ROW($A$3),0)</f>
        <v>0</v>
      </c>
      <c r="D217">
        <f ca="1">OFFSET('Equipos, Mater, Serv'!F$5,ROW($A217)-ROW($A$3),0)</f>
        <v>0</v>
      </c>
      <c r="E217">
        <f ca="1">OFFSET('Equipos, Mater, Serv'!G$5,ROW($A217)-ROW($A$3),0)</f>
        <v>0</v>
      </c>
      <c r="F217">
        <f ca="1">OFFSET('Equipos, Mater, Serv'!H$5,ROW($A217)-ROW($A$3),0)</f>
        <v>0</v>
      </c>
      <c r="G217">
        <f ca="1">OFFSET('Equipos, Mater, Serv'!L$5,ROW($A217)-ROW($A$3),0)</f>
        <v>0</v>
      </c>
      <c r="I217">
        <f ca="1">OFFSET('Equipos, Mater, Serv'!O$5,ROW($A217)-ROW($A$3),0)</f>
        <v>0</v>
      </c>
      <c r="J217">
        <f ca="1">OFFSET('Equipos, Mater, Serv'!P$5,ROW($A217)-ROW($A$3),0)</f>
        <v>0</v>
      </c>
      <c r="K217">
        <f ca="1">OFFSET('Equipos, Mater, Serv'!T$5,ROW($A217)-ROW($A$3),0)</f>
        <v>0</v>
      </c>
      <c r="L217">
        <f ca="1">OFFSET('Equipos, Mater, Serv'!U$5,ROW($A217)-ROW($A$3),0)</f>
        <v>0</v>
      </c>
      <c r="N217">
        <f ca="1">OFFSET('Equipos, Mater, Serv'!Z$5,ROW($A217)-ROW($A$3),0)</f>
        <v>0</v>
      </c>
      <c r="O217">
        <f ca="1">OFFSET('Equipos, Mater, Serv'!AA$5,ROW($A217)-ROW($A$3),0)</f>
        <v>0</v>
      </c>
      <c r="P217">
        <f ca="1">OFFSET('Equipos, Mater, Serv'!AB$5,ROW($A217)-ROW($A$3),0)</f>
        <v>0</v>
      </c>
      <c r="Q217">
        <f ca="1">OFFSET('Equipos, Mater, Serv'!AC$5,ROW($A217)-ROW($A$3),0)</f>
        <v>0</v>
      </c>
      <c r="R217">
        <f ca="1">OFFSET('Equipos, Mater, Serv'!AD$5,ROW($A217)-ROW($A$3),0)</f>
        <v>0</v>
      </c>
      <c r="S217">
        <f ca="1">OFFSET('Equipos, Mater, Serv'!AE$5,ROW($A217)-ROW($A$3),0)</f>
        <v>0</v>
      </c>
      <c r="T217">
        <f ca="1">OFFSET('Equipos, Mater, Serv'!AF$5,ROW($A217)-ROW($A$3),0)</f>
        <v>0</v>
      </c>
      <c r="V217" s="227">
        <f ca="1">IF(OR($B217=0,D217=0,F217=0,J217&lt;&gt;'Datos fijos'!$H$3),0,1)</f>
        <v>0</v>
      </c>
      <c r="W217">
        <f t="shared" ca="1" si="260"/>
        <v>0</v>
      </c>
      <c r="X217" t="str">
        <f t="shared" ca="1" si="261"/>
        <v/>
      </c>
      <c r="Y217" t="str">
        <f t="shared" ca="1" si="262"/>
        <v/>
      </c>
      <c r="AA217" t="str">
        <f t="shared" ca="1" si="205"/>
        <v/>
      </c>
      <c r="AB217" t="str">
        <f t="shared" ca="1" si="206"/>
        <v/>
      </c>
      <c r="AC217" t="str">
        <f t="shared" ca="1" si="207"/>
        <v/>
      </c>
      <c r="AD217" t="str">
        <f t="shared" ca="1" si="208"/>
        <v/>
      </c>
      <c r="AE217" t="str">
        <f t="shared" ca="1" si="209"/>
        <v/>
      </c>
      <c r="AF217" t="str">
        <f t="shared" ca="1" si="210"/>
        <v/>
      </c>
      <c r="AG217" t="str">
        <f t="shared" ca="1" si="263"/>
        <v/>
      </c>
      <c r="AH217" t="str">
        <f t="shared" ca="1" si="264"/>
        <v/>
      </c>
      <c r="AI217" t="str">
        <f t="shared" ca="1" si="265"/>
        <v/>
      </c>
      <c r="AL217" t="str">
        <f ca="1">IF(Y217="","",IF(OR(AG217='Datos fijos'!$AB$3,AG217='Datos fijos'!$AB$4),0,SUM(AH217:AK217)))</f>
        <v/>
      </c>
      <c r="BE217" s="4">
        <f ca="1">IF(OR(COUNTIF('Datos fijos'!$AJ:$AJ,$B217)=0,$B217=0,D217=0,F217=0,$H$4&lt;&gt;'Datos fijos'!$H$3),0,VLOOKUP($B217,'Datos fijos'!$AJ:$AO,COLUMN('Datos fijos'!$AK$2)-COLUMN('Datos fijos'!$AJ$2)+1,0))</f>
        <v>0</v>
      </c>
      <c r="BF217">
        <f t="shared" ca="1" si="266"/>
        <v>0</v>
      </c>
      <c r="BG217" t="str">
        <f t="shared" ca="1" si="211"/>
        <v/>
      </c>
      <c r="BH217" t="str">
        <f t="shared" ca="1" si="212"/>
        <v/>
      </c>
      <c r="BJ217" t="str">
        <f t="shared" ca="1" si="213"/>
        <v/>
      </c>
      <c r="BK217" t="str">
        <f t="shared" ca="1" si="214"/>
        <v/>
      </c>
      <c r="BL217" t="str">
        <f t="shared" ca="1" si="215"/>
        <v/>
      </c>
      <c r="BM217" t="str">
        <f t="shared" ca="1" si="216"/>
        <v/>
      </c>
      <c r="BN217" s="4" t="str">
        <f t="shared" ca="1" si="217"/>
        <v/>
      </c>
      <c r="BO217" t="str">
        <f t="shared" ca="1" si="218"/>
        <v/>
      </c>
      <c r="BP217" t="str">
        <f t="shared" ca="1" si="219"/>
        <v/>
      </c>
      <c r="BQ217" t="str">
        <f t="shared" ca="1" si="220"/>
        <v/>
      </c>
      <c r="BR217" t="str">
        <f t="shared" ca="1" si="221"/>
        <v/>
      </c>
      <c r="BS217" t="str">
        <f t="shared" ca="1" si="222"/>
        <v/>
      </c>
      <c r="BT217" t="str">
        <f ca="1">IF($BH217="","",IF(OR(BO217='Datos fijos'!$AB$3,BO217='Datos fijos'!$AB$4),0,SUM(BP217:BS217)))</f>
        <v/>
      </c>
      <c r="BU217" t="str">
        <f t="shared" ca="1" si="267"/>
        <v/>
      </c>
      <c r="BX217">
        <f ca="1">IF(OR(COUNTIF('Datos fijos'!$AJ:$AJ,$B217)=0,$B217=0,D217=0,F217=0,G217=0,$H$4&lt;&gt;'Datos fijos'!$H$3),0,VLOOKUP($B217,'Datos fijos'!$AJ:$AO,COLUMN('Datos fijos'!$AL$1)-COLUMN('Datos fijos'!$AJ$2)+1,0))</f>
        <v>0</v>
      </c>
      <c r="BY217">
        <f t="shared" ca="1" si="268"/>
        <v>0</v>
      </c>
      <c r="BZ217" t="str">
        <f t="shared" ca="1" si="223"/>
        <v/>
      </c>
      <c r="CA217" t="str">
        <f t="shared" ca="1" si="224"/>
        <v/>
      </c>
      <c r="CC217" t="str">
        <f t="shared" ca="1" si="225"/>
        <v/>
      </c>
      <c r="CD217" t="str">
        <f t="shared" ca="1" si="226"/>
        <v/>
      </c>
      <c r="CE217" t="str">
        <f t="shared" ca="1" si="227"/>
        <v/>
      </c>
      <c r="CF217" t="str">
        <f t="shared" ca="1" si="228"/>
        <v/>
      </c>
      <c r="CG217" t="str">
        <f t="shared" ca="1" si="229"/>
        <v/>
      </c>
      <c r="CH217" t="str">
        <f t="shared" ca="1" si="230"/>
        <v/>
      </c>
      <c r="CI217" t="str">
        <f t="shared" ca="1" si="231"/>
        <v/>
      </c>
      <c r="CJ217" t="str">
        <f t="shared" ca="1" si="232"/>
        <v/>
      </c>
      <c r="CK217" t="str">
        <f t="shared" ca="1" si="233"/>
        <v/>
      </c>
      <c r="CL217" t="str">
        <f t="shared" ca="1" si="234"/>
        <v/>
      </c>
      <c r="CM217" t="str">
        <f ca="1">IF($CA217="","",IF(OR(CH217='Datos fijos'!$AB$3,CH217='Datos fijos'!$AB$4),0,SUM(CI217:CL217)))</f>
        <v/>
      </c>
      <c r="CN217" t="str">
        <f t="shared" ca="1" si="269"/>
        <v/>
      </c>
      <c r="CQ217" s="4">
        <f ca="1">IF(OR(COUNTIF('Datos fijos'!$AJ:$AJ,$B217)=0,$B217=0,L217=0,D217=0,F217=0),0,IF(K217='Datos fijos'!$AB$5,VLOOKUP($B217,'Datos fijos'!$AJ:$AO,COLUMN('Datos fijos'!$AN$1)-COLUMN('Datos fijos'!$AJ$2)+1,0),0))</f>
        <v>0</v>
      </c>
      <c r="CR217">
        <f t="shared" ca="1" si="270"/>
        <v>0</v>
      </c>
      <c r="CS217" t="str">
        <f t="shared" ca="1" si="235"/>
        <v/>
      </c>
      <c r="CT217" t="str">
        <f t="shared" ca="1" si="236"/>
        <v/>
      </c>
      <c r="CV217" t="str">
        <f t="shared" ca="1" si="237"/>
        <v/>
      </c>
      <c r="CW217" t="str">
        <f t="shared" ca="1" si="238"/>
        <v/>
      </c>
      <c r="CX217" t="str">
        <f t="shared" ca="1" si="239"/>
        <v/>
      </c>
      <c r="CY217" t="str">
        <f t="shared" ca="1" si="240"/>
        <v/>
      </c>
      <c r="CZ217" t="str">
        <f t="shared" ca="1" si="241"/>
        <v/>
      </c>
      <c r="DA217" t="str">
        <f t="shared" ca="1" si="242"/>
        <v/>
      </c>
      <c r="DB217" s="4" t="str">
        <f t="shared" ca="1" si="243"/>
        <v/>
      </c>
      <c r="DC217" t="str">
        <f t="shared" ca="1" si="244"/>
        <v/>
      </c>
      <c r="DD217" t="str">
        <f t="shared" ca="1" si="245"/>
        <v/>
      </c>
      <c r="DE217" t="str">
        <f t="shared" ca="1" si="246"/>
        <v/>
      </c>
      <c r="DF217" t="str">
        <f t="shared" ca="1" si="247"/>
        <v/>
      </c>
      <c r="DI217">
        <f ca="1">IF(OR(COUNTIF('Datos fijos'!$AJ:$AJ,Cálculos!$B217)=0,Cálculos!$B217=0,D217=0,F217=0),0,VLOOKUP($B217,'Datos fijos'!$AJ:$AO,COLUMN('Datos fijos'!$AO$1)-COLUMN('Datos fijos'!$AJ$2)+1,0))</f>
        <v>0</v>
      </c>
      <c r="DJ217">
        <f t="shared" ca="1" si="271"/>
        <v>0</v>
      </c>
      <c r="DK217" t="str">
        <f t="shared" ca="1" si="248"/>
        <v/>
      </c>
      <c r="DL217" t="str">
        <f t="shared" ca="1" si="272"/>
        <v/>
      </c>
      <c r="DN217" t="str">
        <f t="shared" ca="1" si="249"/>
        <v/>
      </c>
      <c r="DO217" t="str">
        <f t="shared" ca="1" si="250"/>
        <v/>
      </c>
      <c r="DP217" t="str">
        <f t="shared" ca="1" si="251"/>
        <v/>
      </c>
      <c r="DQ217" t="str">
        <f t="shared" ca="1" si="252"/>
        <v/>
      </c>
      <c r="DR217" t="str">
        <f t="shared" ca="1" si="253"/>
        <v/>
      </c>
      <c r="DS217" s="4" t="str">
        <f ca="1">IF($DL217="","",IF(OR(OFFSET(K$3,$DL217,0)='Datos fijos'!$AB$5,OFFSET(K$3,$DL217,0)='Datos fijos'!$AB$6),"Importado",OFFSET(K$3,$DL217,0)))</f>
        <v/>
      </c>
      <c r="DT217" t="str">
        <f t="shared" ca="1" si="254"/>
        <v/>
      </c>
      <c r="DU217" t="str">
        <f t="shared" ca="1" si="255"/>
        <v/>
      </c>
      <c r="DV217" t="str">
        <f t="shared" ca="1" si="256"/>
        <v/>
      </c>
      <c r="DW217" t="str">
        <f t="shared" ca="1" si="257"/>
        <v/>
      </c>
      <c r="DX217" t="str">
        <f ca="1">IF(DL217="","",IF(OR(DS217='Datos fijos'!$AB$3,DS217='Datos fijos'!$AB$4),0,SUM(DT217:DW217)))</f>
        <v/>
      </c>
      <c r="DY217" t="str">
        <f t="shared" ca="1" si="258"/>
        <v/>
      </c>
      <c r="EC217" s="52" t="str">
        <f ca="1">IF(OR(COUNTIF('Datos fijos'!$AJ:$AJ,Cálculos!$B217)=0,F217=0,D217=0,B217=0),"",VLOOKUP($B217,'Datos fijos'!$AJ:$AP,COLUMN('Datos fijos'!$AP$1)-COLUMN('Datos fijos'!$AJ$2)+1,0))</f>
        <v/>
      </c>
      <c r="ED217" t="str">
        <f t="shared" ca="1" si="259"/>
        <v/>
      </c>
    </row>
    <row r="218" spans="2:134">
      <c r="B218">
        <f ca="1">OFFSET('Equipos, Mater, Serv'!C$5,ROW($A218)-ROW($A$3),0)</f>
        <v>0</v>
      </c>
      <c r="C218">
        <f ca="1">OFFSET('Equipos, Mater, Serv'!D$5,ROW($A218)-ROW($A$3),0)</f>
        <v>0</v>
      </c>
      <c r="D218">
        <f ca="1">OFFSET('Equipos, Mater, Serv'!F$5,ROW($A218)-ROW($A$3),0)</f>
        <v>0</v>
      </c>
      <c r="E218">
        <f ca="1">OFFSET('Equipos, Mater, Serv'!G$5,ROW($A218)-ROW($A$3),0)</f>
        <v>0</v>
      </c>
      <c r="F218">
        <f ca="1">OFFSET('Equipos, Mater, Serv'!H$5,ROW($A218)-ROW($A$3),0)</f>
        <v>0</v>
      </c>
      <c r="G218">
        <f ca="1">OFFSET('Equipos, Mater, Serv'!L$5,ROW($A218)-ROW($A$3),0)</f>
        <v>0</v>
      </c>
      <c r="I218">
        <f ca="1">OFFSET('Equipos, Mater, Serv'!O$5,ROW($A218)-ROW($A$3),0)</f>
        <v>0</v>
      </c>
      <c r="J218">
        <f ca="1">OFFSET('Equipos, Mater, Serv'!P$5,ROW($A218)-ROW($A$3),0)</f>
        <v>0</v>
      </c>
      <c r="K218">
        <f ca="1">OFFSET('Equipos, Mater, Serv'!T$5,ROW($A218)-ROW($A$3),0)</f>
        <v>0</v>
      </c>
      <c r="L218">
        <f ca="1">OFFSET('Equipos, Mater, Serv'!U$5,ROW($A218)-ROW($A$3),0)</f>
        <v>0</v>
      </c>
      <c r="N218">
        <f ca="1">OFFSET('Equipos, Mater, Serv'!Z$5,ROW($A218)-ROW($A$3),0)</f>
        <v>0</v>
      </c>
      <c r="O218">
        <f ca="1">OFFSET('Equipos, Mater, Serv'!AA$5,ROW($A218)-ROW($A$3),0)</f>
        <v>0</v>
      </c>
      <c r="P218">
        <f ca="1">OFFSET('Equipos, Mater, Serv'!AB$5,ROW($A218)-ROW($A$3),0)</f>
        <v>0</v>
      </c>
      <c r="Q218">
        <f ca="1">OFFSET('Equipos, Mater, Serv'!AC$5,ROW($A218)-ROW($A$3),0)</f>
        <v>0</v>
      </c>
      <c r="R218">
        <f ca="1">OFFSET('Equipos, Mater, Serv'!AD$5,ROW($A218)-ROW($A$3),0)</f>
        <v>0</v>
      </c>
      <c r="S218">
        <f ca="1">OFFSET('Equipos, Mater, Serv'!AE$5,ROW($A218)-ROW($A$3),0)</f>
        <v>0</v>
      </c>
      <c r="T218">
        <f ca="1">OFFSET('Equipos, Mater, Serv'!AF$5,ROW($A218)-ROW($A$3),0)</f>
        <v>0</v>
      </c>
      <c r="V218" s="227">
        <f ca="1">IF(OR($B218=0,D218=0,F218=0,J218&lt;&gt;'Datos fijos'!$H$3),0,1)</f>
        <v>0</v>
      </c>
      <c r="W218">
        <f t="shared" ca="1" si="260"/>
        <v>0</v>
      </c>
      <c r="X218" t="str">
        <f t="shared" ca="1" si="261"/>
        <v/>
      </c>
      <c r="Y218" t="str">
        <f t="shared" ca="1" si="262"/>
        <v/>
      </c>
      <c r="AA218" t="str">
        <f t="shared" ca="1" si="205"/>
        <v/>
      </c>
      <c r="AB218" t="str">
        <f t="shared" ca="1" si="206"/>
        <v/>
      </c>
      <c r="AC218" t="str">
        <f t="shared" ca="1" si="207"/>
        <v/>
      </c>
      <c r="AD218" t="str">
        <f t="shared" ca="1" si="208"/>
        <v/>
      </c>
      <c r="AE218" t="str">
        <f t="shared" ca="1" si="209"/>
        <v/>
      </c>
      <c r="AF218" t="str">
        <f t="shared" ca="1" si="210"/>
        <v/>
      </c>
      <c r="AG218" t="str">
        <f t="shared" ca="1" si="263"/>
        <v/>
      </c>
      <c r="AH218" t="str">
        <f t="shared" ca="1" si="264"/>
        <v/>
      </c>
      <c r="AI218" t="str">
        <f t="shared" ca="1" si="265"/>
        <v/>
      </c>
      <c r="AL218" t="str">
        <f ca="1">IF(Y218="","",IF(OR(AG218='Datos fijos'!$AB$3,AG218='Datos fijos'!$AB$4),0,SUM(AH218:AK218)))</f>
        <v/>
      </c>
      <c r="BE218" s="4">
        <f ca="1">IF(OR(COUNTIF('Datos fijos'!$AJ:$AJ,$B218)=0,$B218=0,D218=0,F218=0,$H$4&lt;&gt;'Datos fijos'!$H$3),0,VLOOKUP($B218,'Datos fijos'!$AJ:$AO,COLUMN('Datos fijos'!$AK$2)-COLUMN('Datos fijos'!$AJ$2)+1,0))</f>
        <v>0</v>
      </c>
      <c r="BF218">
        <f t="shared" ca="1" si="266"/>
        <v>0</v>
      </c>
      <c r="BG218" t="str">
        <f t="shared" ca="1" si="211"/>
        <v/>
      </c>
      <c r="BH218" t="str">
        <f t="shared" ca="1" si="212"/>
        <v/>
      </c>
      <c r="BJ218" t="str">
        <f t="shared" ca="1" si="213"/>
        <v/>
      </c>
      <c r="BK218" t="str">
        <f t="shared" ca="1" si="214"/>
        <v/>
      </c>
      <c r="BL218" t="str">
        <f t="shared" ca="1" si="215"/>
        <v/>
      </c>
      <c r="BM218" t="str">
        <f t="shared" ca="1" si="216"/>
        <v/>
      </c>
      <c r="BN218" s="4" t="str">
        <f t="shared" ca="1" si="217"/>
        <v/>
      </c>
      <c r="BO218" t="str">
        <f t="shared" ca="1" si="218"/>
        <v/>
      </c>
      <c r="BP218" t="str">
        <f t="shared" ca="1" si="219"/>
        <v/>
      </c>
      <c r="BQ218" t="str">
        <f t="shared" ca="1" si="220"/>
        <v/>
      </c>
      <c r="BR218" t="str">
        <f t="shared" ca="1" si="221"/>
        <v/>
      </c>
      <c r="BS218" t="str">
        <f t="shared" ca="1" si="222"/>
        <v/>
      </c>
      <c r="BT218" t="str">
        <f ca="1">IF($BH218="","",IF(OR(BO218='Datos fijos'!$AB$3,BO218='Datos fijos'!$AB$4),0,SUM(BP218:BS218)))</f>
        <v/>
      </c>
      <c r="BU218" t="str">
        <f t="shared" ca="1" si="267"/>
        <v/>
      </c>
      <c r="BX218">
        <f ca="1">IF(OR(COUNTIF('Datos fijos'!$AJ:$AJ,$B218)=0,$B218=0,D218=0,F218=0,G218=0,$H$4&lt;&gt;'Datos fijos'!$H$3),0,VLOOKUP($B218,'Datos fijos'!$AJ:$AO,COLUMN('Datos fijos'!$AL$1)-COLUMN('Datos fijos'!$AJ$2)+1,0))</f>
        <v>0</v>
      </c>
      <c r="BY218">
        <f t="shared" ca="1" si="268"/>
        <v>0</v>
      </c>
      <c r="BZ218" t="str">
        <f t="shared" ca="1" si="223"/>
        <v/>
      </c>
      <c r="CA218" t="str">
        <f t="shared" ca="1" si="224"/>
        <v/>
      </c>
      <c r="CC218" t="str">
        <f t="shared" ca="1" si="225"/>
        <v/>
      </c>
      <c r="CD218" t="str">
        <f t="shared" ca="1" si="226"/>
        <v/>
      </c>
      <c r="CE218" t="str">
        <f t="shared" ca="1" si="227"/>
        <v/>
      </c>
      <c r="CF218" t="str">
        <f t="shared" ca="1" si="228"/>
        <v/>
      </c>
      <c r="CG218" t="str">
        <f t="shared" ca="1" si="229"/>
        <v/>
      </c>
      <c r="CH218" t="str">
        <f t="shared" ca="1" si="230"/>
        <v/>
      </c>
      <c r="CI218" t="str">
        <f t="shared" ca="1" si="231"/>
        <v/>
      </c>
      <c r="CJ218" t="str">
        <f t="shared" ca="1" si="232"/>
        <v/>
      </c>
      <c r="CK218" t="str">
        <f t="shared" ca="1" si="233"/>
        <v/>
      </c>
      <c r="CL218" t="str">
        <f t="shared" ca="1" si="234"/>
        <v/>
      </c>
      <c r="CM218" t="str">
        <f ca="1">IF($CA218="","",IF(OR(CH218='Datos fijos'!$AB$3,CH218='Datos fijos'!$AB$4),0,SUM(CI218:CL218)))</f>
        <v/>
      </c>
      <c r="CN218" t="str">
        <f t="shared" ca="1" si="269"/>
        <v/>
      </c>
      <c r="CQ218" s="4">
        <f ca="1">IF(OR(COUNTIF('Datos fijos'!$AJ:$AJ,$B218)=0,$B218=0,L218=0,D218=0,F218=0),0,IF(K218='Datos fijos'!$AB$5,VLOOKUP($B218,'Datos fijos'!$AJ:$AO,COLUMN('Datos fijos'!$AN$1)-COLUMN('Datos fijos'!$AJ$2)+1,0),0))</f>
        <v>0</v>
      </c>
      <c r="CR218">
        <f t="shared" ca="1" si="270"/>
        <v>0</v>
      </c>
      <c r="CS218" t="str">
        <f t="shared" ca="1" si="235"/>
        <v/>
      </c>
      <c r="CT218" t="str">
        <f t="shared" ca="1" si="236"/>
        <v/>
      </c>
      <c r="CV218" t="str">
        <f t="shared" ca="1" si="237"/>
        <v/>
      </c>
      <c r="CW218" t="str">
        <f t="shared" ca="1" si="238"/>
        <v/>
      </c>
      <c r="CX218" t="str">
        <f t="shared" ca="1" si="239"/>
        <v/>
      </c>
      <c r="CY218" t="str">
        <f t="shared" ca="1" si="240"/>
        <v/>
      </c>
      <c r="CZ218" t="str">
        <f t="shared" ca="1" si="241"/>
        <v/>
      </c>
      <c r="DA218" t="str">
        <f t="shared" ca="1" si="242"/>
        <v/>
      </c>
      <c r="DB218" s="4" t="str">
        <f t="shared" ca="1" si="243"/>
        <v/>
      </c>
      <c r="DC218" t="str">
        <f t="shared" ca="1" si="244"/>
        <v/>
      </c>
      <c r="DD218" t="str">
        <f t="shared" ca="1" si="245"/>
        <v/>
      </c>
      <c r="DE218" t="str">
        <f t="shared" ca="1" si="246"/>
        <v/>
      </c>
      <c r="DF218" t="str">
        <f t="shared" ca="1" si="247"/>
        <v/>
      </c>
      <c r="DI218">
        <f ca="1">IF(OR(COUNTIF('Datos fijos'!$AJ:$AJ,Cálculos!$B218)=0,Cálculos!$B218=0,D218=0,F218=0),0,VLOOKUP($B218,'Datos fijos'!$AJ:$AO,COLUMN('Datos fijos'!$AO$1)-COLUMN('Datos fijos'!$AJ$2)+1,0))</f>
        <v>0</v>
      </c>
      <c r="DJ218">
        <f t="shared" ca="1" si="271"/>
        <v>0</v>
      </c>
      <c r="DK218" t="str">
        <f t="shared" ca="1" si="248"/>
        <v/>
      </c>
      <c r="DL218" t="str">
        <f t="shared" ca="1" si="272"/>
        <v/>
      </c>
      <c r="DN218" t="str">
        <f t="shared" ca="1" si="249"/>
        <v/>
      </c>
      <c r="DO218" t="str">
        <f t="shared" ca="1" si="250"/>
        <v/>
      </c>
      <c r="DP218" t="str">
        <f t="shared" ca="1" si="251"/>
        <v/>
      </c>
      <c r="DQ218" t="str">
        <f t="shared" ca="1" si="252"/>
        <v/>
      </c>
      <c r="DR218" t="str">
        <f t="shared" ca="1" si="253"/>
        <v/>
      </c>
      <c r="DS218" s="4" t="str">
        <f ca="1">IF($DL218="","",IF(OR(OFFSET(K$3,$DL218,0)='Datos fijos'!$AB$5,OFFSET(K$3,$DL218,0)='Datos fijos'!$AB$6),"Importado",OFFSET(K$3,$DL218,0)))</f>
        <v/>
      </c>
      <c r="DT218" t="str">
        <f t="shared" ca="1" si="254"/>
        <v/>
      </c>
      <c r="DU218" t="str">
        <f t="shared" ca="1" si="255"/>
        <v/>
      </c>
      <c r="DV218" t="str">
        <f t="shared" ca="1" si="256"/>
        <v/>
      </c>
      <c r="DW218" t="str">
        <f t="shared" ca="1" si="257"/>
        <v/>
      </c>
      <c r="DX218" t="str">
        <f ca="1">IF(DL218="","",IF(OR(DS218='Datos fijos'!$AB$3,DS218='Datos fijos'!$AB$4),0,SUM(DT218:DW218)))</f>
        <v/>
      </c>
      <c r="DY218" t="str">
        <f t="shared" ca="1" si="258"/>
        <v/>
      </c>
      <c r="EC218" s="52" t="str">
        <f ca="1">IF(OR(COUNTIF('Datos fijos'!$AJ:$AJ,Cálculos!$B218)=0,F218=0,D218=0,B218=0),"",VLOOKUP($B218,'Datos fijos'!$AJ:$AP,COLUMN('Datos fijos'!$AP$1)-COLUMN('Datos fijos'!$AJ$2)+1,0))</f>
        <v/>
      </c>
      <c r="ED218" t="str">
        <f t="shared" ca="1" si="259"/>
        <v/>
      </c>
    </row>
    <row r="219" spans="2:134">
      <c r="B219">
        <f ca="1">OFFSET('Equipos, Mater, Serv'!C$5,ROW($A219)-ROW($A$3),0)</f>
        <v>0</v>
      </c>
      <c r="C219">
        <f ca="1">OFFSET('Equipos, Mater, Serv'!D$5,ROW($A219)-ROW($A$3),0)</f>
        <v>0</v>
      </c>
      <c r="D219">
        <f ca="1">OFFSET('Equipos, Mater, Serv'!F$5,ROW($A219)-ROW($A$3),0)</f>
        <v>0</v>
      </c>
      <c r="E219">
        <f ca="1">OFFSET('Equipos, Mater, Serv'!G$5,ROW($A219)-ROW($A$3),0)</f>
        <v>0</v>
      </c>
      <c r="F219">
        <f ca="1">OFFSET('Equipos, Mater, Serv'!H$5,ROW($A219)-ROW($A$3),0)</f>
        <v>0</v>
      </c>
      <c r="G219">
        <f ca="1">OFFSET('Equipos, Mater, Serv'!L$5,ROW($A219)-ROW($A$3),0)</f>
        <v>0</v>
      </c>
      <c r="I219">
        <f ca="1">OFFSET('Equipos, Mater, Serv'!O$5,ROW($A219)-ROW($A$3),0)</f>
        <v>0</v>
      </c>
      <c r="J219">
        <f ca="1">OFFSET('Equipos, Mater, Serv'!P$5,ROW($A219)-ROW($A$3),0)</f>
        <v>0</v>
      </c>
      <c r="K219">
        <f ca="1">OFFSET('Equipos, Mater, Serv'!T$5,ROW($A219)-ROW($A$3),0)</f>
        <v>0</v>
      </c>
      <c r="L219">
        <f ca="1">OFFSET('Equipos, Mater, Serv'!U$5,ROW($A219)-ROW($A$3),0)</f>
        <v>0</v>
      </c>
      <c r="N219">
        <f ca="1">OFFSET('Equipos, Mater, Serv'!Z$5,ROW($A219)-ROW($A$3),0)</f>
        <v>0</v>
      </c>
      <c r="O219">
        <f ca="1">OFFSET('Equipos, Mater, Serv'!AA$5,ROW($A219)-ROW($A$3),0)</f>
        <v>0</v>
      </c>
      <c r="P219">
        <f ca="1">OFFSET('Equipos, Mater, Serv'!AB$5,ROW($A219)-ROW($A$3),0)</f>
        <v>0</v>
      </c>
      <c r="Q219">
        <f ca="1">OFFSET('Equipos, Mater, Serv'!AC$5,ROW($A219)-ROW($A$3),0)</f>
        <v>0</v>
      </c>
      <c r="R219">
        <f ca="1">OFFSET('Equipos, Mater, Serv'!AD$5,ROW($A219)-ROW($A$3),0)</f>
        <v>0</v>
      </c>
      <c r="S219">
        <f ca="1">OFFSET('Equipos, Mater, Serv'!AE$5,ROW($A219)-ROW($A$3),0)</f>
        <v>0</v>
      </c>
      <c r="T219">
        <f ca="1">OFFSET('Equipos, Mater, Serv'!AF$5,ROW($A219)-ROW($A$3),0)</f>
        <v>0</v>
      </c>
      <c r="V219" s="227">
        <f ca="1">IF(OR($B219=0,D219=0,F219=0,J219&lt;&gt;'Datos fijos'!$H$3),0,1)</f>
        <v>0</v>
      </c>
      <c r="W219">
        <f t="shared" ca="1" si="260"/>
        <v>0</v>
      </c>
      <c r="X219" t="str">
        <f t="shared" ca="1" si="261"/>
        <v/>
      </c>
      <c r="Y219" t="str">
        <f t="shared" ca="1" si="262"/>
        <v/>
      </c>
      <c r="AA219" t="str">
        <f t="shared" ca="1" si="205"/>
        <v/>
      </c>
      <c r="AB219" t="str">
        <f t="shared" ca="1" si="206"/>
        <v/>
      </c>
      <c r="AC219" t="str">
        <f t="shared" ca="1" si="207"/>
        <v/>
      </c>
      <c r="AD219" t="str">
        <f t="shared" ca="1" si="208"/>
        <v/>
      </c>
      <c r="AE219" t="str">
        <f t="shared" ca="1" si="209"/>
        <v/>
      </c>
      <c r="AF219" t="str">
        <f t="shared" ca="1" si="210"/>
        <v/>
      </c>
      <c r="AG219" t="str">
        <f t="shared" ca="1" si="263"/>
        <v/>
      </c>
      <c r="AH219" t="str">
        <f t="shared" ca="1" si="264"/>
        <v/>
      </c>
      <c r="AI219" t="str">
        <f t="shared" ca="1" si="265"/>
        <v/>
      </c>
      <c r="AL219" t="str">
        <f ca="1">IF(Y219="","",IF(OR(AG219='Datos fijos'!$AB$3,AG219='Datos fijos'!$AB$4),0,SUM(AH219:AK219)))</f>
        <v/>
      </c>
      <c r="BE219" s="4">
        <f ca="1">IF(OR(COUNTIF('Datos fijos'!$AJ:$AJ,$B219)=0,$B219=0,D219=0,F219=0,$H$4&lt;&gt;'Datos fijos'!$H$3),0,VLOOKUP($B219,'Datos fijos'!$AJ:$AO,COLUMN('Datos fijos'!$AK$2)-COLUMN('Datos fijos'!$AJ$2)+1,0))</f>
        <v>0</v>
      </c>
      <c r="BF219">
        <f t="shared" ca="1" si="266"/>
        <v>0</v>
      </c>
      <c r="BG219" t="str">
        <f t="shared" ca="1" si="211"/>
        <v/>
      </c>
      <c r="BH219" t="str">
        <f t="shared" ca="1" si="212"/>
        <v/>
      </c>
      <c r="BJ219" t="str">
        <f t="shared" ca="1" si="213"/>
        <v/>
      </c>
      <c r="BK219" t="str">
        <f t="shared" ca="1" si="214"/>
        <v/>
      </c>
      <c r="BL219" t="str">
        <f t="shared" ca="1" si="215"/>
        <v/>
      </c>
      <c r="BM219" t="str">
        <f t="shared" ca="1" si="216"/>
        <v/>
      </c>
      <c r="BN219" s="4" t="str">
        <f t="shared" ca="1" si="217"/>
        <v/>
      </c>
      <c r="BO219" t="str">
        <f t="shared" ca="1" si="218"/>
        <v/>
      </c>
      <c r="BP219" t="str">
        <f t="shared" ca="1" si="219"/>
        <v/>
      </c>
      <c r="BQ219" t="str">
        <f t="shared" ca="1" si="220"/>
        <v/>
      </c>
      <c r="BR219" t="str">
        <f t="shared" ca="1" si="221"/>
        <v/>
      </c>
      <c r="BS219" t="str">
        <f t="shared" ca="1" si="222"/>
        <v/>
      </c>
      <c r="BT219" t="str">
        <f ca="1">IF($BH219="","",IF(OR(BO219='Datos fijos'!$AB$3,BO219='Datos fijos'!$AB$4),0,SUM(BP219:BS219)))</f>
        <v/>
      </c>
      <c r="BU219" t="str">
        <f t="shared" ca="1" si="267"/>
        <v/>
      </c>
      <c r="BX219">
        <f ca="1">IF(OR(COUNTIF('Datos fijos'!$AJ:$AJ,$B219)=0,$B219=0,D219=0,F219=0,G219=0,$H$4&lt;&gt;'Datos fijos'!$H$3),0,VLOOKUP($B219,'Datos fijos'!$AJ:$AO,COLUMN('Datos fijos'!$AL$1)-COLUMN('Datos fijos'!$AJ$2)+1,0))</f>
        <v>0</v>
      </c>
      <c r="BY219">
        <f t="shared" ca="1" si="268"/>
        <v>0</v>
      </c>
      <c r="BZ219" t="str">
        <f t="shared" ca="1" si="223"/>
        <v/>
      </c>
      <c r="CA219" t="str">
        <f t="shared" ca="1" si="224"/>
        <v/>
      </c>
      <c r="CC219" t="str">
        <f t="shared" ca="1" si="225"/>
        <v/>
      </c>
      <c r="CD219" t="str">
        <f t="shared" ca="1" si="226"/>
        <v/>
      </c>
      <c r="CE219" t="str">
        <f t="shared" ca="1" si="227"/>
        <v/>
      </c>
      <c r="CF219" t="str">
        <f t="shared" ca="1" si="228"/>
        <v/>
      </c>
      <c r="CG219" t="str">
        <f t="shared" ca="1" si="229"/>
        <v/>
      </c>
      <c r="CH219" t="str">
        <f t="shared" ca="1" si="230"/>
        <v/>
      </c>
      <c r="CI219" t="str">
        <f t="shared" ca="1" si="231"/>
        <v/>
      </c>
      <c r="CJ219" t="str">
        <f t="shared" ca="1" si="232"/>
        <v/>
      </c>
      <c r="CK219" t="str">
        <f t="shared" ca="1" si="233"/>
        <v/>
      </c>
      <c r="CL219" t="str">
        <f t="shared" ca="1" si="234"/>
        <v/>
      </c>
      <c r="CM219" t="str">
        <f ca="1">IF($CA219="","",IF(OR(CH219='Datos fijos'!$AB$3,CH219='Datos fijos'!$AB$4),0,SUM(CI219:CL219)))</f>
        <v/>
      </c>
      <c r="CN219" t="str">
        <f t="shared" ca="1" si="269"/>
        <v/>
      </c>
      <c r="CQ219" s="4">
        <f ca="1">IF(OR(COUNTIF('Datos fijos'!$AJ:$AJ,$B219)=0,$B219=0,L219=0,D219=0,F219=0),0,IF(K219='Datos fijos'!$AB$5,VLOOKUP($B219,'Datos fijos'!$AJ:$AO,COLUMN('Datos fijos'!$AN$1)-COLUMN('Datos fijos'!$AJ$2)+1,0),0))</f>
        <v>0</v>
      </c>
      <c r="CR219">
        <f t="shared" ca="1" si="270"/>
        <v>0</v>
      </c>
      <c r="CS219" t="str">
        <f t="shared" ca="1" si="235"/>
        <v/>
      </c>
      <c r="CT219" t="str">
        <f t="shared" ca="1" si="236"/>
        <v/>
      </c>
      <c r="CV219" t="str">
        <f t="shared" ca="1" si="237"/>
        <v/>
      </c>
      <c r="CW219" t="str">
        <f t="shared" ca="1" si="238"/>
        <v/>
      </c>
      <c r="CX219" t="str">
        <f t="shared" ca="1" si="239"/>
        <v/>
      </c>
      <c r="CY219" t="str">
        <f t="shared" ca="1" si="240"/>
        <v/>
      </c>
      <c r="CZ219" t="str">
        <f t="shared" ca="1" si="241"/>
        <v/>
      </c>
      <c r="DA219" t="str">
        <f t="shared" ca="1" si="242"/>
        <v/>
      </c>
      <c r="DB219" s="4" t="str">
        <f t="shared" ca="1" si="243"/>
        <v/>
      </c>
      <c r="DC219" t="str">
        <f t="shared" ca="1" si="244"/>
        <v/>
      </c>
      <c r="DD219" t="str">
        <f t="shared" ca="1" si="245"/>
        <v/>
      </c>
      <c r="DE219" t="str">
        <f t="shared" ca="1" si="246"/>
        <v/>
      </c>
      <c r="DF219" t="str">
        <f t="shared" ca="1" si="247"/>
        <v/>
      </c>
      <c r="DI219">
        <f ca="1">IF(OR(COUNTIF('Datos fijos'!$AJ:$AJ,Cálculos!$B219)=0,Cálculos!$B219=0,D219=0,F219=0),0,VLOOKUP($B219,'Datos fijos'!$AJ:$AO,COLUMN('Datos fijos'!$AO$1)-COLUMN('Datos fijos'!$AJ$2)+1,0))</f>
        <v>0</v>
      </c>
      <c r="DJ219">
        <f t="shared" ca="1" si="271"/>
        <v>0</v>
      </c>
      <c r="DK219" t="str">
        <f t="shared" ca="1" si="248"/>
        <v/>
      </c>
      <c r="DL219" t="str">
        <f t="shared" ca="1" si="272"/>
        <v/>
      </c>
      <c r="DN219" t="str">
        <f t="shared" ca="1" si="249"/>
        <v/>
      </c>
      <c r="DO219" t="str">
        <f t="shared" ca="1" si="250"/>
        <v/>
      </c>
      <c r="DP219" t="str">
        <f t="shared" ca="1" si="251"/>
        <v/>
      </c>
      <c r="DQ219" t="str">
        <f t="shared" ca="1" si="252"/>
        <v/>
      </c>
      <c r="DR219" t="str">
        <f t="shared" ca="1" si="253"/>
        <v/>
      </c>
      <c r="DS219" s="4" t="str">
        <f ca="1">IF($DL219="","",IF(OR(OFFSET(K$3,$DL219,0)='Datos fijos'!$AB$5,OFFSET(K$3,$DL219,0)='Datos fijos'!$AB$6),"Importado",OFFSET(K$3,$DL219,0)))</f>
        <v/>
      </c>
      <c r="DT219" t="str">
        <f t="shared" ca="1" si="254"/>
        <v/>
      </c>
      <c r="DU219" t="str">
        <f t="shared" ca="1" si="255"/>
        <v/>
      </c>
      <c r="DV219" t="str">
        <f t="shared" ca="1" si="256"/>
        <v/>
      </c>
      <c r="DW219" t="str">
        <f t="shared" ca="1" si="257"/>
        <v/>
      </c>
      <c r="DX219" t="str">
        <f ca="1">IF(DL219="","",IF(OR(DS219='Datos fijos'!$AB$3,DS219='Datos fijos'!$AB$4),0,SUM(DT219:DW219)))</f>
        <v/>
      </c>
      <c r="DY219" t="str">
        <f t="shared" ca="1" si="258"/>
        <v/>
      </c>
      <c r="EC219" s="52" t="str">
        <f ca="1">IF(OR(COUNTIF('Datos fijos'!$AJ:$AJ,Cálculos!$B219)=0,F219=0,D219=0,B219=0),"",VLOOKUP($B219,'Datos fijos'!$AJ:$AP,COLUMN('Datos fijos'!$AP$1)-COLUMN('Datos fijos'!$AJ$2)+1,0))</f>
        <v/>
      </c>
      <c r="ED219" t="str">
        <f t="shared" ca="1" si="259"/>
        <v/>
      </c>
    </row>
    <row r="220" spans="2:134">
      <c r="B220">
        <f ca="1">OFFSET('Equipos, Mater, Serv'!C$5,ROW($A220)-ROW($A$3),0)</f>
        <v>0</v>
      </c>
      <c r="C220">
        <f ca="1">OFFSET('Equipos, Mater, Serv'!D$5,ROW($A220)-ROW($A$3),0)</f>
        <v>0</v>
      </c>
      <c r="D220">
        <f ca="1">OFFSET('Equipos, Mater, Serv'!F$5,ROW($A220)-ROW($A$3),0)</f>
        <v>0</v>
      </c>
      <c r="E220">
        <f ca="1">OFFSET('Equipos, Mater, Serv'!G$5,ROW($A220)-ROW($A$3),0)</f>
        <v>0</v>
      </c>
      <c r="F220">
        <f ca="1">OFFSET('Equipos, Mater, Serv'!H$5,ROW($A220)-ROW($A$3),0)</f>
        <v>0</v>
      </c>
      <c r="G220">
        <f ca="1">OFFSET('Equipos, Mater, Serv'!L$5,ROW($A220)-ROW($A$3),0)</f>
        <v>0</v>
      </c>
      <c r="I220">
        <f ca="1">OFFSET('Equipos, Mater, Serv'!O$5,ROW($A220)-ROW($A$3),0)</f>
        <v>0</v>
      </c>
      <c r="J220">
        <f ca="1">OFFSET('Equipos, Mater, Serv'!P$5,ROW($A220)-ROW($A$3),0)</f>
        <v>0</v>
      </c>
      <c r="K220">
        <f ca="1">OFFSET('Equipos, Mater, Serv'!T$5,ROW($A220)-ROW($A$3),0)</f>
        <v>0</v>
      </c>
      <c r="L220">
        <f ca="1">OFFSET('Equipos, Mater, Serv'!U$5,ROW($A220)-ROW($A$3),0)</f>
        <v>0</v>
      </c>
      <c r="N220">
        <f ca="1">OFFSET('Equipos, Mater, Serv'!Z$5,ROW($A220)-ROW($A$3),0)</f>
        <v>0</v>
      </c>
      <c r="O220">
        <f ca="1">OFFSET('Equipos, Mater, Serv'!AA$5,ROW($A220)-ROW($A$3),0)</f>
        <v>0</v>
      </c>
      <c r="P220">
        <f ca="1">OFFSET('Equipos, Mater, Serv'!AB$5,ROW($A220)-ROW($A$3),0)</f>
        <v>0</v>
      </c>
      <c r="Q220">
        <f ca="1">OFFSET('Equipos, Mater, Serv'!AC$5,ROW($A220)-ROW($A$3),0)</f>
        <v>0</v>
      </c>
      <c r="R220">
        <f ca="1">OFFSET('Equipos, Mater, Serv'!AD$5,ROW($A220)-ROW($A$3),0)</f>
        <v>0</v>
      </c>
      <c r="S220">
        <f ca="1">OFFSET('Equipos, Mater, Serv'!AE$5,ROW($A220)-ROW($A$3),0)</f>
        <v>0</v>
      </c>
      <c r="T220">
        <f ca="1">OFFSET('Equipos, Mater, Serv'!AF$5,ROW($A220)-ROW($A$3),0)</f>
        <v>0</v>
      </c>
      <c r="V220" s="227">
        <f ca="1">IF(OR($B220=0,D220=0,F220=0,J220&lt;&gt;'Datos fijos'!$H$3),0,1)</f>
        <v>0</v>
      </c>
      <c r="W220">
        <f t="shared" ca="1" si="260"/>
        <v>0</v>
      </c>
      <c r="X220" t="str">
        <f t="shared" ca="1" si="261"/>
        <v/>
      </c>
      <c r="Y220" t="str">
        <f t="shared" ca="1" si="262"/>
        <v/>
      </c>
      <c r="AA220" t="str">
        <f t="shared" ca="1" si="205"/>
        <v/>
      </c>
      <c r="AB220" t="str">
        <f t="shared" ca="1" si="206"/>
        <v/>
      </c>
      <c r="AC220" t="str">
        <f t="shared" ca="1" si="207"/>
        <v/>
      </c>
      <c r="AD220" t="str">
        <f t="shared" ca="1" si="208"/>
        <v/>
      </c>
      <c r="AE220" t="str">
        <f t="shared" ca="1" si="209"/>
        <v/>
      </c>
      <c r="AF220" t="str">
        <f t="shared" ca="1" si="210"/>
        <v/>
      </c>
      <c r="AG220" t="str">
        <f t="shared" ca="1" si="263"/>
        <v/>
      </c>
      <c r="AH220" t="str">
        <f t="shared" ca="1" si="264"/>
        <v/>
      </c>
      <c r="AI220" t="str">
        <f t="shared" ca="1" si="265"/>
        <v/>
      </c>
      <c r="AL220" t="str">
        <f ca="1">IF(Y220="","",IF(OR(AG220='Datos fijos'!$AB$3,AG220='Datos fijos'!$AB$4),0,SUM(AH220:AK220)))</f>
        <v/>
      </c>
      <c r="BE220" s="4">
        <f ca="1">IF(OR(COUNTIF('Datos fijos'!$AJ:$AJ,$B220)=0,$B220=0,D220=0,F220=0,$H$4&lt;&gt;'Datos fijos'!$H$3),0,VLOOKUP($B220,'Datos fijos'!$AJ:$AO,COLUMN('Datos fijos'!$AK$2)-COLUMN('Datos fijos'!$AJ$2)+1,0))</f>
        <v>0</v>
      </c>
      <c r="BF220">
        <f t="shared" ca="1" si="266"/>
        <v>0</v>
      </c>
      <c r="BG220" t="str">
        <f t="shared" ca="1" si="211"/>
        <v/>
      </c>
      <c r="BH220" t="str">
        <f t="shared" ca="1" si="212"/>
        <v/>
      </c>
      <c r="BJ220" t="str">
        <f t="shared" ca="1" si="213"/>
        <v/>
      </c>
      <c r="BK220" t="str">
        <f t="shared" ca="1" si="214"/>
        <v/>
      </c>
      <c r="BL220" t="str">
        <f t="shared" ca="1" si="215"/>
        <v/>
      </c>
      <c r="BM220" t="str">
        <f t="shared" ca="1" si="216"/>
        <v/>
      </c>
      <c r="BN220" s="4" t="str">
        <f t="shared" ca="1" si="217"/>
        <v/>
      </c>
      <c r="BO220" t="str">
        <f t="shared" ca="1" si="218"/>
        <v/>
      </c>
      <c r="BP220" t="str">
        <f t="shared" ca="1" si="219"/>
        <v/>
      </c>
      <c r="BQ220" t="str">
        <f t="shared" ca="1" si="220"/>
        <v/>
      </c>
      <c r="BR220" t="str">
        <f t="shared" ca="1" si="221"/>
        <v/>
      </c>
      <c r="BS220" t="str">
        <f t="shared" ca="1" si="222"/>
        <v/>
      </c>
      <c r="BT220" t="str">
        <f ca="1">IF($BH220="","",IF(OR(BO220='Datos fijos'!$AB$3,BO220='Datos fijos'!$AB$4),0,SUM(BP220:BS220)))</f>
        <v/>
      </c>
      <c r="BU220" t="str">
        <f t="shared" ca="1" si="267"/>
        <v/>
      </c>
      <c r="BX220">
        <f ca="1">IF(OR(COUNTIF('Datos fijos'!$AJ:$AJ,$B220)=0,$B220=0,D220=0,F220=0,G220=0,$H$4&lt;&gt;'Datos fijos'!$H$3),0,VLOOKUP($B220,'Datos fijos'!$AJ:$AO,COLUMN('Datos fijos'!$AL$1)-COLUMN('Datos fijos'!$AJ$2)+1,0))</f>
        <v>0</v>
      </c>
      <c r="BY220">
        <f t="shared" ca="1" si="268"/>
        <v>0</v>
      </c>
      <c r="BZ220" t="str">
        <f t="shared" ca="1" si="223"/>
        <v/>
      </c>
      <c r="CA220" t="str">
        <f t="shared" ca="1" si="224"/>
        <v/>
      </c>
      <c r="CC220" t="str">
        <f t="shared" ca="1" si="225"/>
        <v/>
      </c>
      <c r="CD220" t="str">
        <f t="shared" ca="1" si="226"/>
        <v/>
      </c>
      <c r="CE220" t="str">
        <f t="shared" ca="1" si="227"/>
        <v/>
      </c>
      <c r="CF220" t="str">
        <f t="shared" ca="1" si="228"/>
        <v/>
      </c>
      <c r="CG220" t="str">
        <f t="shared" ca="1" si="229"/>
        <v/>
      </c>
      <c r="CH220" t="str">
        <f t="shared" ca="1" si="230"/>
        <v/>
      </c>
      <c r="CI220" t="str">
        <f t="shared" ca="1" si="231"/>
        <v/>
      </c>
      <c r="CJ220" t="str">
        <f t="shared" ca="1" si="232"/>
        <v/>
      </c>
      <c r="CK220" t="str">
        <f t="shared" ca="1" si="233"/>
        <v/>
      </c>
      <c r="CL220" t="str">
        <f t="shared" ca="1" si="234"/>
        <v/>
      </c>
      <c r="CM220" t="str">
        <f ca="1">IF($CA220="","",IF(OR(CH220='Datos fijos'!$AB$3,CH220='Datos fijos'!$AB$4),0,SUM(CI220:CL220)))</f>
        <v/>
      </c>
      <c r="CN220" t="str">
        <f t="shared" ca="1" si="269"/>
        <v/>
      </c>
      <c r="CQ220" s="4">
        <f ca="1">IF(OR(COUNTIF('Datos fijos'!$AJ:$AJ,$B220)=0,$B220=0,L220=0,D220=0,F220=0),0,IF(K220='Datos fijos'!$AB$5,VLOOKUP($B220,'Datos fijos'!$AJ:$AO,COLUMN('Datos fijos'!$AN$1)-COLUMN('Datos fijos'!$AJ$2)+1,0),0))</f>
        <v>0</v>
      </c>
      <c r="CR220">
        <f t="shared" ca="1" si="270"/>
        <v>0</v>
      </c>
      <c r="CS220" t="str">
        <f t="shared" ca="1" si="235"/>
        <v/>
      </c>
      <c r="CT220" t="str">
        <f t="shared" ca="1" si="236"/>
        <v/>
      </c>
      <c r="CV220" t="str">
        <f t="shared" ca="1" si="237"/>
        <v/>
      </c>
      <c r="CW220" t="str">
        <f t="shared" ca="1" si="238"/>
        <v/>
      </c>
      <c r="CX220" t="str">
        <f t="shared" ca="1" si="239"/>
        <v/>
      </c>
      <c r="CY220" t="str">
        <f t="shared" ca="1" si="240"/>
        <v/>
      </c>
      <c r="CZ220" t="str">
        <f t="shared" ca="1" si="241"/>
        <v/>
      </c>
      <c r="DA220" t="str">
        <f t="shared" ca="1" si="242"/>
        <v/>
      </c>
      <c r="DB220" s="4" t="str">
        <f t="shared" ca="1" si="243"/>
        <v/>
      </c>
      <c r="DC220" t="str">
        <f t="shared" ca="1" si="244"/>
        <v/>
      </c>
      <c r="DD220" t="str">
        <f t="shared" ca="1" si="245"/>
        <v/>
      </c>
      <c r="DE220" t="str">
        <f t="shared" ca="1" si="246"/>
        <v/>
      </c>
      <c r="DF220" t="str">
        <f t="shared" ca="1" si="247"/>
        <v/>
      </c>
      <c r="DI220">
        <f ca="1">IF(OR(COUNTIF('Datos fijos'!$AJ:$AJ,Cálculos!$B220)=0,Cálculos!$B220=0,D220=0,F220=0),0,VLOOKUP($B220,'Datos fijos'!$AJ:$AO,COLUMN('Datos fijos'!$AO$1)-COLUMN('Datos fijos'!$AJ$2)+1,0))</f>
        <v>0</v>
      </c>
      <c r="DJ220">
        <f t="shared" ca="1" si="271"/>
        <v>0</v>
      </c>
      <c r="DK220" t="str">
        <f t="shared" ca="1" si="248"/>
        <v/>
      </c>
      <c r="DL220" t="str">
        <f t="shared" ca="1" si="272"/>
        <v/>
      </c>
      <c r="DN220" t="str">
        <f t="shared" ca="1" si="249"/>
        <v/>
      </c>
      <c r="DO220" t="str">
        <f t="shared" ca="1" si="250"/>
        <v/>
      </c>
      <c r="DP220" t="str">
        <f t="shared" ca="1" si="251"/>
        <v/>
      </c>
      <c r="DQ220" t="str">
        <f t="shared" ca="1" si="252"/>
        <v/>
      </c>
      <c r="DR220" t="str">
        <f t="shared" ca="1" si="253"/>
        <v/>
      </c>
      <c r="DS220" s="4" t="str">
        <f ca="1">IF($DL220="","",IF(OR(OFFSET(K$3,$DL220,0)='Datos fijos'!$AB$5,OFFSET(K$3,$DL220,0)='Datos fijos'!$AB$6),"Importado",OFFSET(K$3,$DL220,0)))</f>
        <v/>
      </c>
      <c r="DT220" t="str">
        <f t="shared" ca="1" si="254"/>
        <v/>
      </c>
      <c r="DU220" t="str">
        <f t="shared" ca="1" si="255"/>
        <v/>
      </c>
      <c r="DV220" t="str">
        <f t="shared" ca="1" si="256"/>
        <v/>
      </c>
      <c r="DW220" t="str">
        <f t="shared" ca="1" si="257"/>
        <v/>
      </c>
      <c r="DX220" t="str">
        <f ca="1">IF(DL220="","",IF(OR(DS220='Datos fijos'!$AB$3,DS220='Datos fijos'!$AB$4),0,SUM(DT220:DW220)))</f>
        <v/>
      </c>
      <c r="DY220" t="str">
        <f t="shared" ca="1" si="258"/>
        <v/>
      </c>
      <c r="EC220" s="52" t="str">
        <f ca="1">IF(OR(COUNTIF('Datos fijos'!$AJ:$AJ,Cálculos!$B220)=0,F220=0,D220=0,B220=0),"",VLOOKUP($B220,'Datos fijos'!$AJ:$AP,COLUMN('Datos fijos'!$AP$1)-COLUMN('Datos fijos'!$AJ$2)+1,0))</f>
        <v/>
      </c>
      <c r="ED220" t="str">
        <f t="shared" ca="1" si="259"/>
        <v/>
      </c>
    </row>
    <row r="221" spans="2:134">
      <c r="B221">
        <f ca="1">OFFSET('Equipos, Mater, Serv'!C$5,ROW($A221)-ROW($A$3),0)</f>
        <v>0</v>
      </c>
      <c r="C221">
        <f ca="1">OFFSET('Equipos, Mater, Serv'!D$5,ROW($A221)-ROW($A$3),0)</f>
        <v>0</v>
      </c>
      <c r="D221">
        <f ca="1">OFFSET('Equipos, Mater, Serv'!F$5,ROW($A221)-ROW($A$3),0)</f>
        <v>0</v>
      </c>
      <c r="E221">
        <f ca="1">OFFSET('Equipos, Mater, Serv'!G$5,ROW($A221)-ROW($A$3),0)</f>
        <v>0</v>
      </c>
      <c r="F221">
        <f ca="1">OFFSET('Equipos, Mater, Serv'!H$5,ROW($A221)-ROW($A$3),0)</f>
        <v>0</v>
      </c>
      <c r="G221">
        <f ca="1">OFFSET('Equipos, Mater, Serv'!L$5,ROW($A221)-ROW($A$3),0)</f>
        <v>0</v>
      </c>
      <c r="I221">
        <f ca="1">OFFSET('Equipos, Mater, Serv'!O$5,ROW($A221)-ROW($A$3),0)</f>
        <v>0</v>
      </c>
      <c r="J221">
        <f ca="1">OFFSET('Equipos, Mater, Serv'!P$5,ROW($A221)-ROW($A$3),0)</f>
        <v>0</v>
      </c>
      <c r="K221">
        <f ca="1">OFFSET('Equipos, Mater, Serv'!T$5,ROW($A221)-ROW($A$3),0)</f>
        <v>0</v>
      </c>
      <c r="L221">
        <f ca="1">OFFSET('Equipos, Mater, Serv'!U$5,ROW($A221)-ROW($A$3),0)</f>
        <v>0</v>
      </c>
      <c r="N221">
        <f ca="1">OFFSET('Equipos, Mater, Serv'!Z$5,ROW($A221)-ROW($A$3),0)</f>
        <v>0</v>
      </c>
      <c r="O221">
        <f ca="1">OFFSET('Equipos, Mater, Serv'!AA$5,ROW($A221)-ROW($A$3),0)</f>
        <v>0</v>
      </c>
      <c r="P221">
        <f ca="1">OFFSET('Equipos, Mater, Serv'!AB$5,ROW($A221)-ROW($A$3),0)</f>
        <v>0</v>
      </c>
      <c r="Q221">
        <f ca="1">OFFSET('Equipos, Mater, Serv'!AC$5,ROW($A221)-ROW($A$3),0)</f>
        <v>0</v>
      </c>
      <c r="R221">
        <f ca="1">OFFSET('Equipos, Mater, Serv'!AD$5,ROW($A221)-ROW($A$3),0)</f>
        <v>0</v>
      </c>
      <c r="S221">
        <f ca="1">OFFSET('Equipos, Mater, Serv'!AE$5,ROW($A221)-ROW($A$3),0)</f>
        <v>0</v>
      </c>
      <c r="T221">
        <f ca="1">OFFSET('Equipos, Mater, Serv'!AF$5,ROW($A221)-ROW($A$3),0)</f>
        <v>0</v>
      </c>
      <c r="V221" s="227">
        <f ca="1">IF(OR($B221=0,D221=0,F221=0,J221&lt;&gt;'Datos fijos'!$H$3),0,1)</f>
        <v>0</v>
      </c>
      <c r="W221">
        <f t="shared" ca="1" si="260"/>
        <v>0</v>
      </c>
      <c r="X221" t="str">
        <f t="shared" ca="1" si="261"/>
        <v/>
      </c>
      <c r="Y221" t="str">
        <f t="shared" ca="1" si="262"/>
        <v/>
      </c>
      <c r="AA221" t="str">
        <f t="shared" ca="1" si="205"/>
        <v/>
      </c>
      <c r="AB221" t="str">
        <f t="shared" ca="1" si="206"/>
        <v/>
      </c>
      <c r="AC221" t="str">
        <f t="shared" ca="1" si="207"/>
        <v/>
      </c>
      <c r="AD221" t="str">
        <f t="shared" ca="1" si="208"/>
        <v/>
      </c>
      <c r="AE221" t="str">
        <f t="shared" ca="1" si="209"/>
        <v/>
      </c>
      <c r="AF221" t="str">
        <f t="shared" ca="1" si="210"/>
        <v/>
      </c>
      <c r="AG221" t="str">
        <f t="shared" ca="1" si="263"/>
        <v/>
      </c>
      <c r="AH221" t="str">
        <f t="shared" ca="1" si="264"/>
        <v/>
      </c>
      <c r="AI221" t="str">
        <f t="shared" ca="1" si="265"/>
        <v/>
      </c>
      <c r="AL221" t="str">
        <f ca="1">IF(Y221="","",IF(OR(AG221='Datos fijos'!$AB$3,AG221='Datos fijos'!$AB$4),0,SUM(AH221:AK221)))</f>
        <v/>
      </c>
      <c r="BE221" s="4">
        <f ca="1">IF(OR(COUNTIF('Datos fijos'!$AJ:$AJ,$B221)=0,$B221=0,D221=0,F221=0,$H$4&lt;&gt;'Datos fijos'!$H$3),0,VLOOKUP($B221,'Datos fijos'!$AJ:$AO,COLUMN('Datos fijos'!$AK$2)-COLUMN('Datos fijos'!$AJ$2)+1,0))</f>
        <v>0</v>
      </c>
      <c r="BF221">
        <f t="shared" ca="1" si="266"/>
        <v>0</v>
      </c>
      <c r="BG221" t="str">
        <f t="shared" ca="1" si="211"/>
        <v/>
      </c>
      <c r="BH221" t="str">
        <f t="shared" ca="1" si="212"/>
        <v/>
      </c>
      <c r="BJ221" t="str">
        <f t="shared" ca="1" si="213"/>
        <v/>
      </c>
      <c r="BK221" t="str">
        <f t="shared" ca="1" si="214"/>
        <v/>
      </c>
      <c r="BL221" t="str">
        <f t="shared" ca="1" si="215"/>
        <v/>
      </c>
      <c r="BM221" t="str">
        <f t="shared" ca="1" si="216"/>
        <v/>
      </c>
      <c r="BN221" s="4" t="str">
        <f t="shared" ca="1" si="217"/>
        <v/>
      </c>
      <c r="BO221" t="str">
        <f t="shared" ca="1" si="218"/>
        <v/>
      </c>
      <c r="BP221" t="str">
        <f t="shared" ca="1" si="219"/>
        <v/>
      </c>
      <c r="BQ221" t="str">
        <f t="shared" ca="1" si="220"/>
        <v/>
      </c>
      <c r="BR221" t="str">
        <f t="shared" ca="1" si="221"/>
        <v/>
      </c>
      <c r="BS221" t="str">
        <f t="shared" ca="1" si="222"/>
        <v/>
      </c>
      <c r="BT221" t="str">
        <f ca="1">IF($BH221="","",IF(OR(BO221='Datos fijos'!$AB$3,BO221='Datos fijos'!$AB$4),0,SUM(BP221:BS221)))</f>
        <v/>
      </c>
      <c r="BU221" t="str">
        <f t="shared" ca="1" si="267"/>
        <v/>
      </c>
      <c r="BX221">
        <f ca="1">IF(OR(COUNTIF('Datos fijos'!$AJ:$AJ,$B221)=0,$B221=0,D221=0,F221=0,G221=0,$H$4&lt;&gt;'Datos fijos'!$H$3),0,VLOOKUP($B221,'Datos fijos'!$AJ:$AO,COLUMN('Datos fijos'!$AL$1)-COLUMN('Datos fijos'!$AJ$2)+1,0))</f>
        <v>0</v>
      </c>
      <c r="BY221">
        <f t="shared" ca="1" si="268"/>
        <v>0</v>
      </c>
      <c r="BZ221" t="str">
        <f t="shared" ca="1" si="223"/>
        <v/>
      </c>
      <c r="CA221" t="str">
        <f t="shared" ca="1" si="224"/>
        <v/>
      </c>
      <c r="CC221" t="str">
        <f t="shared" ca="1" si="225"/>
        <v/>
      </c>
      <c r="CD221" t="str">
        <f t="shared" ca="1" si="226"/>
        <v/>
      </c>
      <c r="CE221" t="str">
        <f t="shared" ca="1" si="227"/>
        <v/>
      </c>
      <c r="CF221" t="str">
        <f t="shared" ca="1" si="228"/>
        <v/>
      </c>
      <c r="CG221" t="str">
        <f t="shared" ca="1" si="229"/>
        <v/>
      </c>
      <c r="CH221" t="str">
        <f t="shared" ca="1" si="230"/>
        <v/>
      </c>
      <c r="CI221" t="str">
        <f t="shared" ca="1" si="231"/>
        <v/>
      </c>
      <c r="CJ221" t="str">
        <f t="shared" ca="1" si="232"/>
        <v/>
      </c>
      <c r="CK221" t="str">
        <f t="shared" ca="1" si="233"/>
        <v/>
      </c>
      <c r="CL221" t="str">
        <f t="shared" ca="1" si="234"/>
        <v/>
      </c>
      <c r="CM221" t="str">
        <f ca="1">IF($CA221="","",IF(OR(CH221='Datos fijos'!$AB$3,CH221='Datos fijos'!$AB$4),0,SUM(CI221:CL221)))</f>
        <v/>
      </c>
      <c r="CN221" t="str">
        <f t="shared" ca="1" si="269"/>
        <v/>
      </c>
      <c r="CQ221" s="4">
        <f ca="1">IF(OR(COUNTIF('Datos fijos'!$AJ:$AJ,$B221)=0,$B221=0,L221=0,D221=0,F221=0),0,IF(K221='Datos fijos'!$AB$5,VLOOKUP($B221,'Datos fijos'!$AJ:$AO,COLUMN('Datos fijos'!$AN$1)-COLUMN('Datos fijos'!$AJ$2)+1,0),0))</f>
        <v>0</v>
      </c>
      <c r="CR221">
        <f t="shared" ca="1" si="270"/>
        <v>0</v>
      </c>
      <c r="CS221" t="str">
        <f t="shared" ca="1" si="235"/>
        <v/>
      </c>
      <c r="CT221" t="str">
        <f t="shared" ca="1" si="236"/>
        <v/>
      </c>
      <c r="CV221" t="str">
        <f t="shared" ca="1" si="237"/>
        <v/>
      </c>
      <c r="CW221" t="str">
        <f t="shared" ca="1" si="238"/>
        <v/>
      </c>
      <c r="CX221" t="str">
        <f t="shared" ca="1" si="239"/>
        <v/>
      </c>
      <c r="CY221" t="str">
        <f t="shared" ca="1" si="240"/>
        <v/>
      </c>
      <c r="CZ221" t="str">
        <f t="shared" ca="1" si="241"/>
        <v/>
      </c>
      <c r="DA221" t="str">
        <f t="shared" ca="1" si="242"/>
        <v/>
      </c>
      <c r="DB221" s="4" t="str">
        <f t="shared" ca="1" si="243"/>
        <v/>
      </c>
      <c r="DC221" t="str">
        <f t="shared" ca="1" si="244"/>
        <v/>
      </c>
      <c r="DD221" t="str">
        <f t="shared" ca="1" si="245"/>
        <v/>
      </c>
      <c r="DE221" t="str">
        <f t="shared" ca="1" si="246"/>
        <v/>
      </c>
      <c r="DF221" t="str">
        <f t="shared" ca="1" si="247"/>
        <v/>
      </c>
      <c r="DI221">
        <f ca="1">IF(OR(COUNTIF('Datos fijos'!$AJ:$AJ,Cálculos!$B221)=0,Cálculos!$B221=0,D221=0,F221=0),0,VLOOKUP($B221,'Datos fijos'!$AJ:$AO,COLUMN('Datos fijos'!$AO$1)-COLUMN('Datos fijos'!$AJ$2)+1,0))</f>
        <v>0</v>
      </c>
      <c r="DJ221">
        <f t="shared" ca="1" si="271"/>
        <v>0</v>
      </c>
      <c r="DK221" t="str">
        <f t="shared" ca="1" si="248"/>
        <v/>
      </c>
      <c r="DL221" t="str">
        <f t="shared" ca="1" si="272"/>
        <v/>
      </c>
      <c r="DN221" t="str">
        <f t="shared" ca="1" si="249"/>
        <v/>
      </c>
      <c r="DO221" t="str">
        <f t="shared" ca="1" si="250"/>
        <v/>
      </c>
      <c r="DP221" t="str">
        <f t="shared" ca="1" si="251"/>
        <v/>
      </c>
      <c r="DQ221" t="str">
        <f t="shared" ca="1" si="252"/>
        <v/>
      </c>
      <c r="DR221" t="str">
        <f t="shared" ca="1" si="253"/>
        <v/>
      </c>
      <c r="DS221" s="4" t="str">
        <f ca="1">IF($DL221="","",IF(OR(OFFSET(K$3,$DL221,0)='Datos fijos'!$AB$5,OFFSET(K$3,$DL221,0)='Datos fijos'!$AB$6),"Importado",OFFSET(K$3,$DL221,0)))</f>
        <v/>
      </c>
      <c r="DT221" t="str">
        <f t="shared" ca="1" si="254"/>
        <v/>
      </c>
      <c r="DU221" t="str">
        <f t="shared" ca="1" si="255"/>
        <v/>
      </c>
      <c r="DV221" t="str">
        <f t="shared" ca="1" si="256"/>
        <v/>
      </c>
      <c r="DW221" t="str">
        <f t="shared" ca="1" si="257"/>
        <v/>
      </c>
      <c r="DX221" t="str">
        <f ca="1">IF(DL221="","",IF(OR(DS221='Datos fijos'!$AB$3,DS221='Datos fijos'!$AB$4),0,SUM(DT221:DW221)))</f>
        <v/>
      </c>
      <c r="DY221" t="str">
        <f t="shared" ca="1" si="258"/>
        <v/>
      </c>
      <c r="EC221" s="52" t="str">
        <f ca="1">IF(OR(COUNTIF('Datos fijos'!$AJ:$AJ,Cálculos!$B221)=0,F221=0,D221=0,B221=0),"",VLOOKUP($B221,'Datos fijos'!$AJ:$AP,COLUMN('Datos fijos'!$AP$1)-COLUMN('Datos fijos'!$AJ$2)+1,0))</f>
        <v/>
      </c>
      <c r="ED221" t="str">
        <f t="shared" ca="1" si="259"/>
        <v/>
      </c>
    </row>
    <row r="222" spans="2:134">
      <c r="B222">
        <f ca="1">OFFSET('Equipos, Mater, Serv'!C$5,ROW($A222)-ROW($A$3),0)</f>
        <v>0</v>
      </c>
      <c r="C222">
        <f ca="1">OFFSET('Equipos, Mater, Serv'!D$5,ROW($A222)-ROW($A$3),0)</f>
        <v>0</v>
      </c>
      <c r="D222">
        <f ca="1">OFFSET('Equipos, Mater, Serv'!F$5,ROW($A222)-ROW($A$3),0)</f>
        <v>0</v>
      </c>
      <c r="E222">
        <f ca="1">OFFSET('Equipos, Mater, Serv'!G$5,ROW($A222)-ROW($A$3),0)</f>
        <v>0</v>
      </c>
      <c r="F222">
        <f ca="1">OFFSET('Equipos, Mater, Serv'!H$5,ROW($A222)-ROW($A$3),0)</f>
        <v>0</v>
      </c>
      <c r="G222">
        <f ca="1">OFFSET('Equipos, Mater, Serv'!L$5,ROW($A222)-ROW($A$3),0)</f>
        <v>0</v>
      </c>
      <c r="I222">
        <f ca="1">OFFSET('Equipos, Mater, Serv'!O$5,ROW($A222)-ROW($A$3),0)</f>
        <v>0</v>
      </c>
      <c r="J222">
        <f ca="1">OFFSET('Equipos, Mater, Serv'!P$5,ROW($A222)-ROW($A$3),0)</f>
        <v>0</v>
      </c>
      <c r="K222">
        <f ca="1">OFFSET('Equipos, Mater, Serv'!T$5,ROW($A222)-ROW($A$3),0)</f>
        <v>0</v>
      </c>
      <c r="L222">
        <f ca="1">OFFSET('Equipos, Mater, Serv'!U$5,ROW($A222)-ROW($A$3),0)</f>
        <v>0</v>
      </c>
      <c r="N222">
        <f ca="1">OFFSET('Equipos, Mater, Serv'!Z$5,ROW($A222)-ROW($A$3),0)</f>
        <v>0</v>
      </c>
      <c r="O222">
        <f ca="1">OFFSET('Equipos, Mater, Serv'!AA$5,ROW($A222)-ROW($A$3),0)</f>
        <v>0</v>
      </c>
      <c r="P222">
        <f ca="1">OFFSET('Equipos, Mater, Serv'!AB$5,ROW($A222)-ROW($A$3),0)</f>
        <v>0</v>
      </c>
      <c r="Q222">
        <f ca="1">OFFSET('Equipos, Mater, Serv'!AC$5,ROW($A222)-ROW($A$3),0)</f>
        <v>0</v>
      </c>
      <c r="R222">
        <f ca="1">OFFSET('Equipos, Mater, Serv'!AD$5,ROW($A222)-ROW($A$3),0)</f>
        <v>0</v>
      </c>
      <c r="S222">
        <f ca="1">OFFSET('Equipos, Mater, Serv'!AE$5,ROW($A222)-ROW($A$3),0)</f>
        <v>0</v>
      </c>
      <c r="T222">
        <f ca="1">OFFSET('Equipos, Mater, Serv'!AF$5,ROW($A222)-ROW($A$3),0)</f>
        <v>0</v>
      </c>
      <c r="V222" s="227">
        <f ca="1">IF(OR($B222=0,D222=0,F222=0,J222&lt;&gt;'Datos fijos'!$H$3),0,1)</f>
        <v>0</v>
      </c>
      <c r="W222">
        <f t="shared" ca="1" si="260"/>
        <v>0</v>
      </c>
      <c r="X222" t="str">
        <f t="shared" ca="1" si="261"/>
        <v/>
      </c>
      <c r="Y222" t="str">
        <f t="shared" ca="1" si="262"/>
        <v/>
      </c>
      <c r="AA222" t="str">
        <f t="shared" ca="1" si="205"/>
        <v/>
      </c>
      <c r="AB222" t="str">
        <f t="shared" ca="1" si="206"/>
        <v/>
      </c>
      <c r="AC222" t="str">
        <f t="shared" ca="1" si="207"/>
        <v/>
      </c>
      <c r="AD222" t="str">
        <f t="shared" ca="1" si="208"/>
        <v/>
      </c>
      <c r="AE222" t="str">
        <f t="shared" ca="1" si="209"/>
        <v/>
      </c>
      <c r="AF222" t="str">
        <f t="shared" ca="1" si="210"/>
        <v/>
      </c>
      <c r="AG222" t="str">
        <f t="shared" ca="1" si="263"/>
        <v/>
      </c>
      <c r="AH222" t="str">
        <f t="shared" ca="1" si="264"/>
        <v/>
      </c>
      <c r="AI222" t="str">
        <f t="shared" ca="1" si="265"/>
        <v/>
      </c>
      <c r="AL222" t="str">
        <f ca="1">IF(Y222="","",IF(OR(AG222='Datos fijos'!$AB$3,AG222='Datos fijos'!$AB$4),0,SUM(AH222:AK222)))</f>
        <v/>
      </c>
      <c r="BE222" s="4">
        <f ca="1">IF(OR(COUNTIF('Datos fijos'!$AJ:$AJ,$B222)=0,$B222=0,D222=0,F222=0,$H$4&lt;&gt;'Datos fijos'!$H$3),0,VLOOKUP($B222,'Datos fijos'!$AJ:$AO,COLUMN('Datos fijos'!$AK$2)-COLUMN('Datos fijos'!$AJ$2)+1,0))</f>
        <v>0</v>
      </c>
      <c r="BF222">
        <f t="shared" ca="1" si="266"/>
        <v>0</v>
      </c>
      <c r="BG222" t="str">
        <f t="shared" ca="1" si="211"/>
        <v/>
      </c>
      <c r="BH222" t="str">
        <f t="shared" ca="1" si="212"/>
        <v/>
      </c>
      <c r="BJ222" t="str">
        <f t="shared" ca="1" si="213"/>
        <v/>
      </c>
      <c r="BK222" t="str">
        <f t="shared" ca="1" si="214"/>
        <v/>
      </c>
      <c r="BL222" t="str">
        <f t="shared" ca="1" si="215"/>
        <v/>
      </c>
      <c r="BM222" t="str">
        <f t="shared" ca="1" si="216"/>
        <v/>
      </c>
      <c r="BN222" s="4" t="str">
        <f t="shared" ca="1" si="217"/>
        <v/>
      </c>
      <c r="BO222" t="str">
        <f t="shared" ca="1" si="218"/>
        <v/>
      </c>
      <c r="BP222" t="str">
        <f t="shared" ca="1" si="219"/>
        <v/>
      </c>
      <c r="BQ222" t="str">
        <f t="shared" ca="1" si="220"/>
        <v/>
      </c>
      <c r="BR222" t="str">
        <f t="shared" ca="1" si="221"/>
        <v/>
      </c>
      <c r="BS222" t="str">
        <f t="shared" ca="1" si="222"/>
        <v/>
      </c>
      <c r="BT222" t="str">
        <f ca="1">IF($BH222="","",IF(OR(BO222='Datos fijos'!$AB$3,BO222='Datos fijos'!$AB$4),0,SUM(BP222:BS222)))</f>
        <v/>
      </c>
      <c r="BU222" t="str">
        <f t="shared" ca="1" si="267"/>
        <v/>
      </c>
      <c r="BX222">
        <f ca="1">IF(OR(COUNTIF('Datos fijos'!$AJ:$AJ,$B222)=0,$B222=0,D222=0,F222=0,G222=0,$H$4&lt;&gt;'Datos fijos'!$H$3),0,VLOOKUP($B222,'Datos fijos'!$AJ:$AO,COLUMN('Datos fijos'!$AL$1)-COLUMN('Datos fijos'!$AJ$2)+1,0))</f>
        <v>0</v>
      </c>
      <c r="BY222">
        <f t="shared" ca="1" si="268"/>
        <v>0</v>
      </c>
      <c r="BZ222" t="str">
        <f t="shared" ca="1" si="223"/>
        <v/>
      </c>
      <c r="CA222" t="str">
        <f t="shared" ca="1" si="224"/>
        <v/>
      </c>
      <c r="CC222" t="str">
        <f t="shared" ca="1" si="225"/>
        <v/>
      </c>
      <c r="CD222" t="str">
        <f t="shared" ca="1" si="226"/>
        <v/>
      </c>
      <c r="CE222" t="str">
        <f t="shared" ca="1" si="227"/>
        <v/>
      </c>
      <c r="CF222" t="str">
        <f t="shared" ca="1" si="228"/>
        <v/>
      </c>
      <c r="CG222" t="str">
        <f t="shared" ca="1" si="229"/>
        <v/>
      </c>
      <c r="CH222" t="str">
        <f t="shared" ca="1" si="230"/>
        <v/>
      </c>
      <c r="CI222" t="str">
        <f t="shared" ca="1" si="231"/>
        <v/>
      </c>
      <c r="CJ222" t="str">
        <f t="shared" ca="1" si="232"/>
        <v/>
      </c>
      <c r="CK222" t="str">
        <f t="shared" ca="1" si="233"/>
        <v/>
      </c>
      <c r="CL222" t="str">
        <f t="shared" ca="1" si="234"/>
        <v/>
      </c>
      <c r="CM222" t="str">
        <f ca="1">IF($CA222="","",IF(OR(CH222='Datos fijos'!$AB$3,CH222='Datos fijos'!$AB$4),0,SUM(CI222:CL222)))</f>
        <v/>
      </c>
      <c r="CN222" t="str">
        <f t="shared" ca="1" si="269"/>
        <v/>
      </c>
      <c r="CQ222" s="4">
        <f ca="1">IF(OR(COUNTIF('Datos fijos'!$AJ:$AJ,$B222)=0,$B222=0,L222=0,D222=0,F222=0),0,IF(K222='Datos fijos'!$AB$5,VLOOKUP($B222,'Datos fijos'!$AJ:$AO,COLUMN('Datos fijos'!$AN$1)-COLUMN('Datos fijos'!$AJ$2)+1,0),0))</f>
        <v>0</v>
      </c>
      <c r="CR222">
        <f t="shared" ca="1" si="270"/>
        <v>0</v>
      </c>
      <c r="CS222" t="str">
        <f t="shared" ca="1" si="235"/>
        <v/>
      </c>
      <c r="CT222" t="str">
        <f t="shared" ca="1" si="236"/>
        <v/>
      </c>
      <c r="CV222" t="str">
        <f t="shared" ca="1" si="237"/>
        <v/>
      </c>
      <c r="CW222" t="str">
        <f t="shared" ca="1" si="238"/>
        <v/>
      </c>
      <c r="CX222" t="str">
        <f t="shared" ca="1" si="239"/>
        <v/>
      </c>
      <c r="CY222" t="str">
        <f t="shared" ca="1" si="240"/>
        <v/>
      </c>
      <c r="CZ222" t="str">
        <f t="shared" ca="1" si="241"/>
        <v/>
      </c>
      <c r="DA222" t="str">
        <f t="shared" ca="1" si="242"/>
        <v/>
      </c>
      <c r="DB222" s="4" t="str">
        <f t="shared" ca="1" si="243"/>
        <v/>
      </c>
      <c r="DC222" t="str">
        <f t="shared" ca="1" si="244"/>
        <v/>
      </c>
      <c r="DD222" t="str">
        <f t="shared" ca="1" si="245"/>
        <v/>
      </c>
      <c r="DE222" t="str">
        <f t="shared" ca="1" si="246"/>
        <v/>
      </c>
      <c r="DF222" t="str">
        <f t="shared" ca="1" si="247"/>
        <v/>
      </c>
      <c r="DI222">
        <f ca="1">IF(OR(COUNTIF('Datos fijos'!$AJ:$AJ,Cálculos!$B222)=0,Cálculos!$B222=0,D222=0,F222=0),0,VLOOKUP($B222,'Datos fijos'!$AJ:$AO,COLUMN('Datos fijos'!$AO$1)-COLUMN('Datos fijos'!$AJ$2)+1,0))</f>
        <v>0</v>
      </c>
      <c r="DJ222">
        <f t="shared" ca="1" si="271"/>
        <v>0</v>
      </c>
      <c r="DK222" t="str">
        <f t="shared" ca="1" si="248"/>
        <v/>
      </c>
      <c r="DL222" t="str">
        <f t="shared" ca="1" si="272"/>
        <v/>
      </c>
      <c r="DN222" t="str">
        <f t="shared" ca="1" si="249"/>
        <v/>
      </c>
      <c r="DO222" t="str">
        <f t="shared" ca="1" si="250"/>
        <v/>
      </c>
      <c r="DP222" t="str">
        <f t="shared" ca="1" si="251"/>
        <v/>
      </c>
      <c r="DQ222" t="str">
        <f t="shared" ca="1" si="252"/>
        <v/>
      </c>
      <c r="DR222" t="str">
        <f t="shared" ca="1" si="253"/>
        <v/>
      </c>
      <c r="DS222" s="4" t="str">
        <f ca="1">IF($DL222="","",IF(OR(OFFSET(K$3,$DL222,0)='Datos fijos'!$AB$5,OFFSET(K$3,$DL222,0)='Datos fijos'!$AB$6),"Importado",OFFSET(K$3,$DL222,0)))</f>
        <v/>
      </c>
      <c r="DT222" t="str">
        <f t="shared" ca="1" si="254"/>
        <v/>
      </c>
      <c r="DU222" t="str">
        <f t="shared" ca="1" si="255"/>
        <v/>
      </c>
      <c r="DV222" t="str">
        <f t="shared" ca="1" si="256"/>
        <v/>
      </c>
      <c r="DW222" t="str">
        <f t="shared" ca="1" si="257"/>
        <v/>
      </c>
      <c r="DX222" t="str">
        <f ca="1">IF(DL222="","",IF(OR(DS222='Datos fijos'!$AB$3,DS222='Datos fijos'!$AB$4),0,SUM(DT222:DW222)))</f>
        <v/>
      </c>
      <c r="DY222" t="str">
        <f t="shared" ca="1" si="258"/>
        <v/>
      </c>
      <c r="EC222" s="52" t="str">
        <f ca="1">IF(OR(COUNTIF('Datos fijos'!$AJ:$AJ,Cálculos!$B222)=0,F222=0,D222=0,B222=0),"",VLOOKUP($B222,'Datos fijos'!$AJ:$AP,COLUMN('Datos fijos'!$AP$1)-COLUMN('Datos fijos'!$AJ$2)+1,0))</f>
        <v/>
      </c>
      <c r="ED222" t="str">
        <f t="shared" ca="1" si="259"/>
        <v/>
      </c>
    </row>
    <row r="223" spans="2:134">
      <c r="B223">
        <f ca="1">OFFSET('Equipos, Mater, Serv'!C$5,ROW($A223)-ROW($A$3),0)</f>
        <v>0</v>
      </c>
      <c r="C223">
        <f ca="1">OFFSET('Equipos, Mater, Serv'!D$5,ROW($A223)-ROW($A$3),0)</f>
        <v>0</v>
      </c>
      <c r="D223">
        <f ca="1">OFFSET('Equipos, Mater, Serv'!F$5,ROW($A223)-ROW($A$3),0)</f>
        <v>0</v>
      </c>
      <c r="E223">
        <f ca="1">OFFSET('Equipos, Mater, Serv'!G$5,ROW($A223)-ROW($A$3),0)</f>
        <v>0</v>
      </c>
      <c r="F223">
        <f ca="1">OFFSET('Equipos, Mater, Serv'!H$5,ROW($A223)-ROW($A$3),0)</f>
        <v>0</v>
      </c>
      <c r="G223">
        <f ca="1">OFFSET('Equipos, Mater, Serv'!L$5,ROW($A223)-ROW($A$3),0)</f>
        <v>0</v>
      </c>
      <c r="I223">
        <f ca="1">OFFSET('Equipos, Mater, Serv'!O$5,ROW($A223)-ROW($A$3),0)</f>
        <v>0</v>
      </c>
      <c r="J223">
        <f ca="1">OFFSET('Equipos, Mater, Serv'!P$5,ROW($A223)-ROW($A$3),0)</f>
        <v>0</v>
      </c>
      <c r="K223">
        <f ca="1">OFFSET('Equipos, Mater, Serv'!T$5,ROW($A223)-ROW($A$3),0)</f>
        <v>0</v>
      </c>
      <c r="L223">
        <f ca="1">OFFSET('Equipos, Mater, Serv'!U$5,ROW($A223)-ROW($A$3),0)</f>
        <v>0</v>
      </c>
      <c r="N223">
        <f ca="1">OFFSET('Equipos, Mater, Serv'!Z$5,ROW($A223)-ROW($A$3),0)</f>
        <v>0</v>
      </c>
      <c r="O223">
        <f ca="1">OFFSET('Equipos, Mater, Serv'!AA$5,ROW($A223)-ROW($A$3),0)</f>
        <v>0</v>
      </c>
      <c r="P223">
        <f ca="1">OFFSET('Equipos, Mater, Serv'!AB$5,ROW($A223)-ROW($A$3),0)</f>
        <v>0</v>
      </c>
      <c r="Q223">
        <f ca="1">OFFSET('Equipos, Mater, Serv'!AC$5,ROW($A223)-ROW($A$3),0)</f>
        <v>0</v>
      </c>
      <c r="R223">
        <f ca="1">OFFSET('Equipos, Mater, Serv'!AD$5,ROW($A223)-ROW($A$3),0)</f>
        <v>0</v>
      </c>
      <c r="S223">
        <f ca="1">OFFSET('Equipos, Mater, Serv'!AE$5,ROW($A223)-ROW($A$3),0)</f>
        <v>0</v>
      </c>
      <c r="T223">
        <f ca="1">OFFSET('Equipos, Mater, Serv'!AF$5,ROW($A223)-ROW($A$3),0)</f>
        <v>0</v>
      </c>
      <c r="V223" s="227">
        <f ca="1">IF(OR($B223=0,D223=0,F223=0,J223&lt;&gt;'Datos fijos'!$H$3),0,1)</f>
        <v>0</v>
      </c>
      <c r="W223">
        <f t="shared" ca="1" si="260"/>
        <v>0</v>
      </c>
      <c r="X223" t="str">
        <f t="shared" ca="1" si="261"/>
        <v/>
      </c>
      <c r="Y223" t="str">
        <f t="shared" ca="1" si="262"/>
        <v/>
      </c>
      <c r="AA223" t="str">
        <f t="shared" ca="1" si="205"/>
        <v/>
      </c>
      <c r="AB223" t="str">
        <f t="shared" ca="1" si="206"/>
        <v/>
      </c>
      <c r="AC223" t="str">
        <f t="shared" ca="1" si="207"/>
        <v/>
      </c>
      <c r="AD223" t="str">
        <f t="shared" ca="1" si="208"/>
        <v/>
      </c>
      <c r="AE223" t="str">
        <f t="shared" ca="1" si="209"/>
        <v/>
      </c>
      <c r="AF223" t="str">
        <f t="shared" ca="1" si="210"/>
        <v/>
      </c>
      <c r="AG223" t="str">
        <f t="shared" ca="1" si="263"/>
        <v/>
      </c>
      <c r="AH223" t="str">
        <f t="shared" ca="1" si="264"/>
        <v/>
      </c>
      <c r="AI223" t="str">
        <f t="shared" ca="1" si="265"/>
        <v/>
      </c>
      <c r="AL223" t="str">
        <f ca="1">IF(Y223="","",IF(OR(AG223='Datos fijos'!$AB$3,AG223='Datos fijos'!$AB$4),0,SUM(AH223:AK223)))</f>
        <v/>
      </c>
      <c r="BE223" s="4">
        <f ca="1">IF(OR(COUNTIF('Datos fijos'!$AJ:$AJ,$B223)=0,$B223=0,D223=0,F223=0,$H$4&lt;&gt;'Datos fijos'!$H$3),0,VLOOKUP($B223,'Datos fijos'!$AJ:$AO,COLUMN('Datos fijos'!$AK$2)-COLUMN('Datos fijos'!$AJ$2)+1,0))</f>
        <v>0</v>
      </c>
      <c r="BF223">
        <f t="shared" ca="1" si="266"/>
        <v>0</v>
      </c>
      <c r="BG223" t="str">
        <f t="shared" ca="1" si="211"/>
        <v/>
      </c>
      <c r="BH223" t="str">
        <f t="shared" ca="1" si="212"/>
        <v/>
      </c>
      <c r="BJ223" t="str">
        <f t="shared" ca="1" si="213"/>
        <v/>
      </c>
      <c r="BK223" t="str">
        <f t="shared" ca="1" si="214"/>
        <v/>
      </c>
      <c r="BL223" t="str">
        <f t="shared" ca="1" si="215"/>
        <v/>
      </c>
      <c r="BM223" t="str">
        <f t="shared" ca="1" si="216"/>
        <v/>
      </c>
      <c r="BN223" s="4" t="str">
        <f t="shared" ca="1" si="217"/>
        <v/>
      </c>
      <c r="BO223" t="str">
        <f t="shared" ca="1" si="218"/>
        <v/>
      </c>
      <c r="BP223" t="str">
        <f t="shared" ca="1" si="219"/>
        <v/>
      </c>
      <c r="BQ223" t="str">
        <f t="shared" ca="1" si="220"/>
        <v/>
      </c>
      <c r="BR223" t="str">
        <f t="shared" ca="1" si="221"/>
        <v/>
      </c>
      <c r="BS223" t="str">
        <f t="shared" ca="1" si="222"/>
        <v/>
      </c>
      <c r="BT223" t="str">
        <f ca="1">IF($BH223="","",IF(OR(BO223='Datos fijos'!$AB$3,BO223='Datos fijos'!$AB$4),0,SUM(BP223:BS223)))</f>
        <v/>
      </c>
      <c r="BU223" t="str">
        <f t="shared" ca="1" si="267"/>
        <v/>
      </c>
      <c r="BX223">
        <f ca="1">IF(OR(COUNTIF('Datos fijos'!$AJ:$AJ,$B223)=0,$B223=0,D223=0,F223=0,G223=0,$H$4&lt;&gt;'Datos fijos'!$H$3),0,VLOOKUP($B223,'Datos fijos'!$AJ:$AO,COLUMN('Datos fijos'!$AL$1)-COLUMN('Datos fijos'!$AJ$2)+1,0))</f>
        <v>0</v>
      </c>
      <c r="BY223">
        <f t="shared" ca="1" si="268"/>
        <v>0</v>
      </c>
      <c r="BZ223" t="str">
        <f t="shared" ca="1" si="223"/>
        <v/>
      </c>
      <c r="CA223" t="str">
        <f t="shared" ca="1" si="224"/>
        <v/>
      </c>
      <c r="CC223" t="str">
        <f t="shared" ca="1" si="225"/>
        <v/>
      </c>
      <c r="CD223" t="str">
        <f t="shared" ca="1" si="226"/>
        <v/>
      </c>
      <c r="CE223" t="str">
        <f t="shared" ca="1" si="227"/>
        <v/>
      </c>
      <c r="CF223" t="str">
        <f t="shared" ca="1" si="228"/>
        <v/>
      </c>
      <c r="CG223" t="str">
        <f t="shared" ca="1" si="229"/>
        <v/>
      </c>
      <c r="CH223" t="str">
        <f t="shared" ca="1" si="230"/>
        <v/>
      </c>
      <c r="CI223" t="str">
        <f t="shared" ca="1" si="231"/>
        <v/>
      </c>
      <c r="CJ223" t="str">
        <f t="shared" ca="1" si="232"/>
        <v/>
      </c>
      <c r="CK223" t="str">
        <f t="shared" ca="1" si="233"/>
        <v/>
      </c>
      <c r="CL223" t="str">
        <f t="shared" ca="1" si="234"/>
        <v/>
      </c>
      <c r="CM223" t="str">
        <f ca="1">IF($CA223="","",IF(OR(CH223='Datos fijos'!$AB$3,CH223='Datos fijos'!$AB$4),0,SUM(CI223:CL223)))</f>
        <v/>
      </c>
      <c r="CN223" t="str">
        <f t="shared" ca="1" si="269"/>
        <v/>
      </c>
      <c r="CQ223" s="4">
        <f ca="1">IF(OR(COUNTIF('Datos fijos'!$AJ:$AJ,$B223)=0,$B223=0,L223=0,D223=0,F223=0),0,IF(K223='Datos fijos'!$AB$5,VLOOKUP($B223,'Datos fijos'!$AJ:$AO,COLUMN('Datos fijos'!$AN$1)-COLUMN('Datos fijos'!$AJ$2)+1,0),0))</f>
        <v>0</v>
      </c>
      <c r="CR223">
        <f t="shared" ca="1" si="270"/>
        <v>0</v>
      </c>
      <c r="CS223" t="str">
        <f t="shared" ca="1" si="235"/>
        <v/>
      </c>
      <c r="CT223" t="str">
        <f t="shared" ca="1" si="236"/>
        <v/>
      </c>
      <c r="CV223" t="str">
        <f t="shared" ca="1" si="237"/>
        <v/>
      </c>
      <c r="CW223" t="str">
        <f t="shared" ca="1" si="238"/>
        <v/>
      </c>
      <c r="CX223" t="str">
        <f t="shared" ca="1" si="239"/>
        <v/>
      </c>
      <c r="CY223" t="str">
        <f t="shared" ca="1" si="240"/>
        <v/>
      </c>
      <c r="CZ223" t="str">
        <f t="shared" ca="1" si="241"/>
        <v/>
      </c>
      <c r="DA223" t="str">
        <f t="shared" ca="1" si="242"/>
        <v/>
      </c>
      <c r="DB223" s="4" t="str">
        <f t="shared" ca="1" si="243"/>
        <v/>
      </c>
      <c r="DC223" t="str">
        <f t="shared" ca="1" si="244"/>
        <v/>
      </c>
      <c r="DD223" t="str">
        <f t="shared" ca="1" si="245"/>
        <v/>
      </c>
      <c r="DE223" t="str">
        <f t="shared" ca="1" si="246"/>
        <v/>
      </c>
      <c r="DF223" t="str">
        <f t="shared" ca="1" si="247"/>
        <v/>
      </c>
      <c r="DI223">
        <f ca="1">IF(OR(COUNTIF('Datos fijos'!$AJ:$AJ,Cálculos!$B223)=0,Cálculos!$B223=0,D223=0,F223=0),0,VLOOKUP($B223,'Datos fijos'!$AJ:$AO,COLUMN('Datos fijos'!$AO$1)-COLUMN('Datos fijos'!$AJ$2)+1,0))</f>
        <v>0</v>
      </c>
      <c r="DJ223">
        <f t="shared" ca="1" si="271"/>
        <v>0</v>
      </c>
      <c r="DK223" t="str">
        <f t="shared" ca="1" si="248"/>
        <v/>
      </c>
      <c r="DL223" t="str">
        <f t="shared" ca="1" si="272"/>
        <v/>
      </c>
      <c r="DN223" t="str">
        <f t="shared" ca="1" si="249"/>
        <v/>
      </c>
      <c r="DO223" t="str">
        <f t="shared" ca="1" si="250"/>
        <v/>
      </c>
      <c r="DP223" t="str">
        <f t="shared" ca="1" si="251"/>
        <v/>
      </c>
      <c r="DQ223" t="str">
        <f t="shared" ca="1" si="252"/>
        <v/>
      </c>
      <c r="DR223" t="str">
        <f t="shared" ca="1" si="253"/>
        <v/>
      </c>
      <c r="DS223" s="4" t="str">
        <f ca="1">IF($DL223="","",IF(OR(OFFSET(K$3,$DL223,0)='Datos fijos'!$AB$5,OFFSET(K$3,$DL223,0)='Datos fijos'!$AB$6),"Importado",OFFSET(K$3,$DL223,0)))</f>
        <v/>
      </c>
      <c r="DT223" t="str">
        <f t="shared" ca="1" si="254"/>
        <v/>
      </c>
      <c r="DU223" t="str">
        <f t="shared" ca="1" si="255"/>
        <v/>
      </c>
      <c r="DV223" t="str">
        <f t="shared" ca="1" si="256"/>
        <v/>
      </c>
      <c r="DW223" t="str">
        <f t="shared" ca="1" si="257"/>
        <v/>
      </c>
      <c r="DX223" t="str">
        <f ca="1">IF(DL223="","",IF(OR(DS223='Datos fijos'!$AB$3,DS223='Datos fijos'!$AB$4),0,SUM(DT223:DW223)))</f>
        <v/>
      </c>
      <c r="DY223" t="str">
        <f t="shared" ca="1" si="258"/>
        <v/>
      </c>
      <c r="EC223" s="52" t="str">
        <f ca="1">IF(OR(COUNTIF('Datos fijos'!$AJ:$AJ,Cálculos!$B223)=0,F223=0,D223=0,B223=0),"",VLOOKUP($B223,'Datos fijos'!$AJ:$AP,COLUMN('Datos fijos'!$AP$1)-COLUMN('Datos fijos'!$AJ$2)+1,0))</f>
        <v/>
      </c>
      <c r="ED223" t="str">
        <f t="shared" ca="1" si="259"/>
        <v/>
      </c>
    </row>
    <row r="224" spans="2:134">
      <c r="B224">
        <f ca="1">OFFSET('Equipos, Mater, Serv'!C$5,ROW($A224)-ROW($A$3),0)</f>
        <v>0</v>
      </c>
      <c r="C224">
        <f ca="1">OFFSET('Equipos, Mater, Serv'!D$5,ROW($A224)-ROW($A$3),0)</f>
        <v>0</v>
      </c>
      <c r="D224">
        <f ca="1">OFFSET('Equipos, Mater, Serv'!F$5,ROW($A224)-ROW($A$3),0)</f>
        <v>0</v>
      </c>
      <c r="E224">
        <f ca="1">OFFSET('Equipos, Mater, Serv'!G$5,ROW($A224)-ROW($A$3),0)</f>
        <v>0</v>
      </c>
      <c r="F224">
        <f ca="1">OFFSET('Equipos, Mater, Serv'!H$5,ROW($A224)-ROW($A$3),0)</f>
        <v>0</v>
      </c>
      <c r="G224">
        <f ca="1">OFFSET('Equipos, Mater, Serv'!L$5,ROW($A224)-ROW($A$3),0)</f>
        <v>0</v>
      </c>
      <c r="I224">
        <f ca="1">OFFSET('Equipos, Mater, Serv'!O$5,ROW($A224)-ROW($A$3),0)</f>
        <v>0</v>
      </c>
      <c r="J224">
        <f ca="1">OFFSET('Equipos, Mater, Serv'!P$5,ROW($A224)-ROW($A$3),0)</f>
        <v>0</v>
      </c>
      <c r="K224">
        <f ca="1">OFFSET('Equipos, Mater, Serv'!T$5,ROW($A224)-ROW($A$3),0)</f>
        <v>0</v>
      </c>
      <c r="L224">
        <f ca="1">OFFSET('Equipos, Mater, Serv'!U$5,ROW($A224)-ROW($A$3),0)</f>
        <v>0</v>
      </c>
      <c r="N224">
        <f ca="1">OFFSET('Equipos, Mater, Serv'!Z$5,ROW($A224)-ROW($A$3),0)</f>
        <v>0</v>
      </c>
      <c r="O224">
        <f ca="1">OFFSET('Equipos, Mater, Serv'!AA$5,ROW($A224)-ROW($A$3),0)</f>
        <v>0</v>
      </c>
      <c r="P224">
        <f ca="1">OFFSET('Equipos, Mater, Serv'!AB$5,ROW($A224)-ROW($A$3),0)</f>
        <v>0</v>
      </c>
      <c r="Q224">
        <f ca="1">OFFSET('Equipos, Mater, Serv'!AC$5,ROW($A224)-ROW($A$3),0)</f>
        <v>0</v>
      </c>
      <c r="R224">
        <f ca="1">OFFSET('Equipos, Mater, Serv'!AD$5,ROW($A224)-ROW($A$3),0)</f>
        <v>0</v>
      </c>
      <c r="S224">
        <f ca="1">OFFSET('Equipos, Mater, Serv'!AE$5,ROW($A224)-ROW($A$3),0)</f>
        <v>0</v>
      </c>
      <c r="T224">
        <f ca="1">OFFSET('Equipos, Mater, Serv'!AF$5,ROW($A224)-ROW($A$3),0)</f>
        <v>0</v>
      </c>
      <c r="V224" s="227">
        <f ca="1">IF(OR($B224=0,D224=0,F224=0,J224&lt;&gt;'Datos fijos'!$H$3),0,1)</f>
        <v>0</v>
      </c>
      <c r="W224">
        <f t="shared" ca="1" si="260"/>
        <v>0</v>
      </c>
      <c r="X224" t="str">
        <f t="shared" ca="1" si="261"/>
        <v/>
      </c>
      <c r="Y224" t="str">
        <f t="shared" ca="1" si="262"/>
        <v/>
      </c>
      <c r="AA224" t="str">
        <f t="shared" ca="1" si="205"/>
        <v/>
      </c>
      <c r="AB224" t="str">
        <f t="shared" ca="1" si="206"/>
        <v/>
      </c>
      <c r="AC224" t="str">
        <f t="shared" ca="1" si="207"/>
        <v/>
      </c>
      <c r="AD224" t="str">
        <f t="shared" ca="1" si="208"/>
        <v/>
      </c>
      <c r="AE224" t="str">
        <f t="shared" ca="1" si="209"/>
        <v/>
      </c>
      <c r="AF224" t="str">
        <f t="shared" ca="1" si="210"/>
        <v/>
      </c>
      <c r="AG224" t="str">
        <f t="shared" ca="1" si="263"/>
        <v/>
      </c>
      <c r="AH224" t="str">
        <f t="shared" ca="1" si="264"/>
        <v/>
      </c>
      <c r="AI224" t="str">
        <f t="shared" ca="1" si="265"/>
        <v/>
      </c>
      <c r="AL224" t="str">
        <f ca="1">IF(Y224="","",IF(OR(AG224='Datos fijos'!$AB$3,AG224='Datos fijos'!$AB$4),0,SUM(AH224:AK224)))</f>
        <v/>
      </c>
      <c r="BE224" s="4">
        <f ca="1">IF(OR(COUNTIF('Datos fijos'!$AJ:$AJ,$B224)=0,$B224=0,D224=0,F224=0,$H$4&lt;&gt;'Datos fijos'!$H$3),0,VLOOKUP($B224,'Datos fijos'!$AJ:$AO,COLUMN('Datos fijos'!$AK$2)-COLUMN('Datos fijos'!$AJ$2)+1,0))</f>
        <v>0</v>
      </c>
      <c r="BF224">
        <f t="shared" ca="1" si="266"/>
        <v>0</v>
      </c>
      <c r="BG224" t="str">
        <f t="shared" ca="1" si="211"/>
        <v/>
      </c>
      <c r="BH224" t="str">
        <f t="shared" ca="1" si="212"/>
        <v/>
      </c>
      <c r="BJ224" t="str">
        <f t="shared" ca="1" si="213"/>
        <v/>
      </c>
      <c r="BK224" t="str">
        <f t="shared" ca="1" si="214"/>
        <v/>
      </c>
      <c r="BL224" t="str">
        <f t="shared" ca="1" si="215"/>
        <v/>
      </c>
      <c r="BM224" t="str">
        <f t="shared" ca="1" si="216"/>
        <v/>
      </c>
      <c r="BN224" s="4" t="str">
        <f t="shared" ca="1" si="217"/>
        <v/>
      </c>
      <c r="BO224" t="str">
        <f t="shared" ca="1" si="218"/>
        <v/>
      </c>
      <c r="BP224" t="str">
        <f t="shared" ca="1" si="219"/>
        <v/>
      </c>
      <c r="BQ224" t="str">
        <f t="shared" ca="1" si="220"/>
        <v/>
      </c>
      <c r="BR224" t="str">
        <f t="shared" ca="1" si="221"/>
        <v/>
      </c>
      <c r="BS224" t="str">
        <f t="shared" ca="1" si="222"/>
        <v/>
      </c>
      <c r="BT224" t="str">
        <f ca="1">IF($BH224="","",IF(OR(BO224='Datos fijos'!$AB$3,BO224='Datos fijos'!$AB$4),0,SUM(BP224:BS224)))</f>
        <v/>
      </c>
      <c r="BU224" t="str">
        <f t="shared" ca="1" si="267"/>
        <v/>
      </c>
      <c r="BX224">
        <f ca="1">IF(OR(COUNTIF('Datos fijos'!$AJ:$AJ,$B224)=0,$B224=0,D224=0,F224=0,G224=0,$H$4&lt;&gt;'Datos fijos'!$H$3),0,VLOOKUP($B224,'Datos fijos'!$AJ:$AO,COLUMN('Datos fijos'!$AL$1)-COLUMN('Datos fijos'!$AJ$2)+1,0))</f>
        <v>0</v>
      </c>
      <c r="BY224">
        <f t="shared" ca="1" si="268"/>
        <v>0</v>
      </c>
      <c r="BZ224" t="str">
        <f t="shared" ca="1" si="223"/>
        <v/>
      </c>
      <c r="CA224" t="str">
        <f t="shared" ca="1" si="224"/>
        <v/>
      </c>
      <c r="CC224" t="str">
        <f t="shared" ca="1" si="225"/>
        <v/>
      </c>
      <c r="CD224" t="str">
        <f t="shared" ca="1" si="226"/>
        <v/>
      </c>
      <c r="CE224" t="str">
        <f t="shared" ca="1" si="227"/>
        <v/>
      </c>
      <c r="CF224" t="str">
        <f t="shared" ca="1" si="228"/>
        <v/>
      </c>
      <c r="CG224" t="str">
        <f t="shared" ca="1" si="229"/>
        <v/>
      </c>
      <c r="CH224" t="str">
        <f t="shared" ca="1" si="230"/>
        <v/>
      </c>
      <c r="CI224" t="str">
        <f t="shared" ca="1" si="231"/>
        <v/>
      </c>
      <c r="CJ224" t="str">
        <f t="shared" ca="1" si="232"/>
        <v/>
      </c>
      <c r="CK224" t="str">
        <f t="shared" ca="1" si="233"/>
        <v/>
      </c>
      <c r="CL224" t="str">
        <f t="shared" ca="1" si="234"/>
        <v/>
      </c>
      <c r="CM224" t="str">
        <f ca="1">IF($CA224="","",IF(OR(CH224='Datos fijos'!$AB$3,CH224='Datos fijos'!$AB$4),0,SUM(CI224:CL224)))</f>
        <v/>
      </c>
      <c r="CN224" t="str">
        <f t="shared" ca="1" si="269"/>
        <v/>
      </c>
      <c r="CQ224" s="4">
        <f ca="1">IF(OR(COUNTIF('Datos fijos'!$AJ:$AJ,$B224)=0,$B224=0,L224=0,D224=0,F224=0),0,IF(K224='Datos fijos'!$AB$5,VLOOKUP($B224,'Datos fijos'!$AJ:$AO,COLUMN('Datos fijos'!$AN$1)-COLUMN('Datos fijos'!$AJ$2)+1,0),0))</f>
        <v>0</v>
      </c>
      <c r="CR224">
        <f t="shared" ca="1" si="270"/>
        <v>0</v>
      </c>
      <c r="CS224" t="str">
        <f t="shared" ca="1" si="235"/>
        <v/>
      </c>
      <c r="CT224" t="str">
        <f t="shared" ca="1" si="236"/>
        <v/>
      </c>
      <c r="CV224" t="str">
        <f t="shared" ca="1" si="237"/>
        <v/>
      </c>
      <c r="CW224" t="str">
        <f t="shared" ca="1" si="238"/>
        <v/>
      </c>
      <c r="CX224" t="str">
        <f t="shared" ca="1" si="239"/>
        <v/>
      </c>
      <c r="CY224" t="str">
        <f t="shared" ca="1" si="240"/>
        <v/>
      </c>
      <c r="CZ224" t="str">
        <f t="shared" ca="1" si="241"/>
        <v/>
      </c>
      <c r="DA224" t="str">
        <f t="shared" ca="1" si="242"/>
        <v/>
      </c>
      <c r="DB224" s="4" t="str">
        <f t="shared" ca="1" si="243"/>
        <v/>
      </c>
      <c r="DC224" t="str">
        <f t="shared" ca="1" si="244"/>
        <v/>
      </c>
      <c r="DD224" t="str">
        <f t="shared" ca="1" si="245"/>
        <v/>
      </c>
      <c r="DE224" t="str">
        <f t="shared" ca="1" si="246"/>
        <v/>
      </c>
      <c r="DF224" t="str">
        <f t="shared" ca="1" si="247"/>
        <v/>
      </c>
      <c r="DI224">
        <f ca="1">IF(OR(COUNTIF('Datos fijos'!$AJ:$AJ,Cálculos!$B224)=0,Cálculos!$B224=0,D224=0,F224=0),0,VLOOKUP($B224,'Datos fijos'!$AJ:$AO,COLUMN('Datos fijos'!$AO$1)-COLUMN('Datos fijos'!$AJ$2)+1,0))</f>
        <v>0</v>
      </c>
      <c r="DJ224">
        <f t="shared" ca="1" si="271"/>
        <v>0</v>
      </c>
      <c r="DK224" t="str">
        <f t="shared" ca="1" si="248"/>
        <v/>
      </c>
      <c r="DL224" t="str">
        <f t="shared" ca="1" si="272"/>
        <v/>
      </c>
      <c r="DN224" t="str">
        <f t="shared" ca="1" si="249"/>
        <v/>
      </c>
      <c r="DO224" t="str">
        <f t="shared" ca="1" si="250"/>
        <v/>
      </c>
      <c r="DP224" t="str">
        <f t="shared" ca="1" si="251"/>
        <v/>
      </c>
      <c r="DQ224" t="str">
        <f t="shared" ca="1" si="252"/>
        <v/>
      </c>
      <c r="DR224" t="str">
        <f t="shared" ca="1" si="253"/>
        <v/>
      </c>
      <c r="DS224" s="4" t="str">
        <f ca="1">IF($DL224="","",IF(OR(OFFSET(K$3,$DL224,0)='Datos fijos'!$AB$5,OFFSET(K$3,$DL224,0)='Datos fijos'!$AB$6),"Importado",OFFSET(K$3,$DL224,0)))</f>
        <v/>
      </c>
      <c r="DT224" t="str">
        <f t="shared" ca="1" si="254"/>
        <v/>
      </c>
      <c r="DU224" t="str">
        <f t="shared" ca="1" si="255"/>
        <v/>
      </c>
      <c r="DV224" t="str">
        <f t="shared" ca="1" si="256"/>
        <v/>
      </c>
      <c r="DW224" t="str">
        <f t="shared" ca="1" si="257"/>
        <v/>
      </c>
      <c r="DX224" t="str">
        <f ca="1">IF(DL224="","",IF(OR(DS224='Datos fijos'!$AB$3,DS224='Datos fijos'!$AB$4),0,SUM(DT224:DW224)))</f>
        <v/>
      </c>
      <c r="DY224" t="str">
        <f t="shared" ca="1" si="258"/>
        <v/>
      </c>
      <c r="EC224" s="52" t="str">
        <f ca="1">IF(OR(COUNTIF('Datos fijos'!$AJ:$AJ,Cálculos!$B224)=0,F224=0,D224=0,B224=0),"",VLOOKUP($B224,'Datos fijos'!$AJ:$AP,COLUMN('Datos fijos'!$AP$1)-COLUMN('Datos fijos'!$AJ$2)+1,0))</f>
        <v/>
      </c>
      <c r="ED224" t="str">
        <f t="shared" ca="1" si="259"/>
        <v/>
      </c>
    </row>
    <row r="225" spans="2:134">
      <c r="B225">
        <f ca="1">OFFSET('Equipos, Mater, Serv'!C$5,ROW($A225)-ROW($A$3),0)</f>
        <v>0</v>
      </c>
      <c r="C225">
        <f ca="1">OFFSET('Equipos, Mater, Serv'!D$5,ROW($A225)-ROW($A$3),0)</f>
        <v>0</v>
      </c>
      <c r="D225">
        <f ca="1">OFFSET('Equipos, Mater, Serv'!F$5,ROW($A225)-ROW($A$3),0)</f>
        <v>0</v>
      </c>
      <c r="E225">
        <f ca="1">OFFSET('Equipos, Mater, Serv'!G$5,ROW($A225)-ROW($A$3),0)</f>
        <v>0</v>
      </c>
      <c r="F225">
        <f ca="1">OFFSET('Equipos, Mater, Serv'!H$5,ROW($A225)-ROW($A$3),0)</f>
        <v>0</v>
      </c>
      <c r="G225">
        <f ca="1">OFFSET('Equipos, Mater, Serv'!L$5,ROW($A225)-ROW($A$3),0)</f>
        <v>0</v>
      </c>
      <c r="I225">
        <f ca="1">OFFSET('Equipos, Mater, Serv'!O$5,ROW($A225)-ROW($A$3),0)</f>
        <v>0</v>
      </c>
      <c r="J225">
        <f ca="1">OFFSET('Equipos, Mater, Serv'!P$5,ROW($A225)-ROW($A$3),0)</f>
        <v>0</v>
      </c>
      <c r="K225">
        <f ca="1">OFFSET('Equipos, Mater, Serv'!T$5,ROW($A225)-ROW($A$3),0)</f>
        <v>0</v>
      </c>
      <c r="L225">
        <f ca="1">OFFSET('Equipos, Mater, Serv'!U$5,ROW($A225)-ROW($A$3),0)</f>
        <v>0</v>
      </c>
      <c r="N225">
        <f ca="1">OFFSET('Equipos, Mater, Serv'!Z$5,ROW($A225)-ROW($A$3),0)</f>
        <v>0</v>
      </c>
      <c r="O225">
        <f ca="1">OFFSET('Equipos, Mater, Serv'!AA$5,ROW($A225)-ROW($A$3),0)</f>
        <v>0</v>
      </c>
      <c r="P225">
        <f ca="1">OFFSET('Equipos, Mater, Serv'!AB$5,ROW($A225)-ROW($A$3),0)</f>
        <v>0</v>
      </c>
      <c r="Q225">
        <f ca="1">OFFSET('Equipos, Mater, Serv'!AC$5,ROW($A225)-ROW($A$3),0)</f>
        <v>0</v>
      </c>
      <c r="R225">
        <f ca="1">OFFSET('Equipos, Mater, Serv'!AD$5,ROW($A225)-ROW($A$3),0)</f>
        <v>0</v>
      </c>
      <c r="S225">
        <f ca="1">OFFSET('Equipos, Mater, Serv'!AE$5,ROW($A225)-ROW($A$3),0)</f>
        <v>0</v>
      </c>
      <c r="T225">
        <f ca="1">OFFSET('Equipos, Mater, Serv'!AF$5,ROW($A225)-ROW($A$3),0)</f>
        <v>0</v>
      </c>
      <c r="V225" s="227">
        <f ca="1">IF(OR($B225=0,D225=0,F225=0,J225&lt;&gt;'Datos fijos'!$H$3),0,1)</f>
        <v>0</v>
      </c>
      <c r="W225">
        <f t="shared" ca="1" si="260"/>
        <v>0</v>
      </c>
      <c r="X225" t="str">
        <f t="shared" ca="1" si="261"/>
        <v/>
      </c>
      <c r="Y225" t="str">
        <f t="shared" ca="1" si="262"/>
        <v/>
      </c>
      <c r="AA225" t="str">
        <f t="shared" ca="1" si="205"/>
        <v/>
      </c>
      <c r="AB225" t="str">
        <f t="shared" ca="1" si="206"/>
        <v/>
      </c>
      <c r="AC225" t="str">
        <f t="shared" ca="1" si="207"/>
        <v/>
      </c>
      <c r="AD225" t="str">
        <f t="shared" ca="1" si="208"/>
        <v/>
      </c>
      <c r="AE225" t="str">
        <f t="shared" ca="1" si="209"/>
        <v/>
      </c>
      <c r="AF225" t="str">
        <f t="shared" ca="1" si="210"/>
        <v/>
      </c>
      <c r="AG225" t="str">
        <f t="shared" ca="1" si="263"/>
        <v/>
      </c>
      <c r="AH225" t="str">
        <f t="shared" ca="1" si="264"/>
        <v/>
      </c>
      <c r="AI225" t="str">
        <f t="shared" ca="1" si="265"/>
        <v/>
      </c>
      <c r="AL225" t="str">
        <f ca="1">IF(Y225="","",IF(OR(AG225='Datos fijos'!$AB$3,AG225='Datos fijos'!$AB$4),0,SUM(AH225:AK225)))</f>
        <v/>
      </c>
      <c r="BE225" s="4">
        <f ca="1">IF(OR(COUNTIF('Datos fijos'!$AJ:$AJ,$B225)=0,$B225=0,D225=0,F225=0,$H$4&lt;&gt;'Datos fijos'!$H$3),0,VLOOKUP($B225,'Datos fijos'!$AJ:$AO,COLUMN('Datos fijos'!$AK$2)-COLUMN('Datos fijos'!$AJ$2)+1,0))</f>
        <v>0</v>
      </c>
      <c r="BF225">
        <f t="shared" ca="1" si="266"/>
        <v>0</v>
      </c>
      <c r="BG225" t="str">
        <f t="shared" ca="1" si="211"/>
        <v/>
      </c>
      <c r="BH225" t="str">
        <f t="shared" ca="1" si="212"/>
        <v/>
      </c>
      <c r="BJ225" t="str">
        <f t="shared" ca="1" si="213"/>
        <v/>
      </c>
      <c r="BK225" t="str">
        <f t="shared" ca="1" si="214"/>
        <v/>
      </c>
      <c r="BL225" t="str">
        <f t="shared" ca="1" si="215"/>
        <v/>
      </c>
      <c r="BM225" t="str">
        <f t="shared" ca="1" si="216"/>
        <v/>
      </c>
      <c r="BN225" s="4" t="str">
        <f t="shared" ca="1" si="217"/>
        <v/>
      </c>
      <c r="BO225" t="str">
        <f t="shared" ca="1" si="218"/>
        <v/>
      </c>
      <c r="BP225" t="str">
        <f t="shared" ca="1" si="219"/>
        <v/>
      </c>
      <c r="BQ225" t="str">
        <f t="shared" ca="1" si="220"/>
        <v/>
      </c>
      <c r="BR225" t="str">
        <f t="shared" ca="1" si="221"/>
        <v/>
      </c>
      <c r="BS225" t="str">
        <f t="shared" ca="1" si="222"/>
        <v/>
      </c>
      <c r="BT225" t="str">
        <f ca="1">IF($BH225="","",IF(OR(BO225='Datos fijos'!$AB$3,BO225='Datos fijos'!$AB$4),0,SUM(BP225:BS225)))</f>
        <v/>
      </c>
      <c r="BU225" t="str">
        <f t="shared" ca="1" si="267"/>
        <v/>
      </c>
      <c r="BX225">
        <f ca="1">IF(OR(COUNTIF('Datos fijos'!$AJ:$AJ,$B225)=0,$B225=0,D225=0,F225=0,G225=0,$H$4&lt;&gt;'Datos fijos'!$H$3),0,VLOOKUP($B225,'Datos fijos'!$AJ:$AO,COLUMN('Datos fijos'!$AL$1)-COLUMN('Datos fijos'!$AJ$2)+1,0))</f>
        <v>0</v>
      </c>
      <c r="BY225">
        <f t="shared" ca="1" si="268"/>
        <v>0</v>
      </c>
      <c r="BZ225" t="str">
        <f t="shared" ca="1" si="223"/>
        <v/>
      </c>
      <c r="CA225" t="str">
        <f t="shared" ca="1" si="224"/>
        <v/>
      </c>
      <c r="CC225" t="str">
        <f t="shared" ca="1" si="225"/>
        <v/>
      </c>
      <c r="CD225" t="str">
        <f t="shared" ca="1" si="226"/>
        <v/>
      </c>
      <c r="CE225" t="str">
        <f t="shared" ca="1" si="227"/>
        <v/>
      </c>
      <c r="CF225" t="str">
        <f t="shared" ca="1" si="228"/>
        <v/>
      </c>
      <c r="CG225" t="str">
        <f t="shared" ca="1" si="229"/>
        <v/>
      </c>
      <c r="CH225" t="str">
        <f t="shared" ca="1" si="230"/>
        <v/>
      </c>
      <c r="CI225" t="str">
        <f t="shared" ca="1" si="231"/>
        <v/>
      </c>
      <c r="CJ225" t="str">
        <f t="shared" ca="1" si="232"/>
        <v/>
      </c>
      <c r="CK225" t="str">
        <f t="shared" ca="1" si="233"/>
        <v/>
      </c>
      <c r="CL225" t="str">
        <f t="shared" ca="1" si="234"/>
        <v/>
      </c>
      <c r="CM225" t="str">
        <f ca="1">IF($CA225="","",IF(OR(CH225='Datos fijos'!$AB$3,CH225='Datos fijos'!$AB$4),0,SUM(CI225:CL225)))</f>
        <v/>
      </c>
      <c r="CN225" t="str">
        <f t="shared" ca="1" si="269"/>
        <v/>
      </c>
      <c r="CQ225" s="4">
        <f ca="1">IF(OR(COUNTIF('Datos fijos'!$AJ:$AJ,$B225)=0,$B225=0,L225=0,D225=0,F225=0),0,IF(K225='Datos fijos'!$AB$5,VLOOKUP($B225,'Datos fijos'!$AJ:$AO,COLUMN('Datos fijos'!$AN$1)-COLUMN('Datos fijos'!$AJ$2)+1,0),0))</f>
        <v>0</v>
      </c>
      <c r="CR225">
        <f t="shared" ca="1" si="270"/>
        <v>0</v>
      </c>
      <c r="CS225" t="str">
        <f t="shared" ca="1" si="235"/>
        <v/>
      </c>
      <c r="CT225" t="str">
        <f t="shared" ca="1" si="236"/>
        <v/>
      </c>
      <c r="CV225" t="str">
        <f t="shared" ca="1" si="237"/>
        <v/>
      </c>
      <c r="CW225" t="str">
        <f t="shared" ca="1" si="238"/>
        <v/>
      </c>
      <c r="CX225" t="str">
        <f t="shared" ca="1" si="239"/>
        <v/>
      </c>
      <c r="CY225" t="str">
        <f t="shared" ca="1" si="240"/>
        <v/>
      </c>
      <c r="CZ225" t="str">
        <f t="shared" ca="1" si="241"/>
        <v/>
      </c>
      <c r="DA225" t="str">
        <f t="shared" ca="1" si="242"/>
        <v/>
      </c>
      <c r="DB225" s="4" t="str">
        <f t="shared" ca="1" si="243"/>
        <v/>
      </c>
      <c r="DC225" t="str">
        <f t="shared" ca="1" si="244"/>
        <v/>
      </c>
      <c r="DD225" t="str">
        <f t="shared" ca="1" si="245"/>
        <v/>
      </c>
      <c r="DE225" t="str">
        <f t="shared" ca="1" si="246"/>
        <v/>
      </c>
      <c r="DF225" t="str">
        <f t="shared" ca="1" si="247"/>
        <v/>
      </c>
      <c r="DI225">
        <f ca="1">IF(OR(COUNTIF('Datos fijos'!$AJ:$AJ,Cálculos!$B225)=0,Cálculos!$B225=0,D225=0,F225=0),0,VLOOKUP($B225,'Datos fijos'!$AJ:$AO,COLUMN('Datos fijos'!$AO$1)-COLUMN('Datos fijos'!$AJ$2)+1,0))</f>
        <v>0</v>
      </c>
      <c r="DJ225">
        <f t="shared" ca="1" si="271"/>
        <v>0</v>
      </c>
      <c r="DK225" t="str">
        <f t="shared" ca="1" si="248"/>
        <v/>
      </c>
      <c r="DL225" t="str">
        <f t="shared" ca="1" si="272"/>
        <v/>
      </c>
      <c r="DN225" t="str">
        <f t="shared" ca="1" si="249"/>
        <v/>
      </c>
      <c r="DO225" t="str">
        <f t="shared" ca="1" si="250"/>
        <v/>
      </c>
      <c r="DP225" t="str">
        <f t="shared" ca="1" si="251"/>
        <v/>
      </c>
      <c r="DQ225" t="str">
        <f t="shared" ca="1" si="252"/>
        <v/>
      </c>
      <c r="DR225" t="str">
        <f t="shared" ca="1" si="253"/>
        <v/>
      </c>
      <c r="DS225" s="4" t="str">
        <f ca="1">IF($DL225="","",IF(OR(OFFSET(K$3,$DL225,0)='Datos fijos'!$AB$5,OFFSET(K$3,$DL225,0)='Datos fijos'!$AB$6),"Importado",OFFSET(K$3,$DL225,0)))</f>
        <v/>
      </c>
      <c r="DT225" t="str">
        <f t="shared" ca="1" si="254"/>
        <v/>
      </c>
      <c r="DU225" t="str">
        <f t="shared" ca="1" si="255"/>
        <v/>
      </c>
      <c r="DV225" t="str">
        <f t="shared" ca="1" si="256"/>
        <v/>
      </c>
      <c r="DW225" t="str">
        <f t="shared" ca="1" si="257"/>
        <v/>
      </c>
      <c r="DX225" t="str">
        <f ca="1">IF(DL225="","",IF(OR(DS225='Datos fijos'!$AB$3,DS225='Datos fijos'!$AB$4),0,SUM(DT225:DW225)))</f>
        <v/>
      </c>
      <c r="DY225" t="str">
        <f t="shared" ca="1" si="258"/>
        <v/>
      </c>
      <c r="EC225" s="52" t="str">
        <f ca="1">IF(OR(COUNTIF('Datos fijos'!$AJ:$AJ,Cálculos!$B225)=0,F225=0,D225=0,B225=0),"",VLOOKUP($B225,'Datos fijos'!$AJ:$AP,COLUMN('Datos fijos'!$AP$1)-COLUMN('Datos fijos'!$AJ$2)+1,0))</f>
        <v/>
      </c>
      <c r="ED225" t="str">
        <f t="shared" ca="1" si="259"/>
        <v/>
      </c>
    </row>
    <row r="226" spans="2:134">
      <c r="B226">
        <f ca="1">OFFSET('Equipos, Mater, Serv'!C$5,ROW($A226)-ROW($A$3),0)</f>
        <v>0</v>
      </c>
      <c r="C226">
        <f ca="1">OFFSET('Equipos, Mater, Serv'!D$5,ROW($A226)-ROW($A$3),0)</f>
        <v>0</v>
      </c>
      <c r="D226">
        <f ca="1">OFFSET('Equipos, Mater, Serv'!F$5,ROW($A226)-ROW($A$3),0)</f>
        <v>0</v>
      </c>
      <c r="E226">
        <f ca="1">OFFSET('Equipos, Mater, Serv'!G$5,ROW($A226)-ROW($A$3),0)</f>
        <v>0</v>
      </c>
      <c r="F226">
        <f ca="1">OFFSET('Equipos, Mater, Serv'!H$5,ROW($A226)-ROW($A$3),0)</f>
        <v>0</v>
      </c>
      <c r="G226">
        <f ca="1">OFFSET('Equipos, Mater, Serv'!L$5,ROW($A226)-ROW($A$3),0)</f>
        <v>0</v>
      </c>
      <c r="I226">
        <f ca="1">OFFSET('Equipos, Mater, Serv'!O$5,ROW($A226)-ROW($A$3),0)</f>
        <v>0</v>
      </c>
      <c r="J226">
        <f ca="1">OFFSET('Equipos, Mater, Serv'!P$5,ROW($A226)-ROW($A$3),0)</f>
        <v>0</v>
      </c>
      <c r="K226">
        <f ca="1">OFFSET('Equipos, Mater, Serv'!T$5,ROW($A226)-ROW($A$3),0)</f>
        <v>0</v>
      </c>
      <c r="L226">
        <f ca="1">OFFSET('Equipos, Mater, Serv'!U$5,ROW($A226)-ROW($A$3),0)</f>
        <v>0</v>
      </c>
      <c r="N226">
        <f ca="1">OFFSET('Equipos, Mater, Serv'!Z$5,ROW($A226)-ROW($A$3),0)</f>
        <v>0</v>
      </c>
      <c r="O226">
        <f ca="1">OFFSET('Equipos, Mater, Serv'!AA$5,ROW($A226)-ROW($A$3),0)</f>
        <v>0</v>
      </c>
      <c r="P226">
        <f ca="1">OFFSET('Equipos, Mater, Serv'!AB$5,ROW($A226)-ROW($A$3),0)</f>
        <v>0</v>
      </c>
      <c r="Q226">
        <f ca="1">OFFSET('Equipos, Mater, Serv'!AC$5,ROW($A226)-ROW($A$3),0)</f>
        <v>0</v>
      </c>
      <c r="R226">
        <f ca="1">OFFSET('Equipos, Mater, Serv'!AD$5,ROW($A226)-ROW($A$3),0)</f>
        <v>0</v>
      </c>
      <c r="S226">
        <f ca="1">OFFSET('Equipos, Mater, Serv'!AE$5,ROW($A226)-ROW($A$3),0)</f>
        <v>0</v>
      </c>
      <c r="T226">
        <f ca="1">OFFSET('Equipos, Mater, Serv'!AF$5,ROW($A226)-ROW($A$3),0)</f>
        <v>0</v>
      </c>
      <c r="V226" s="227">
        <f ca="1">IF(OR($B226=0,D226=0,F226=0,J226&lt;&gt;'Datos fijos'!$H$3),0,1)</f>
        <v>0</v>
      </c>
      <c r="W226">
        <f t="shared" ca="1" si="260"/>
        <v>0</v>
      </c>
      <c r="X226" t="str">
        <f t="shared" ca="1" si="261"/>
        <v/>
      </c>
      <c r="Y226" t="str">
        <f t="shared" ca="1" si="262"/>
        <v/>
      </c>
      <c r="AA226" t="str">
        <f t="shared" ca="1" si="205"/>
        <v/>
      </c>
      <c r="AB226" t="str">
        <f t="shared" ca="1" si="206"/>
        <v/>
      </c>
      <c r="AC226" t="str">
        <f t="shared" ca="1" si="207"/>
        <v/>
      </c>
      <c r="AD226" t="str">
        <f t="shared" ca="1" si="208"/>
        <v/>
      </c>
      <c r="AE226" t="str">
        <f t="shared" ca="1" si="209"/>
        <v/>
      </c>
      <c r="AF226" t="str">
        <f t="shared" ca="1" si="210"/>
        <v/>
      </c>
      <c r="AG226" t="str">
        <f t="shared" ca="1" si="263"/>
        <v/>
      </c>
      <c r="AH226" t="str">
        <f t="shared" ca="1" si="264"/>
        <v/>
      </c>
      <c r="AI226" t="str">
        <f t="shared" ca="1" si="265"/>
        <v/>
      </c>
      <c r="AL226" t="str">
        <f ca="1">IF(Y226="","",IF(OR(AG226='Datos fijos'!$AB$3,AG226='Datos fijos'!$AB$4),0,SUM(AH226:AK226)))</f>
        <v/>
      </c>
      <c r="BE226" s="4">
        <f ca="1">IF(OR(COUNTIF('Datos fijos'!$AJ:$AJ,$B226)=0,$B226=0,D226=0,F226=0,$H$4&lt;&gt;'Datos fijos'!$H$3),0,VLOOKUP($B226,'Datos fijos'!$AJ:$AO,COLUMN('Datos fijos'!$AK$2)-COLUMN('Datos fijos'!$AJ$2)+1,0))</f>
        <v>0</v>
      </c>
      <c r="BF226">
        <f t="shared" ca="1" si="266"/>
        <v>0</v>
      </c>
      <c r="BG226" t="str">
        <f t="shared" ca="1" si="211"/>
        <v/>
      </c>
      <c r="BH226" t="str">
        <f t="shared" ca="1" si="212"/>
        <v/>
      </c>
      <c r="BJ226" t="str">
        <f t="shared" ca="1" si="213"/>
        <v/>
      </c>
      <c r="BK226" t="str">
        <f t="shared" ca="1" si="214"/>
        <v/>
      </c>
      <c r="BL226" t="str">
        <f t="shared" ca="1" si="215"/>
        <v/>
      </c>
      <c r="BM226" t="str">
        <f t="shared" ca="1" si="216"/>
        <v/>
      </c>
      <c r="BN226" s="4" t="str">
        <f t="shared" ca="1" si="217"/>
        <v/>
      </c>
      <c r="BO226" t="str">
        <f t="shared" ca="1" si="218"/>
        <v/>
      </c>
      <c r="BP226" t="str">
        <f t="shared" ca="1" si="219"/>
        <v/>
      </c>
      <c r="BQ226" t="str">
        <f t="shared" ca="1" si="220"/>
        <v/>
      </c>
      <c r="BR226" t="str">
        <f t="shared" ca="1" si="221"/>
        <v/>
      </c>
      <c r="BS226" t="str">
        <f t="shared" ca="1" si="222"/>
        <v/>
      </c>
      <c r="BT226" t="str">
        <f ca="1">IF($BH226="","",IF(OR(BO226='Datos fijos'!$AB$3,BO226='Datos fijos'!$AB$4),0,SUM(BP226:BS226)))</f>
        <v/>
      </c>
      <c r="BU226" t="str">
        <f t="shared" ca="1" si="267"/>
        <v/>
      </c>
      <c r="BX226">
        <f ca="1">IF(OR(COUNTIF('Datos fijos'!$AJ:$AJ,$B226)=0,$B226=0,D226=0,F226=0,G226=0,$H$4&lt;&gt;'Datos fijos'!$H$3),0,VLOOKUP($B226,'Datos fijos'!$AJ:$AO,COLUMN('Datos fijos'!$AL$1)-COLUMN('Datos fijos'!$AJ$2)+1,0))</f>
        <v>0</v>
      </c>
      <c r="BY226">
        <f t="shared" ca="1" si="268"/>
        <v>0</v>
      </c>
      <c r="BZ226" t="str">
        <f t="shared" ca="1" si="223"/>
        <v/>
      </c>
      <c r="CA226" t="str">
        <f t="shared" ca="1" si="224"/>
        <v/>
      </c>
      <c r="CC226" t="str">
        <f t="shared" ca="1" si="225"/>
        <v/>
      </c>
      <c r="CD226" t="str">
        <f t="shared" ca="1" si="226"/>
        <v/>
      </c>
      <c r="CE226" t="str">
        <f t="shared" ca="1" si="227"/>
        <v/>
      </c>
      <c r="CF226" t="str">
        <f t="shared" ca="1" si="228"/>
        <v/>
      </c>
      <c r="CG226" t="str">
        <f t="shared" ca="1" si="229"/>
        <v/>
      </c>
      <c r="CH226" t="str">
        <f t="shared" ca="1" si="230"/>
        <v/>
      </c>
      <c r="CI226" t="str">
        <f t="shared" ca="1" si="231"/>
        <v/>
      </c>
      <c r="CJ226" t="str">
        <f t="shared" ca="1" si="232"/>
        <v/>
      </c>
      <c r="CK226" t="str">
        <f t="shared" ca="1" si="233"/>
        <v/>
      </c>
      <c r="CL226" t="str">
        <f t="shared" ca="1" si="234"/>
        <v/>
      </c>
      <c r="CM226" t="str">
        <f ca="1">IF($CA226="","",IF(OR(CH226='Datos fijos'!$AB$3,CH226='Datos fijos'!$AB$4),0,SUM(CI226:CL226)))</f>
        <v/>
      </c>
      <c r="CN226" t="str">
        <f t="shared" ca="1" si="269"/>
        <v/>
      </c>
      <c r="CQ226" s="4">
        <f ca="1">IF(OR(COUNTIF('Datos fijos'!$AJ:$AJ,$B226)=0,$B226=0,L226=0,D226=0,F226=0),0,IF(K226='Datos fijos'!$AB$5,VLOOKUP($B226,'Datos fijos'!$AJ:$AO,COLUMN('Datos fijos'!$AN$1)-COLUMN('Datos fijos'!$AJ$2)+1,0),0))</f>
        <v>0</v>
      </c>
      <c r="CR226">
        <f t="shared" ca="1" si="270"/>
        <v>0</v>
      </c>
      <c r="CS226" t="str">
        <f t="shared" ca="1" si="235"/>
        <v/>
      </c>
      <c r="CT226" t="str">
        <f t="shared" ca="1" si="236"/>
        <v/>
      </c>
      <c r="CV226" t="str">
        <f t="shared" ca="1" si="237"/>
        <v/>
      </c>
      <c r="CW226" t="str">
        <f t="shared" ca="1" si="238"/>
        <v/>
      </c>
      <c r="CX226" t="str">
        <f t="shared" ca="1" si="239"/>
        <v/>
      </c>
      <c r="CY226" t="str">
        <f t="shared" ca="1" si="240"/>
        <v/>
      </c>
      <c r="CZ226" t="str">
        <f t="shared" ca="1" si="241"/>
        <v/>
      </c>
      <c r="DA226" t="str">
        <f t="shared" ca="1" si="242"/>
        <v/>
      </c>
      <c r="DB226" s="4" t="str">
        <f t="shared" ca="1" si="243"/>
        <v/>
      </c>
      <c r="DC226" t="str">
        <f t="shared" ca="1" si="244"/>
        <v/>
      </c>
      <c r="DD226" t="str">
        <f t="shared" ca="1" si="245"/>
        <v/>
      </c>
      <c r="DE226" t="str">
        <f t="shared" ca="1" si="246"/>
        <v/>
      </c>
      <c r="DF226" t="str">
        <f t="shared" ca="1" si="247"/>
        <v/>
      </c>
      <c r="DI226">
        <f ca="1">IF(OR(COUNTIF('Datos fijos'!$AJ:$AJ,Cálculos!$B226)=0,Cálculos!$B226=0,D226=0,F226=0),0,VLOOKUP($B226,'Datos fijos'!$AJ:$AO,COLUMN('Datos fijos'!$AO$1)-COLUMN('Datos fijos'!$AJ$2)+1,0))</f>
        <v>0</v>
      </c>
      <c r="DJ226">
        <f t="shared" ca="1" si="271"/>
        <v>0</v>
      </c>
      <c r="DK226" t="str">
        <f t="shared" ca="1" si="248"/>
        <v/>
      </c>
      <c r="DL226" t="str">
        <f t="shared" ca="1" si="272"/>
        <v/>
      </c>
      <c r="DN226" t="str">
        <f t="shared" ca="1" si="249"/>
        <v/>
      </c>
      <c r="DO226" t="str">
        <f t="shared" ca="1" si="250"/>
        <v/>
      </c>
      <c r="DP226" t="str">
        <f t="shared" ca="1" si="251"/>
        <v/>
      </c>
      <c r="DQ226" t="str">
        <f t="shared" ca="1" si="252"/>
        <v/>
      </c>
      <c r="DR226" t="str">
        <f t="shared" ca="1" si="253"/>
        <v/>
      </c>
      <c r="DS226" s="4" t="str">
        <f ca="1">IF($DL226="","",IF(OR(OFFSET(K$3,$DL226,0)='Datos fijos'!$AB$5,OFFSET(K$3,$DL226,0)='Datos fijos'!$AB$6),"Importado",OFFSET(K$3,$DL226,0)))</f>
        <v/>
      </c>
      <c r="DT226" t="str">
        <f t="shared" ca="1" si="254"/>
        <v/>
      </c>
      <c r="DU226" t="str">
        <f t="shared" ca="1" si="255"/>
        <v/>
      </c>
      <c r="DV226" t="str">
        <f t="shared" ca="1" si="256"/>
        <v/>
      </c>
      <c r="DW226" t="str">
        <f t="shared" ca="1" si="257"/>
        <v/>
      </c>
      <c r="DX226" t="str">
        <f ca="1">IF(DL226="","",IF(OR(DS226='Datos fijos'!$AB$3,DS226='Datos fijos'!$AB$4),0,SUM(DT226:DW226)))</f>
        <v/>
      </c>
      <c r="DY226" t="str">
        <f t="shared" ca="1" si="258"/>
        <v/>
      </c>
      <c r="EC226" s="52" t="str">
        <f ca="1">IF(OR(COUNTIF('Datos fijos'!$AJ:$AJ,Cálculos!$B226)=0,F226=0,D226=0,B226=0),"",VLOOKUP($B226,'Datos fijos'!$AJ:$AP,COLUMN('Datos fijos'!$AP$1)-COLUMN('Datos fijos'!$AJ$2)+1,0))</f>
        <v/>
      </c>
      <c r="ED226" t="str">
        <f t="shared" ca="1" si="259"/>
        <v/>
      </c>
    </row>
    <row r="227" spans="2:134">
      <c r="B227">
        <f ca="1">OFFSET('Equipos, Mater, Serv'!C$5,ROW($A227)-ROW($A$3),0)</f>
        <v>0</v>
      </c>
      <c r="C227">
        <f ca="1">OFFSET('Equipos, Mater, Serv'!D$5,ROW($A227)-ROW($A$3),0)</f>
        <v>0</v>
      </c>
      <c r="D227">
        <f ca="1">OFFSET('Equipos, Mater, Serv'!F$5,ROW($A227)-ROW($A$3),0)</f>
        <v>0</v>
      </c>
      <c r="E227">
        <f ca="1">OFFSET('Equipos, Mater, Serv'!G$5,ROW($A227)-ROW($A$3),0)</f>
        <v>0</v>
      </c>
      <c r="F227">
        <f ca="1">OFFSET('Equipos, Mater, Serv'!H$5,ROW($A227)-ROW($A$3),0)</f>
        <v>0</v>
      </c>
      <c r="G227">
        <f ca="1">OFFSET('Equipos, Mater, Serv'!L$5,ROW($A227)-ROW($A$3),0)</f>
        <v>0</v>
      </c>
      <c r="I227">
        <f ca="1">OFFSET('Equipos, Mater, Serv'!O$5,ROW($A227)-ROW($A$3),0)</f>
        <v>0</v>
      </c>
      <c r="J227">
        <f ca="1">OFFSET('Equipos, Mater, Serv'!P$5,ROW($A227)-ROW($A$3),0)</f>
        <v>0</v>
      </c>
      <c r="K227">
        <f ca="1">OFFSET('Equipos, Mater, Serv'!T$5,ROW($A227)-ROW($A$3),0)</f>
        <v>0</v>
      </c>
      <c r="L227">
        <f ca="1">OFFSET('Equipos, Mater, Serv'!U$5,ROW($A227)-ROW($A$3),0)</f>
        <v>0</v>
      </c>
      <c r="N227">
        <f ca="1">OFFSET('Equipos, Mater, Serv'!Z$5,ROW($A227)-ROW($A$3),0)</f>
        <v>0</v>
      </c>
      <c r="O227">
        <f ca="1">OFFSET('Equipos, Mater, Serv'!AA$5,ROW($A227)-ROW($A$3),0)</f>
        <v>0</v>
      </c>
      <c r="P227">
        <f ca="1">OFFSET('Equipos, Mater, Serv'!AB$5,ROW($A227)-ROW($A$3),0)</f>
        <v>0</v>
      </c>
      <c r="Q227">
        <f ca="1">OFFSET('Equipos, Mater, Serv'!AC$5,ROW($A227)-ROW($A$3),0)</f>
        <v>0</v>
      </c>
      <c r="R227">
        <f ca="1">OFFSET('Equipos, Mater, Serv'!AD$5,ROW($A227)-ROW($A$3),0)</f>
        <v>0</v>
      </c>
      <c r="S227">
        <f ca="1">OFFSET('Equipos, Mater, Serv'!AE$5,ROW($A227)-ROW($A$3),0)</f>
        <v>0</v>
      </c>
      <c r="T227">
        <f ca="1">OFFSET('Equipos, Mater, Serv'!AF$5,ROW($A227)-ROW($A$3),0)</f>
        <v>0</v>
      </c>
      <c r="V227" s="227">
        <f ca="1">IF(OR($B227=0,D227=0,F227=0,J227&lt;&gt;'Datos fijos'!$H$3),0,1)</f>
        <v>0</v>
      </c>
      <c r="W227">
        <f t="shared" ca="1" si="260"/>
        <v>0</v>
      </c>
      <c r="X227" t="str">
        <f t="shared" ca="1" si="261"/>
        <v/>
      </c>
      <c r="Y227" t="str">
        <f t="shared" ca="1" si="262"/>
        <v/>
      </c>
      <c r="AA227" t="str">
        <f t="shared" ca="1" si="205"/>
        <v/>
      </c>
      <c r="AB227" t="str">
        <f t="shared" ca="1" si="206"/>
        <v/>
      </c>
      <c r="AC227" t="str">
        <f t="shared" ca="1" si="207"/>
        <v/>
      </c>
      <c r="AD227" t="str">
        <f t="shared" ca="1" si="208"/>
        <v/>
      </c>
      <c r="AE227" t="str">
        <f t="shared" ca="1" si="209"/>
        <v/>
      </c>
      <c r="AF227" t="str">
        <f t="shared" ca="1" si="210"/>
        <v/>
      </c>
      <c r="AG227" t="str">
        <f t="shared" ca="1" si="263"/>
        <v/>
      </c>
      <c r="AH227" t="str">
        <f t="shared" ca="1" si="264"/>
        <v/>
      </c>
      <c r="AI227" t="str">
        <f t="shared" ca="1" si="265"/>
        <v/>
      </c>
      <c r="AL227" t="str">
        <f ca="1">IF(Y227="","",IF(OR(AG227='Datos fijos'!$AB$3,AG227='Datos fijos'!$AB$4),0,SUM(AH227:AK227)))</f>
        <v/>
      </c>
      <c r="BE227" s="4">
        <f ca="1">IF(OR(COUNTIF('Datos fijos'!$AJ:$AJ,$B227)=0,$B227=0,D227=0,F227=0,$H$4&lt;&gt;'Datos fijos'!$H$3),0,VLOOKUP($B227,'Datos fijos'!$AJ:$AO,COLUMN('Datos fijos'!$AK$2)-COLUMN('Datos fijos'!$AJ$2)+1,0))</f>
        <v>0</v>
      </c>
      <c r="BF227">
        <f t="shared" ca="1" si="266"/>
        <v>0</v>
      </c>
      <c r="BG227" t="str">
        <f t="shared" ca="1" si="211"/>
        <v/>
      </c>
      <c r="BH227" t="str">
        <f t="shared" ca="1" si="212"/>
        <v/>
      </c>
      <c r="BJ227" t="str">
        <f t="shared" ca="1" si="213"/>
        <v/>
      </c>
      <c r="BK227" t="str">
        <f t="shared" ca="1" si="214"/>
        <v/>
      </c>
      <c r="BL227" t="str">
        <f t="shared" ca="1" si="215"/>
        <v/>
      </c>
      <c r="BM227" t="str">
        <f t="shared" ca="1" si="216"/>
        <v/>
      </c>
      <c r="BN227" s="4" t="str">
        <f t="shared" ca="1" si="217"/>
        <v/>
      </c>
      <c r="BO227" t="str">
        <f t="shared" ca="1" si="218"/>
        <v/>
      </c>
      <c r="BP227" t="str">
        <f t="shared" ca="1" si="219"/>
        <v/>
      </c>
      <c r="BQ227" t="str">
        <f t="shared" ca="1" si="220"/>
        <v/>
      </c>
      <c r="BR227" t="str">
        <f t="shared" ca="1" si="221"/>
        <v/>
      </c>
      <c r="BS227" t="str">
        <f t="shared" ca="1" si="222"/>
        <v/>
      </c>
      <c r="BT227" t="str">
        <f ca="1">IF($BH227="","",IF(OR(BO227='Datos fijos'!$AB$3,BO227='Datos fijos'!$AB$4),0,SUM(BP227:BS227)))</f>
        <v/>
      </c>
      <c r="BU227" t="str">
        <f t="shared" ca="1" si="267"/>
        <v/>
      </c>
      <c r="BX227">
        <f ca="1">IF(OR(COUNTIF('Datos fijos'!$AJ:$AJ,$B227)=0,$B227=0,D227=0,F227=0,G227=0,$H$4&lt;&gt;'Datos fijos'!$H$3),0,VLOOKUP($B227,'Datos fijos'!$AJ:$AO,COLUMN('Datos fijos'!$AL$1)-COLUMN('Datos fijos'!$AJ$2)+1,0))</f>
        <v>0</v>
      </c>
      <c r="BY227">
        <f t="shared" ca="1" si="268"/>
        <v>0</v>
      </c>
      <c r="BZ227" t="str">
        <f t="shared" ca="1" si="223"/>
        <v/>
      </c>
      <c r="CA227" t="str">
        <f t="shared" ca="1" si="224"/>
        <v/>
      </c>
      <c r="CC227" t="str">
        <f t="shared" ca="1" si="225"/>
        <v/>
      </c>
      <c r="CD227" t="str">
        <f t="shared" ca="1" si="226"/>
        <v/>
      </c>
      <c r="CE227" t="str">
        <f t="shared" ca="1" si="227"/>
        <v/>
      </c>
      <c r="CF227" t="str">
        <f t="shared" ca="1" si="228"/>
        <v/>
      </c>
      <c r="CG227" t="str">
        <f t="shared" ca="1" si="229"/>
        <v/>
      </c>
      <c r="CH227" t="str">
        <f t="shared" ca="1" si="230"/>
        <v/>
      </c>
      <c r="CI227" t="str">
        <f t="shared" ca="1" si="231"/>
        <v/>
      </c>
      <c r="CJ227" t="str">
        <f t="shared" ca="1" si="232"/>
        <v/>
      </c>
      <c r="CK227" t="str">
        <f t="shared" ca="1" si="233"/>
        <v/>
      </c>
      <c r="CL227" t="str">
        <f t="shared" ca="1" si="234"/>
        <v/>
      </c>
      <c r="CM227" t="str">
        <f ca="1">IF($CA227="","",IF(OR(CH227='Datos fijos'!$AB$3,CH227='Datos fijos'!$AB$4),0,SUM(CI227:CL227)))</f>
        <v/>
      </c>
      <c r="CN227" t="str">
        <f t="shared" ca="1" si="269"/>
        <v/>
      </c>
      <c r="CQ227" s="4">
        <f ca="1">IF(OR(COUNTIF('Datos fijos'!$AJ:$AJ,$B227)=0,$B227=0,L227=0,D227=0,F227=0),0,IF(K227='Datos fijos'!$AB$5,VLOOKUP($B227,'Datos fijos'!$AJ:$AO,COLUMN('Datos fijos'!$AN$1)-COLUMN('Datos fijos'!$AJ$2)+1,0),0))</f>
        <v>0</v>
      </c>
      <c r="CR227">
        <f t="shared" ca="1" si="270"/>
        <v>0</v>
      </c>
      <c r="CS227" t="str">
        <f t="shared" ca="1" si="235"/>
        <v/>
      </c>
      <c r="CT227" t="str">
        <f t="shared" ca="1" si="236"/>
        <v/>
      </c>
      <c r="CV227" t="str">
        <f t="shared" ca="1" si="237"/>
        <v/>
      </c>
      <c r="CW227" t="str">
        <f t="shared" ca="1" si="238"/>
        <v/>
      </c>
      <c r="CX227" t="str">
        <f t="shared" ca="1" si="239"/>
        <v/>
      </c>
      <c r="CY227" t="str">
        <f t="shared" ca="1" si="240"/>
        <v/>
      </c>
      <c r="CZ227" t="str">
        <f t="shared" ca="1" si="241"/>
        <v/>
      </c>
      <c r="DA227" t="str">
        <f t="shared" ca="1" si="242"/>
        <v/>
      </c>
      <c r="DB227" s="4" t="str">
        <f t="shared" ca="1" si="243"/>
        <v/>
      </c>
      <c r="DC227" t="str">
        <f t="shared" ca="1" si="244"/>
        <v/>
      </c>
      <c r="DD227" t="str">
        <f t="shared" ca="1" si="245"/>
        <v/>
      </c>
      <c r="DE227" t="str">
        <f t="shared" ca="1" si="246"/>
        <v/>
      </c>
      <c r="DF227" t="str">
        <f t="shared" ca="1" si="247"/>
        <v/>
      </c>
      <c r="DI227">
        <f ca="1">IF(OR(COUNTIF('Datos fijos'!$AJ:$AJ,Cálculos!$B227)=0,Cálculos!$B227=0,D227=0,F227=0),0,VLOOKUP($B227,'Datos fijos'!$AJ:$AO,COLUMN('Datos fijos'!$AO$1)-COLUMN('Datos fijos'!$AJ$2)+1,0))</f>
        <v>0</v>
      </c>
      <c r="DJ227">
        <f t="shared" ca="1" si="271"/>
        <v>0</v>
      </c>
      <c r="DK227" t="str">
        <f t="shared" ca="1" si="248"/>
        <v/>
      </c>
      <c r="DL227" t="str">
        <f t="shared" ca="1" si="272"/>
        <v/>
      </c>
      <c r="DN227" t="str">
        <f t="shared" ca="1" si="249"/>
        <v/>
      </c>
      <c r="DO227" t="str">
        <f t="shared" ca="1" si="250"/>
        <v/>
      </c>
      <c r="DP227" t="str">
        <f t="shared" ca="1" si="251"/>
        <v/>
      </c>
      <c r="DQ227" t="str">
        <f t="shared" ca="1" si="252"/>
        <v/>
      </c>
      <c r="DR227" t="str">
        <f t="shared" ca="1" si="253"/>
        <v/>
      </c>
      <c r="DS227" s="4" t="str">
        <f ca="1">IF($DL227="","",IF(OR(OFFSET(K$3,$DL227,0)='Datos fijos'!$AB$5,OFFSET(K$3,$DL227,0)='Datos fijos'!$AB$6),"Importado",OFFSET(K$3,$DL227,0)))</f>
        <v/>
      </c>
      <c r="DT227" t="str">
        <f t="shared" ca="1" si="254"/>
        <v/>
      </c>
      <c r="DU227" t="str">
        <f t="shared" ca="1" si="255"/>
        <v/>
      </c>
      <c r="DV227" t="str">
        <f t="shared" ca="1" si="256"/>
        <v/>
      </c>
      <c r="DW227" t="str">
        <f t="shared" ca="1" si="257"/>
        <v/>
      </c>
      <c r="DX227" t="str">
        <f ca="1">IF(DL227="","",IF(OR(DS227='Datos fijos'!$AB$3,DS227='Datos fijos'!$AB$4),0,SUM(DT227:DW227)))</f>
        <v/>
      </c>
      <c r="DY227" t="str">
        <f t="shared" ca="1" si="258"/>
        <v/>
      </c>
      <c r="EC227" s="52" t="str">
        <f ca="1">IF(OR(COUNTIF('Datos fijos'!$AJ:$AJ,Cálculos!$B227)=0,F227=0,D227=0,B227=0),"",VLOOKUP($B227,'Datos fijos'!$AJ:$AP,COLUMN('Datos fijos'!$AP$1)-COLUMN('Datos fijos'!$AJ$2)+1,0))</f>
        <v/>
      </c>
      <c r="ED227" t="str">
        <f t="shared" ca="1" si="259"/>
        <v/>
      </c>
    </row>
    <row r="228" spans="2:134">
      <c r="B228">
        <f ca="1">OFFSET('Equipos, Mater, Serv'!C$5,ROW($A228)-ROW($A$3),0)</f>
        <v>0</v>
      </c>
      <c r="C228">
        <f ca="1">OFFSET('Equipos, Mater, Serv'!D$5,ROW($A228)-ROW($A$3),0)</f>
        <v>0</v>
      </c>
      <c r="D228">
        <f ca="1">OFFSET('Equipos, Mater, Serv'!F$5,ROW($A228)-ROW($A$3),0)</f>
        <v>0</v>
      </c>
      <c r="E228">
        <f ca="1">OFFSET('Equipos, Mater, Serv'!G$5,ROW($A228)-ROW($A$3),0)</f>
        <v>0</v>
      </c>
      <c r="F228">
        <f ca="1">OFFSET('Equipos, Mater, Serv'!H$5,ROW($A228)-ROW($A$3),0)</f>
        <v>0</v>
      </c>
      <c r="G228">
        <f ca="1">OFFSET('Equipos, Mater, Serv'!L$5,ROW($A228)-ROW($A$3),0)</f>
        <v>0</v>
      </c>
      <c r="I228">
        <f ca="1">OFFSET('Equipos, Mater, Serv'!O$5,ROW($A228)-ROW($A$3),0)</f>
        <v>0</v>
      </c>
      <c r="J228">
        <f ca="1">OFFSET('Equipos, Mater, Serv'!P$5,ROW($A228)-ROW($A$3),0)</f>
        <v>0</v>
      </c>
      <c r="K228">
        <f ca="1">OFFSET('Equipos, Mater, Serv'!T$5,ROW($A228)-ROW($A$3),0)</f>
        <v>0</v>
      </c>
      <c r="L228">
        <f ca="1">OFFSET('Equipos, Mater, Serv'!U$5,ROW($A228)-ROW($A$3),0)</f>
        <v>0</v>
      </c>
      <c r="N228">
        <f ca="1">OFFSET('Equipos, Mater, Serv'!Z$5,ROW($A228)-ROW($A$3),0)</f>
        <v>0</v>
      </c>
      <c r="O228">
        <f ca="1">OFFSET('Equipos, Mater, Serv'!AA$5,ROW($A228)-ROW($A$3),0)</f>
        <v>0</v>
      </c>
      <c r="P228">
        <f ca="1">OFFSET('Equipos, Mater, Serv'!AB$5,ROW($A228)-ROW($A$3),0)</f>
        <v>0</v>
      </c>
      <c r="Q228">
        <f ca="1">OFFSET('Equipos, Mater, Serv'!AC$5,ROW($A228)-ROW($A$3),0)</f>
        <v>0</v>
      </c>
      <c r="R228">
        <f ca="1">OFFSET('Equipos, Mater, Serv'!AD$5,ROW($A228)-ROW($A$3),0)</f>
        <v>0</v>
      </c>
      <c r="S228">
        <f ca="1">OFFSET('Equipos, Mater, Serv'!AE$5,ROW($A228)-ROW($A$3),0)</f>
        <v>0</v>
      </c>
      <c r="T228">
        <f ca="1">OFFSET('Equipos, Mater, Serv'!AF$5,ROW($A228)-ROW($A$3),0)</f>
        <v>0</v>
      </c>
      <c r="V228" s="227">
        <f ca="1">IF(OR($B228=0,D228=0,F228=0,J228&lt;&gt;'Datos fijos'!$H$3),0,1)</f>
        <v>0</v>
      </c>
      <c r="W228">
        <f t="shared" ca="1" si="260"/>
        <v>0</v>
      </c>
      <c r="X228" t="str">
        <f t="shared" ca="1" si="261"/>
        <v/>
      </c>
      <c r="Y228" t="str">
        <f t="shared" ca="1" si="262"/>
        <v/>
      </c>
      <c r="AA228" t="str">
        <f t="shared" ca="1" si="205"/>
        <v/>
      </c>
      <c r="AB228" t="str">
        <f t="shared" ca="1" si="206"/>
        <v/>
      </c>
      <c r="AC228" t="str">
        <f t="shared" ca="1" si="207"/>
        <v/>
      </c>
      <c r="AD228" t="str">
        <f t="shared" ca="1" si="208"/>
        <v/>
      </c>
      <c r="AE228" t="str">
        <f t="shared" ca="1" si="209"/>
        <v/>
      </c>
      <c r="AF228" t="str">
        <f t="shared" ca="1" si="210"/>
        <v/>
      </c>
      <c r="AG228" t="str">
        <f t="shared" ca="1" si="263"/>
        <v/>
      </c>
      <c r="AH228" t="str">
        <f t="shared" ca="1" si="264"/>
        <v/>
      </c>
      <c r="AI228" t="str">
        <f t="shared" ca="1" si="265"/>
        <v/>
      </c>
      <c r="AL228" t="str">
        <f ca="1">IF(Y228="","",IF(OR(AG228='Datos fijos'!$AB$3,AG228='Datos fijos'!$AB$4),0,SUM(AH228:AK228)))</f>
        <v/>
      </c>
      <c r="BE228" s="4">
        <f ca="1">IF(OR(COUNTIF('Datos fijos'!$AJ:$AJ,$B228)=0,$B228=0,D228=0,F228=0,$H$4&lt;&gt;'Datos fijos'!$H$3),0,VLOOKUP($B228,'Datos fijos'!$AJ:$AO,COLUMN('Datos fijos'!$AK$2)-COLUMN('Datos fijos'!$AJ$2)+1,0))</f>
        <v>0</v>
      </c>
      <c r="BF228">
        <f t="shared" ca="1" si="266"/>
        <v>0</v>
      </c>
      <c r="BG228" t="str">
        <f t="shared" ca="1" si="211"/>
        <v/>
      </c>
      <c r="BH228" t="str">
        <f t="shared" ca="1" si="212"/>
        <v/>
      </c>
      <c r="BJ228" t="str">
        <f t="shared" ca="1" si="213"/>
        <v/>
      </c>
      <c r="BK228" t="str">
        <f t="shared" ca="1" si="214"/>
        <v/>
      </c>
      <c r="BL228" t="str">
        <f t="shared" ca="1" si="215"/>
        <v/>
      </c>
      <c r="BM228" t="str">
        <f t="shared" ca="1" si="216"/>
        <v/>
      </c>
      <c r="BN228" s="4" t="str">
        <f t="shared" ca="1" si="217"/>
        <v/>
      </c>
      <c r="BO228" t="str">
        <f t="shared" ca="1" si="218"/>
        <v/>
      </c>
      <c r="BP228" t="str">
        <f t="shared" ca="1" si="219"/>
        <v/>
      </c>
      <c r="BQ228" t="str">
        <f t="shared" ca="1" si="220"/>
        <v/>
      </c>
      <c r="BR228" t="str">
        <f t="shared" ca="1" si="221"/>
        <v/>
      </c>
      <c r="BS228" t="str">
        <f t="shared" ca="1" si="222"/>
        <v/>
      </c>
      <c r="BT228" t="str">
        <f ca="1">IF($BH228="","",IF(OR(BO228='Datos fijos'!$AB$3,BO228='Datos fijos'!$AB$4),0,SUM(BP228:BS228)))</f>
        <v/>
      </c>
      <c r="BU228" t="str">
        <f t="shared" ca="1" si="267"/>
        <v/>
      </c>
      <c r="BX228">
        <f ca="1">IF(OR(COUNTIF('Datos fijos'!$AJ:$AJ,$B228)=0,$B228=0,D228=0,F228=0,G228=0,$H$4&lt;&gt;'Datos fijos'!$H$3),0,VLOOKUP($B228,'Datos fijos'!$AJ:$AO,COLUMN('Datos fijos'!$AL$1)-COLUMN('Datos fijos'!$AJ$2)+1,0))</f>
        <v>0</v>
      </c>
      <c r="BY228">
        <f t="shared" ca="1" si="268"/>
        <v>0</v>
      </c>
      <c r="BZ228" t="str">
        <f t="shared" ca="1" si="223"/>
        <v/>
      </c>
      <c r="CA228" t="str">
        <f t="shared" ca="1" si="224"/>
        <v/>
      </c>
      <c r="CC228" t="str">
        <f t="shared" ca="1" si="225"/>
        <v/>
      </c>
      <c r="CD228" t="str">
        <f t="shared" ca="1" si="226"/>
        <v/>
      </c>
      <c r="CE228" t="str">
        <f t="shared" ca="1" si="227"/>
        <v/>
      </c>
      <c r="CF228" t="str">
        <f t="shared" ca="1" si="228"/>
        <v/>
      </c>
      <c r="CG228" t="str">
        <f t="shared" ca="1" si="229"/>
        <v/>
      </c>
      <c r="CH228" t="str">
        <f t="shared" ca="1" si="230"/>
        <v/>
      </c>
      <c r="CI228" t="str">
        <f t="shared" ca="1" si="231"/>
        <v/>
      </c>
      <c r="CJ228" t="str">
        <f t="shared" ca="1" si="232"/>
        <v/>
      </c>
      <c r="CK228" t="str">
        <f t="shared" ca="1" si="233"/>
        <v/>
      </c>
      <c r="CL228" t="str">
        <f t="shared" ca="1" si="234"/>
        <v/>
      </c>
      <c r="CM228" t="str">
        <f ca="1">IF($CA228="","",IF(OR(CH228='Datos fijos'!$AB$3,CH228='Datos fijos'!$AB$4),0,SUM(CI228:CL228)))</f>
        <v/>
      </c>
      <c r="CN228" t="str">
        <f t="shared" ca="1" si="269"/>
        <v/>
      </c>
      <c r="CQ228" s="4">
        <f ca="1">IF(OR(COUNTIF('Datos fijos'!$AJ:$AJ,$B228)=0,$B228=0,L228=0,D228=0,F228=0),0,IF(K228='Datos fijos'!$AB$5,VLOOKUP($B228,'Datos fijos'!$AJ:$AO,COLUMN('Datos fijos'!$AN$1)-COLUMN('Datos fijos'!$AJ$2)+1,0),0))</f>
        <v>0</v>
      </c>
      <c r="CR228">
        <f t="shared" ca="1" si="270"/>
        <v>0</v>
      </c>
      <c r="CS228" t="str">
        <f t="shared" ca="1" si="235"/>
        <v/>
      </c>
      <c r="CT228" t="str">
        <f t="shared" ca="1" si="236"/>
        <v/>
      </c>
      <c r="CV228" t="str">
        <f t="shared" ca="1" si="237"/>
        <v/>
      </c>
      <c r="CW228" t="str">
        <f t="shared" ca="1" si="238"/>
        <v/>
      </c>
      <c r="CX228" t="str">
        <f t="shared" ca="1" si="239"/>
        <v/>
      </c>
      <c r="CY228" t="str">
        <f t="shared" ca="1" si="240"/>
        <v/>
      </c>
      <c r="CZ228" t="str">
        <f t="shared" ca="1" si="241"/>
        <v/>
      </c>
      <c r="DA228" t="str">
        <f t="shared" ca="1" si="242"/>
        <v/>
      </c>
      <c r="DB228" s="4" t="str">
        <f t="shared" ca="1" si="243"/>
        <v/>
      </c>
      <c r="DC228" t="str">
        <f t="shared" ca="1" si="244"/>
        <v/>
      </c>
      <c r="DD228" t="str">
        <f t="shared" ca="1" si="245"/>
        <v/>
      </c>
      <c r="DE228" t="str">
        <f t="shared" ca="1" si="246"/>
        <v/>
      </c>
      <c r="DF228" t="str">
        <f t="shared" ca="1" si="247"/>
        <v/>
      </c>
      <c r="DI228">
        <f ca="1">IF(OR(COUNTIF('Datos fijos'!$AJ:$AJ,Cálculos!$B228)=0,Cálculos!$B228=0,D228=0,F228=0),0,VLOOKUP($B228,'Datos fijos'!$AJ:$AO,COLUMN('Datos fijos'!$AO$1)-COLUMN('Datos fijos'!$AJ$2)+1,0))</f>
        <v>0</v>
      </c>
      <c r="DJ228">
        <f t="shared" ca="1" si="271"/>
        <v>0</v>
      </c>
      <c r="DK228" t="str">
        <f t="shared" ca="1" si="248"/>
        <v/>
      </c>
      <c r="DL228" t="str">
        <f t="shared" ca="1" si="272"/>
        <v/>
      </c>
      <c r="DN228" t="str">
        <f t="shared" ca="1" si="249"/>
        <v/>
      </c>
      <c r="DO228" t="str">
        <f t="shared" ca="1" si="250"/>
        <v/>
      </c>
      <c r="DP228" t="str">
        <f t="shared" ca="1" si="251"/>
        <v/>
      </c>
      <c r="DQ228" t="str">
        <f t="shared" ca="1" si="252"/>
        <v/>
      </c>
      <c r="DR228" t="str">
        <f t="shared" ca="1" si="253"/>
        <v/>
      </c>
      <c r="DS228" s="4" t="str">
        <f ca="1">IF($DL228="","",IF(OR(OFFSET(K$3,$DL228,0)='Datos fijos'!$AB$5,OFFSET(K$3,$DL228,0)='Datos fijos'!$AB$6),"Importado",OFFSET(K$3,$DL228,0)))</f>
        <v/>
      </c>
      <c r="DT228" t="str">
        <f t="shared" ca="1" si="254"/>
        <v/>
      </c>
      <c r="DU228" t="str">
        <f t="shared" ca="1" si="255"/>
        <v/>
      </c>
      <c r="DV228" t="str">
        <f t="shared" ca="1" si="256"/>
        <v/>
      </c>
      <c r="DW228" t="str">
        <f t="shared" ca="1" si="257"/>
        <v/>
      </c>
      <c r="DX228" t="str">
        <f ca="1">IF(DL228="","",IF(OR(DS228='Datos fijos'!$AB$3,DS228='Datos fijos'!$AB$4),0,SUM(DT228:DW228)))</f>
        <v/>
      </c>
      <c r="DY228" t="str">
        <f t="shared" ca="1" si="258"/>
        <v/>
      </c>
      <c r="EC228" s="52" t="str">
        <f ca="1">IF(OR(COUNTIF('Datos fijos'!$AJ:$AJ,Cálculos!$B228)=0,F228=0,D228=0,B228=0),"",VLOOKUP($B228,'Datos fijos'!$AJ:$AP,COLUMN('Datos fijos'!$AP$1)-COLUMN('Datos fijos'!$AJ$2)+1,0))</f>
        <v/>
      </c>
      <c r="ED228" t="str">
        <f t="shared" ca="1" si="259"/>
        <v/>
      </c>
    </row>
    <row r="229" spans="2:134">
      <c r="B229">
        <f ca="1">OFFSET('Equipos, Mater, Serv'!C$5,ROW($A229)-ROW($A$3),0)</f>
        <v>0</v>
      </c>
      <c r="C229">
        <f ca="1">OFFSET('Equipos, Mater, Serv'!D$5,ROW($A229)-ROW($A$3),0)</f>
        <v>0</v>
      </c>
      <c r="D229">
        <f ca="1">OFFSET('Equipos, Mater, Serv'!F$5,ROW($A229)-ROW($A$3),0)</f>
        <v>0</v>
      </c>
      <c r="E229">
        <f ca="1">OFFSET('Equipos, Mater, Serv'!G$5,ROW($A229)-ROW($A$3),0)</f>
        <v>0</v>
      </c>
      <c r="F229">
        <f ca="1">OFFSET('Equipos, Mater, Serv'!H$5,ROW($A229)-ROW($A$3),0)</f>
        <v>0</v>
      </c>
      <c r="G229">
        <f ca="1">OFFSET('Equipos, Mater, Serv'!L$5,ROW($A229)-ROW($A$3),0)</f>
        <v>0</v>
      </c>
      <c r="I229">
        <f ca="1">OFFSET('Equipos, Mater, Serv'!O$5,ROW($A229)-ROW($A$3),0)</f>
        <v>0</v>
      </c>
      <c r="J229">
        <f ca="1">OFFSET('Equipos, Mater, Serv'!P$5,ROW($A229)-ROW($A$3),0)</f>
        <v>0</v>
      </c>
      <c r="K229">
        <f ca="1">OFFSET('Equipos, Mater, Serv'!T$5,ROW($A229)-ROW($A$3),0)</f>
        <v>0</v>
      </c>
      <c r="L229">
        <f ca="1">OFFSET('Equipos, Mater, Serv'!U$5,ROW($A229)-ROW($A$3),0)</f>
        <v>0</v>
      </c>
      <c r="N229">
        <f ca="1">OFFSET('Equipos, Mater, Serv'!Z$5,ROW($A229)-ROW($A$3),0)</f>
        <v>0</v>
      </c>
      <c r="O229">
        <f ca="1">OFFSET('Equipos, Mater, Serv'!AA$5,ROW($A229)-ROW($A$3),0)</f>
        <v>0</v>
      </c>
      <c r="P229">
        <f ca="1">OFFSET('Equipos, Mater, Serv'!AB$5,ROW($A229)-ROW($A$3),0)</f>
        <v>0</v>
      </c>
      <c r="Q229">
        <f ca="1">OFFSET('Equipos, Mater, Serv'!AC$5,ROW($A229)-ROW($A$3),0)</f>
        <v>0</v>
      </c>
      <c r="R229">
        <f ca="1">OFFSET('Equipos, Mater, Serv'!AD$5,ROW($A229)-ROW($A$3),0)</f>
        <v>0</v>
      </c>
      <c r="S229">
        <f ca="1">OFFSET('Equipos, Mater, Serv'!AE$5,ROW($A229)-ROW($A$3),0)</f>
        <v>0</v>
      </c>
      <c r="T229">
        <f ca="1">OFFSET('Equipos, Mater, Serv'!AF$5,ROW($A229)-ROW($A$3),0)</f>
        <v>0</v>
      </c>
      <c r="V229" s="227">
        <f ca="1">IF(OR($B229=0,D229=0,F229=0,J229&lt;&gt;'Datos fijos'!$H$3),0,1)</f>
        <v>0</v>
      </c>
      <c r="W229">
        <f t="shared" ca="1" si="260"/>
        <v>0</v>
      </c>
      <c r="X229" t="str">
        <f t="shared" ca="1" si="261"/>
        <v/>
      </c>
      <c r="Y229" t="str">
        <f t="shared" ca="1" si="262"/>
        <v/>
      </c>
      <c r="AA229" t="str">
        <f t="shared" ca="1" si="205"/>
        <v/>
      </c>
      <c r="AB229" t="str">
        <f t="shared" ca="1" si="206"/>
        <v/>
      </c>
      <c r="AC229" t="str">
        <f t="shared" ca="1" si="207"/>
        <v/>
      </c>
      <c r="AD229" t="str">
        <f t="shared" ca="1" si="208"/>
        <v/>
      </c>
      <c r="AE229" t="str">
        <f t="shared" ca="1" si="209"/>
        <v/>
      </c>
      <c r="AF229" t="str">
        <f t="shared" ca="1" si="210"/>
        <v/>
      </c>
      <c r="AG229" t="str">
        <f t="shared" ca="1" si="263"/>
        <v/>
      </c>
      <c r="AH229" t="str">
        <f t="shared" ca="1" si="264"/>
        <v/>
      </c>
      <c r="AI229" t="str">
        <f t="shared" ca="1" si="265"/>
        <v/>
      </c>
      <c r="AL229" t="str">
        <f ca="1">IF(Y229="","",IF(OR(AG229='Datos fijos'!$AB$3,AG229='Datos fijos'!$AB$4),0,SUM(AH229:AK229)))</f>
        <v/>
      </c>
      <c r="BE229" s="4">
        <f ca="1">IF(OR(COUNTIF('Datos fijos'!$AJ:$AJ,$B229)=0,$B229=0,D229=0,F229=0,$H$4&lt;&gt;'Datos fijos'!$H$3),0,VLOOKUP($B229,'Datos fijos'!$AJ:$AO,COLUMN('Datos fijos'!$AK$2)-COLUMN('Datos fijos'!$AJ$2)+1,0))</f>
        <v>0</v>
      </c>
      <c r="BF229">
        <f t="shared" ca="1" si="266"/>
        <v>0</v>
      </c>
      <c r="BG229" t="str">
        <f t="shared" ca="1" si="211"/>
        <v/>
      </c>
      <c r="BH229" t="str">
        <f t="shared" ca="1" si="212"/>
        <v/>
      </c>
      <c r="BJ229" t="str">
        <f t="shared" ca="1" si="213"/>
        <v/>
      </c>
      <c r="BK229" t="str">
        <f t="shared" ca="1" si="214"/>
        <v/>
      </c>
      <c r="BL229" t="str">
        <f t="shared" ca="1" si="215"/>
        <v/>
      </c>
      <c r="BM229" t="str">
        <f t="shared" ca="1" si="216"/>
        <v/>
      </c>
      <c r="BN229" s="4" t="str">
        <f t="shared" ca="1" si="217"/>
        <v/>
      </c>
      <c r="BO229" t="str">
        <f t="shared" ca="1" si="218"/>
        <v/>
      </c>
      <c r="BP229" t="str">
        <f t="shared" ca="1" si="219"/>
        <v/>
      </c>
      <c r="BQ229" t="str">
        <f t="shared" ca="1" si="220"/>
        <v/>
      </c>
      <c r="BR229" t="str">
        <f t="shared" ca="1" si="221"/>
        <v/>
      </c>
      <c r="BS229" t="str">
        <f t="shared" ca="1" si="222"/>
        <v/>
      </c>
      <c r="BT229" t="str">
        <f ca="1">IF($BH229="","",IF(OR(BO229='Datos fijos'!$AB$3,BO229='Datos fijos'!$AB$4),0,SUM(BP229:BS229)))</f>
        <v/>
      </c>
      <c r="BU229" t="str">
        <f t="shared" ca="1" si="267"/>
        <v/>
      </c>
      <c r="BX229">
        <f ca="1">IF(OR(COUNTIF('Datos fijos'!$AJ:$AJ,$B229)=0,$B229=0,D229=0,F229=0,G229=0,$H$4&lt;&gt;'Datos fijos'!$H$3),0,VLOOKUP($B229,'Datos fijos'!$AJ:$AO,COLUMN('Datos fijos'!$AL$1)-COLUMN('Datos fijos'!$AJ$2)+1,0))</f>
        <v>0</v>
      </c>
      <c r="BY229">
        <f t="shared" ca="1" si="268"/>
        <v>0</v>
      </c>
      <c r="BZ229" t="str">
        <f t="shared" ca="1" si="223"/>
        <v/>
      </c>
      <c r="CA229" t="str">
        <f t="shared" ca="1" si="224"/>
        <v/>
      </c>
      <c r="CC229" t="str">
        <f t="shared" ca="1" si="225"/>
        <v/>
      </c>
      <c r="CD229" t="str">
        <f t="shared" ca="1" si="226"/>
        <v/>
      </c>
      <c r="CE229" t="str">
        <f t="shared" ca="1" si="227"/>
        <v/>
      </c>
      <c r="CF229" t="str">
        <f t="shared" ca="1" si="228"/>
        <v/>
      </c>
      <c r="CG229" t="str">
        <f t="shared" ca="1" si="229"/>
        <v/>
      </c>
      <c r="CH229" t="str">
        <f t="shared" ca="1" si="230"/>
        <v/>
      </c>
      <c r="CI229" t="str">
        <f t="shared" ca="1" si="231"/>
        <v/>
      </c>
      <c r="CJ229" t="str">
        <f t="shared" ca="1" si="232"/>
        <v/>
      </c>
      <c r="CK229" t="str">
        <f t="shared" ca="1" si="233"/>
        <v/>
      </c>
      <c r="CL229" t="str">
        <f t="shared" ca="1" si="234"/>
        <v/>
      </c>
      <c r="CM229" t="str">
        <f ca="1">IF($CA229="","",IF(OR(CH229='Datos fijos'!$AB$3,CH229='Datos fijos'!$AB$4),0,SUM(CI229:CL229)))</f>
        <v/>
      </c>
      <c r="CN229" t="str">
        <f t="shared" ca="1" si="269"/>
        <v/>
      </c>
      <c r="CQ229" s="4">
        <f ca="1">IF(OR(COUNTIF('Datos fijos'!$AJ:$AJ,$B229)=0,$B229=0,L229=0,D229=0,F229=0),0,IF(K229='Datos fijos'!$AB$5,VLOOKUP($B229,'Datos fijos'!$AJ:$AO,COLUMN('Datos fijos'!$AN$1)-COLUMN('Datos fijos'!$AJ$2)+1,0),0))</f>
        <v>0</v>
      </c>
      <c r="CR229">
        <f t="shared" ca="1" si="270"/>
        <v>0</v>
      </c>
      <c r="CS229" t="str">
        <f t="shared" ca="1" si="235"/>
        <v/>
      </c>
      <c r="CT229" t="str">
        <f t="shared" ca="1" si="236"/>
        <v/>
      </c>
      <c r="CV229" t="str">
        <f t="shared" ca="1" si="237"/>
        <v/>
      </c>
      <c r="CW229" t="str">
        <f t="shared" ca="1" si="238"/>
        <v/>
      </c>
      <c r="CX229" t="str">
        <f t="shared" ca="1" si="239"/>
        <v/>
      </c>
      <c r="CY229" t="str">
        <f t="shared" ca="1" si="240"/>
        <v/>
      </c>
      <c r="CZ229" t="str">
        <f t="shared" ca="1" si="241"/>
        <v/>
      </c>
      <c r="DA229" t="str">
        <f t="shared" ca="1" si="242"/>
        <v/>
      </c>
      <c r="DB229" s="4" t="str">
        <f t="shared" ca="1" si="243"/>
        <v/>
      </c>
      <c r="DC229" t="str">
        <f t="shared" ca="1" si="244"/>
        <v/>
      </c>
      <c r="DD229" t="str">
        <f t="shared" ca="1" si="245"/>
        <v/>
      </c>
      <c r="DE229" t="str">
        <f t="shared" ca="1" si="246"/>
        <v/>
      </c>
      <c r="DF229" t="str">
        <f t="shared" ca="1" si="247"/>
        <v/>
      </c>
      <c r="DI229">
        <f ca="1">IF(OR(COUNTIF('Datos fijos'!$AJ:$AJ,Cálculos!$B229)=0,Cálculos!$B229=0,D229=0,F229=0),0,VLOOKUP($B229,'Datos fijos'!$AJ:$AO,COLUMN('Datos fijos'!$AO$1)-COLUMN('Datos fijos'!$AJ$2)+1,0))</f>
        <v>0</v>
      </c>
      <c r="DJ229">
        <f t="shared" ca="1" si="271"/>
        <v>0</v>
      </c>
      <c r="DK229" t="str">
        <f t="shared" ca="1" si="248"/>
        <v/>
      </c>
      <c r="DL229" t="str">
        <f t="shared" ca="1" si="272"/>
        <v/>
      </c>
      <c r="DN229" t="str">
        <f t="shared" ca="1" si="249"/>
        <v/>
      </c>
      <c r="DO229" t="str">
        <f t="shared" ca="1" si="250"/>
        <v/>
      </c>
      <c r="DP229" t="str">
        <f t="shared" ca="1" si="251"/>
        <v/>
      </c>
      <c r="DQ229" t="str">
        <f t="shared" ca="1" si="252"/>
        <v/>
      </c>
      <c r="DR229" t="str">
        <f t="shared" ca="1" si="253"/>
        <v/>
      </c>
      <c r="DS229" s="4" t="str">
        <f ca="1">IF($DL229="","",IF(OR(OFFSET(K$3,$DL229,0)='Datos fijos'!$AB$5,OFFSET(K$3,$DL229,0)='Datos fijos'!$AB$6),"Importado",OFFSET(K$3,$DL229,0)))</f>
        <v/>
      </c>
      <c r="DT229" t="str">
        <f t="shared" ca="1" si="254"/>
        <v/>
      </c>
      <c r="DU229" t="str">
        <f t="shared" ca="1" si="255"/>
        <v/>
      </c>
      <c r="DV229" t="str">
        <f t="shared" ca="1" si="256"/>
        <v/>
      </c>
      <c r="DW229" t="str">
        <f t="shared" ca="1" si="257"/>
        <v/>
      </c>
      <c r="DX229" t="str">
        <f ca="1">IF(DL229="","",IF(OR(DS229='Datos fijos'!$AB$3,DS229='Datos fijos'!$AB$4),0,SUM(DT229:DW229)))</f>
        <v/>
      </c>
      <c r="DY229" t="str">
        <f t="shared" ca="1" si="258"/>
        <v/>
      </c>
      <c r="EC229" s="52" t="str">
        <f ca="1">IF(OR(COUNTIF('Datos fijos'!$AJ:$AJ,Cálculos!$B229)=0,F229=0,D229=0,B229=0),"",VLOOKUP($B229,'Datos fijos'!$AJ:$AP,COLUMN('Datos fijos'!$AP$1)-COLUMN('Datos fijos'!$AJ$2)+1,0))</f>
        <v/>
      </c>
      <c r="ED229" t="str">
        <f t="shared" ca="1" si="259"/>
        <v/>
      </c>
    </row>
    <row r="230" spans="2:134">
      <c r="B230">
        <f ca="1">OFFSET('Equipos, Mater, Serv'!C$5,ROW($A230)-ROW($A$3),0)</f>
        <v>0</v>
      </c>
      <c r="C230">
        <f ca="1">OFFSET('Equipos, Mater, Serv'!D$5,ROW($A230)-ROW($A$3),0)</f>
        <v>0</v>
      </c>
      <c r="D230">
        <f ca="1">OFFSET('Equipos, Mater, Serv'!F$5,ROW($A230)-ROW($A$3),0)</f>
        <v>0</v>
      </c>
      <c r="E230">
        <f ca="1">OFFSET('Equipos, Mater, Serv'!G$5,ROW($A230)-ROW($A$3),0)</f>
        <v>0</v>
      </c>
      <c r="F230">
        <f ca="1">OFFSET('Equipos, Mater, Serv'!H$5,ROW($A230)-ROW($A$3),0)</f>
        <v>0</v>
      </c>
      <c r="G230">
        <f ca="1">OFFSET('Equipos, Mater, Serv'!L$5,ROW($A230)-ROW($A$3),0)</f>
        <v>0</v>
      </c>
      <c r="I230">
        <f ca="1">OFFSET('Equipos, Mater, Serv'!O$5,ROW($A230)-ROW($A$3),0)</f>
        <v>0</v>
      </c>
      <c r="J230">
        <f ca="1">OFFSET('Equipos, Mater, Serv'!P$5,ROW($A230)-ROW($A$3),0)</f>
        <v>0</v>
      </c>
      <c r="K230">
        <f ca="1">OFFSET('Equipos, Mater, Serv'!T$5,ROW($A230)-ROW($A$3),0)</f>
        <v>0</v>
      </c>
      <c r="L230">
        <f ca="1">OFFSET('Equipos, Mater, Serv'!U$5,ROW($A230)-ROW($A$3),0)</f>
        <v>0</v>
      </c>
      <c r="N230">
        <f ca="1">OFFSET('Equipos, Mater, Serv'!Z$5,ROW($A230)-ROW($A$3),0)</f>
        <v>0</v>
      </c>
      <c r="O230">
        <f ca="1">OFFSET('Equipos, Mater, Serv'!AA$5,ROW($A230)-ROW($A$3),0)</f>
        <v>0</v>
      </c>
      <c r="P230">
        <f ca="1">OFFSET('Equipos, Mater, Serv'!AB$5,ROW($A230)-ROW($A$3),0)</f>
        <v>0</v>
      </c>
      <c r="Q230">
        <f ca="1">OFFSET('Equipos, Mater, Serv'!AC$5,ROW($A230)-ROW($A$3),0)</f>
        <v>0</v>
      </c>
      <c r="R230">
        <f ca="1">OFFSET('Equipos, Mater, Serv'!AD$5,ROW($A230)-ROW($A$3),0)</f>
        <v>0</v>
      </c>
      <c r="S230">
        <f ca="1">OFFSET('Equipos, Mater, Serv'!AE$5,ROW($A230)-ROW($A$3),0)</f>
        <v>0</v>
      </c>
      <c r="T230">
        <f ca="1">OFFSET('Equipos, Mater, Serv'!AF$5,ROW($A230)-ROW($A$3),0)</f>
        <v>0</v>
      </c>
      <c r="V230" s="227">
        <f ca="1">IF(OR($B230=0,D230=0,F230=0,J230&lt;&gt;'Datos fijos'!$H$3),0,1)</f>
        <v>0</v>
      </c>
      <c r="W230">
        <f t="shared" ca="1" si="260"/>
        <v>0</v>
      </c>
      <c r="X230" t="str">
        <f t="shared" ca="1" si="261"/>
        <v/>
      </c>
      <c r="Y230" t="str">
        <f t="shared" ca="1" si="262"/>
        <v/>
      </c>
      <c r="AA230" t="str">
        <f t="shared" ca="1" si="205"/>
        <v/>
      </c>
      <c r="AB230" t="str">
        <f t="shared" ca="1" si="206"/>
        <v/>
      </c>
      <c r="AC230" t="str">
        <f t="shared" ca="1" si="207"/>
        <v/>
      </c>
      <c r="AD230" t="str">
        <f t="shared" ca="1" si="208"/>
        <v/>
      </c>
      <c r="AE230" t="str">
        <f t="shared" ca="1" si="209"/>
        <v/>
      </c>
      <c r="AF230" t="str">
        <f t="shared" ca="1" si="210"/>
        <v/>
      </c>
      <c r="AG230" t="str">
        <f t="shared" ca="1" si="263"/>
        <v/>
      </c>
      <c r="AH230" t="str">
        <f t="shared" ca="1" si="264"/>
        <v/>
      </c>
      <c r="AI230" t="str">
        <f t="shared" ca="1" si="265"/>
        <v/>
      </c>
      <c r="AL230" t="str">
        <f ca="1">IF(Y230="","",IF(OR(AG230='Datos fijos'!$AB$3,AG230='Datos fijos'!$AB$4),0,SUM(AH230:AK230)))</f>
        <v/>
      </c>
      <c r="BE230" s="4">
        <f ca="1">IF(OR(COUNTIF('Datos fijos'!$AJ:$AJ,$B230)=0,$B230=0,D230=0,F230=0,$H$4&lt;&gt;'Datos fijos'!$H$3),0,VLOOKUP($B230,'Datos fijos'!$AJ:$AO,COLUMN('Datos fijos'!$AK$2)-COLUMN('Datos fijos'!$AJ$2)+1,0))</f>
        <v>0</v>
      </c>
      <c r="BF230">
        <f t="shared" ca="1" si="266"/>
        <v>0</v>
      </c>
      <c r="BG230" t="str">
        <f t="shared" ca="1" si="211"/>
        <v/>
      </c>
      <c r="BH230" t="str">
        <f t="shared" ca="1" si="212"/>
        <v/>
      </c>
      <c r="BJ230" t="str">
        <f t="shared" ca="1" si="213"/>
        <v/>
      </c>
      <c r="BK230" t="str">
        <f t="shared" ca="1" si="214"/>
        <v/>
      </c>
      <c r="BL230" t="str">
        <f t="shared" ca="1" si="215"/>
        <v/>
      </c>
      <c r="BM230" t="str">
        <f t="shared" ca="1" si="216"/>
        <v/>
      </c>
      <c r="BN230" s="4" t="str">
        <f t="shared" ca="1" si="217"/>
        <v/>
      </c>
      <c r="BO230" t="str">
        <f t="shared" ca="1" si="218"/>
        <v/>
      </c>
      <c r="BP230" t="str">
        <f t="shared" ca="1" si="219"/>
        <v/>
      </c>
      <c r="BQ230" t="str">
        <f t="shared" ca="1" si="220"/>
        <v/>
      </c>
      <c r="BR230" t="str">
        <f t="shared" ca="1" si="221"/>
        <v/>
      </c>
      <c r="BS230" t="str">
        <f t="shared" ca="1" si="222"/>
        <v/>
      </c>
      <c r="BT230" t="str">
        <f ca="1">IF($BH230="","",IF(OR(BO230='Datos fijos'!$AB$3,BO230='Datos fijos'!$AB$4),0,SUM(BP230:BS230)))</f>
        <v/>
      </c>
      <c r="BU230" t="str">
        <f t="shared" ca="1" si="267"/>
        <v/>
      </c>
      <c r="BX230">
        <f ca="1">IF(OR(COUNTIF('Datos fijos'!$AJ:$AJ,$B230)=0,$B230=0,D230=0,F230=0,G230=0,$H$4&lt;&gt;'Datos fijos'!$H$3),0,VLOOKUP($B230,'Datos fijos'!$AJ:$AO,COLUMN('Datos fijos'!$AL$1)-COLUMN('Datos fijos'!$AJ$2)+1,0))</f>
        <v>0</v>
      </c>
      <c r="BY230">
        <f t="shared" ca="1" si="268"/>
        <v>0</v>
      </c>
      <c r="BZ230" t="str">
        <f t="shared" ca="1" si="223"/>
        <v/>
      </c>
      <c r="CA230" t="str">
        <f t="shared" ca="1" si="224"/>
        <v/>
      </c>
      <c r="CC230" t="str">
        <f t="shared" ca="1" si="225"/>
        <v/>
      </c>
      <c r="CD230" t="str">
        <f t="shared" ca="1" si="226"/>
        <v/>
      </c>
      <c r="CE230" t="str">
        <f t="shared" ca="1" si="227"/>
        <v/>
      </c>
      <c r="CF230" t="str">
        <f t="shared" ca="1" si="228"/>
        <v/>
      </c>
      <c r="CG230" t="str">
        <f t="shared" ca="1" si="229"/>
        <v/>
      </c>
      <c r="CH230" t="str">
        <f t="shared" ca="1" si="230"/>
        <v/>
      </c>
      <c r="CI230" t="str">
        <f t="shared" ca="1" si="231"/>
        <v/>
      </c>
      <c r="CJ230" t="str">
        <f t="shared" ca="1" si="232"/>
        <v/>
      </c>
      <c r="CK230" t="str">
        <f t="shared" ca="1" si="233"/>
        <v/>
      </c>
      <c r="CL230" t="str">
        <f t="shared" ca="1" si="234"/>
        <v/>
      </c>
      <c r="CM230" t="str">
        <f ca="1">IF($CA230="","",IF(OR(CH230='Datos fijos'!$AB$3,CH230='Datos fijos'!$AB$4),0,SUM(CI230:CL230)))</f>
        <v/>
      </c>
      <c r="CN230" t="str">
        <f t="shared" ca="1" si="269"/>
        <v/>
      </c>
      <c r="CQ230" s="4">
        <f ca="1">IF(OR(COUNTIF('Datos fijos'!$AJ:$AJ,$B230)=0,$B230=0,L230=0,D230=0,F230=0),0,IF(K230='Datos fijos'!$AB$5,VLOOKUP($B230,'Datos fijos'!$AJ:$AO,COLUMN('Datos fijos'!$AN$1)-COLUMN('Datos fijos'!$AJ$2)+1,0),0))</f>
        <v>0</v>
      </c>
      <c r="CR230">
        <f t="shared" ca="1" si="270"/>
        <v>0</v>
      </c>
      <c r="CS230" t="str">
        <f t="shared" ca="1" si="235"/>
        <v/>
      </c>
      <c r="CT230" t="str">
        <f t="shared" ca="1" si="236"/>
        <v/>
      </c>
      <c r="CV230" t="str">
        <f t="shared" ca="1" si="237"/>
        <v/>
      </c>
      <c r="CW230" t="str">
        <f t="shared" ca="1" si="238"/>
        <v/>
      </c>
      <c r="CX230" t="str">
        <f t="shared" ca="1" si="239"/>
        <v/>
      </c>
      <c r="CY230" t="str">
        <f t="shared" ca="1" si="240"/>
        <v/>
      </c>
      <c r="CZ230" t="str">
        <f t="shared" ca="1" si="241"/>
        <v/>
      </c>
      <c r="DA230" t="str">
        <f t="shared" ca="1" si="242"/>
        <v/>
      </c>
      <c r="DB230" s="4" t="str">
        <f t="shared" ca="1" si="243"/>
        <v/>
      </c>
      <c r="DC230" t="str">
        <f t="shared" ca="1" si="244"/>
        <v/>
      </c>
      <c r="DD230" t="str">
        <f t="shared" ca="1" si="245"/>
        <v/>
      </c>
      <c r="DE230" t="str">
        <f t="shared" ca="1" si="246"/>
        <v/>
      </c>
      <c r="DF230" t="str">
        <f t="shared" ca="1" si="247"/>
        <v/>
      </c>
      <c r="DI230">
        <f ca="1">IF(OR(COUNTIF('Datos fijos'!$AJ:$AJ,Cálculos!$B230)=0,Cálculos!$B230=0,D230=0,F230=0),0,VLOOKUP($B230,'Datos fijos'!$AJ:$AO,COLUMN('Datos fijos'!$AO$1)-COLUMN('Datos fijos'!$AJ$2)+1,0))</f>
        <v>0</v>
      </c>
      <c r="DJ230">
        <f t="shared" ca="1" si="271"/>
        <v>0</v>
      </c>
      <c r="DK230" t="str">
        <f t="shared" ca="1" si="248"/>
        <v/>
      </c>
      <c r="DL230" t="str">
        <f t="shared" ca="1" si="272"/>
        <v/>
      </c>
      <c r="DN230" t="str">
        <f t="shared" ca="1" si="249"/>
        <v/>
      </c>
      <c r="DO230" t="str">
        <f t="shared" ca="1" si="250"/>
        <v/>
      </c>
      <c r="DP230" t="str">
        <f t="shared" ca="1" si="251"/>
        <v/>
      </c>
      <c r="DQ230" t="str">
        <f t="shared" ca="1" si="252"/>
        <v/>
      </c>
      <c r="DR230" t="str">
        <f t="shared" ca="1" si="253"/>
        <v/>
      </c>
      <c r="DS230" s="4" t="str">
        <f ca="1">IF($DL230="","",IF(OR(OFFSET(K$3,$DL230,0)='Datos fijos'!$AB$5,OFFSET(K$3,$DL230,0)='Datos fijos'!$AB$6),"Importado",OFFSET(K$3,$DL230,0)))</f>
        <v/>
      </c>
      <c r="DT230" t="str">
        <f t="shared" ca="1" si="254"/>
        <v/>
      </c>
      <c r="DU230" t="str">
        <f t="shared" ca="1" si="255"/>
        <v/>
      </c>
      <c r="DV230" t="str">
        <f t="shared" ca="1" si="256"/>
        <v/>
      </c>
      <c r="DW230" t="str">
        <f t="shared" ca="1" si="257"/>
        <v/>
      </c>
      <c r="DX230" t="str">
        <f ca="1">IF(DL230="","",IF(OR(DS230='Datos fijos'!$AB$3,DS230='Datos fijos'!$AB$4),0,SUM(DT230:DW230)))</f>
        <v/>
      </c>
      <c r="DY230" t="str">
        <f t="shared" ca="1" si="258"/>
        <v/>
      </c>
      <c r="EC230" s="52" t="str">
        <f ca="1">IF(OR(COUNTIF('Datos fijos'!$AJ:$AJ,Cálculos!$B230)=0,F230=0,D230=0,B230=0),"",VLOOKUP($B230,'Datos fijos'!$AJ:$AP,COLUMN('Datos fijos'!$AP$1)-COLUMN('Datos fijos'!$AJ$2)+1,0))</f>
        <v/>
      </c>
      <c r="ED230" t="str">
        <f t="shared" ca="1" si="259"/>
        <v/>
      </c>
    </row>
    <row r="231" spans="2:134">
      <c r="B231">
        <f ca="1">OFFSET('Equipos, Mater, Serv'!C$5,ROW($A231)-ROW($A$3),0)</f>
        <v>0</v>
      </c>
      <c r="C231">
        <f ca="1">OFFSET('Equipos, Mater, Serv'!D$5,ROW($A231)-ROW($A$3),0)</f>
        <v>0</v>
      </c>
      <c r="D231">
        <f ca="1">OFFSET('Equipos, Mater, Serv'!F$5,ROW($A231)-ROW($A$3),0)</f>
        <v>0</v>
      </c>
      <c r="E231">
        <f ca="1">OFFSET('Equipos, Mater, Serv'!G$5,ROW($A231)-ROW($A$3),0)</f>
        <v>0</v>
      </c>
      <c r="F231">
        <f ca="1">OFFSET('Equipos, Mater, Serv'!H$5,ROW($A231)-ROW($A$3),0)</f>
        <v>0</v>
      </c>
      <c r="G231">
        <f ca="1">OFFSET('Equipos, Mater, Serv'!L$5,ROW($A231)-ROW($A$3),0)</f>
        <v>0</v>
      </c>
      <c r="I231">
        <f ca="1">OFFSET('Equipos, Mater, Serv'!O$5,ROW($A231)-ROW($A$3),0)</f>
        <v>0</v>
      </c>
      <c r="J231">
        <f ca="1">OFFSET('Equipos, Mater, Serv'!P$5,ROW($A231)-ROW($A$3),0)</f>
        <v>0</v>
      </c>
      <c r="K231">
        <f ca="1">OFFSET('Equipos, Mater, Serv'!T$5,ROW($A231)-ROW($A$3),0)</f>
        <v>0</v>
      </c>
      <c r="L231">
        <f ca="1">OFFSET('Equipos, Mater, Serv'!U$5,ROW($A231)-ROW($A$3),0)</f>
        <v>0</v>
      </c>
      <c r="N231">
        <f ca="1">OFFSET('Equipos, Mater, Serv'!Z$5,ROW($A231)-ROW($A$3),0)</f>
        <v>0</v>
      </c>
      <c r="O231">
        <f ca="1">OFFSET('Equipos, Mater, Serv'!AA$5,ROW($A231)-ROW($A$3),0)</f>
        <v>0</v>
      </c>
      <c r="P231">
        <f ca="1">OFFSET('Equipos, Mater, Serv'!AB$5,ROW($A231)-ROW($A$3),0)</f>
        <v>0</v>
      </c>
      <c r="Q231">
        <f ca="1">OFFSET('Equipos, Mater, Serv'!AC$5,ROW($A231)-ROW($A$3),0)</f>
        <v>0</v>
      </c>
      <c r="R231">
        <f ca="1">OFFSET('Equipos, Mater, Serv'!AD$5,ROW($A231)-ROW($A$3),0)</f>
        <v>0</v>
      </c>
      <c r="S231">
        <f ca="1">OFFSET('Equipos, Mater, Serv'!AE$5,ROW($A231)-ROW($A$3),0)</f>
        <v>0</v>
      </c>
      <c r="T231">
        <f ca="1">OFFSET('Equipos, Mater, Serv'!AF$5,ROW($A231)-ROW($A$3),0)</f>
        <v>0</v>
      </c>
      <c r="V231" s="227">
        <f ca="1">IF(OR($B231=0,D231=0,F231=0,J231&lt;&gt;'Datos fijos'!$H$3),0,1)</f>
        <v>0</v>
      </c>
      <c r="W231">
        <f t="shared" ca="1" si="260"/>
        <v>0</v>
      </c>
      <c r="X231" t="str">
        <f t="shared" ca="1" si="261"/>
        <v/>
      </c>
      <c r="Y231" t="str">
        <f t="shared" ca="1" si="262"/>
        <v/>
      </c>
      <c r="AA231" t="str">
        <f t="shared" ca="1" si="205"/>
        <v/>
      </c>
      <c r="AB231" t="str">
        <f t="shared" ca="1" si="206"/>
        <v/>
      </c>
      <c r="AC231" t="str">
        <f t="shared" ca="1" si="207"/>
        <v/>
      </c>
      <c r="AD231" t="str">
        <f t="shared" ca="1" si="208"/>
        <v/>
      </c>
      <c r="AE231" t="str">
        <f t="shared" ca="1" si="209"/>
        <v/>
      </c>
      <c r="AF231" t="str">
        <f t="shared" ca="1" si="210"/>
        <v/>
      </c>
      <c r="AG231" t="str">
        <f t="shared" ca="1" si="263"/>
        <v/>
      </c>
      <c r="AH231" t="str">
        <f t="shared" ca="1" si="264"/>
        <v/>
      </c>
      <c r="AI231" t="str">
        <f t="shared" ca="1" si="265"/>
        <v/>
      </c>
      <c r="AL231" t="str">
        <f ca="1">IF(Y231="","",IF(OR(AG231='Datos fijos'!$AB$3,AG231='Datos fijos'!$AB$4),0,SUM(AH231:AK231)))</f>
        <v/>
      </c>
      <c r="BE231" s="4">
        <f ca="1">IF(OR(COUNTIF('Datos fijos'!$AJ:$AJ,$B231)=0,$B231=0,D231=0,F231=0,$H$4&lt;&gt;'Datos fijos'!$H$3),0,VLOOKUP($B231,'Datos fijos'!$AJ:$AO,COLUMN('Datos fijos'!$AK$2)-COLUMN('Datos fijos'!$AJ$2)+1,0))</f>
        <v>0</v>
      </c>
      <c r="BF231">
        <f t="shared" ca="1" si="266"/>
        <v>0</v>
      </c>
      <c r="BG231" t="str">
        <f t="shared" ca="1" si="211"/>
        <v/>
      </c>
      <c r="BH231" t="str">
        <f t="shared" ca="1" si="212"/>
        <v/>
      </c>
      <c r="BJ231" t="str">
        <f t="shared" ca="1" si="213"/>
        <v/>
      </c>
      <c r="BK231" t="str">
        <f t="shared" ca="1" si="214"/>
        <v/>
      </c>
      <c r="BL231" t="str">
        <f t="shared" ca="1" si="215"/>
        <v/>
      </c>
      <c r="BM231" t="str">
        <f t="shared" ca="1" si="216"/>
        <v/>
      </c>
      <c r="BN231" s="4" t="str">
        <f t="shared" ca="1" si="217"/>
        <v/>
      </c>
      <c r="BO231" t="str">
        <f t="shared" ca="1" si="218"/>
        <v/>
      </c>
      <c r="BP231" t="str">
        <f t="shared" ca="1" si="219"/>
        <v/>
      </c>
      <c r="BQ231" t="str">
        <f t="shared" ca="1" si="220"/>
        <v/>
      </c>
      <c r="BR231" t="str">
        <f t="shared" ca="1" si="221"/>
        <v/>
      </c>
      <c r="BS231" t="str">
        <f t="shared" ca="1" si="222"/>
        <v/>
      </c>
      <c r="BT231" t="str">
        <f ca="1">IF($BH231="","",IF(OR(BO231='Datos fijos'!$AB$3,BO231='Datos fijos'!$AB$4),0,SUM(BP231:BS231)))</f>
        <v/>
      </c>
      <c r="BU231" t="str">
        <f t="shared" ca="1" si="267"/>
        <v/>
      </c>
      <c r="BX231">
        <f ca="1">IF(OR(COUNTIF('Datos fijos'!$AJ:$AJ,$B231)=0,$B231=0,D231=0,F231=0,G231=0,$H$4&lt;&gt;'Datos fijos'!$H$3),0,VLOOKUP($B231,'Datos fijos'!$AJ:$AO,COLUMN('Datos fijos'!$AL$1)-COLUMN('Datos fijos'!$AJ$2)+1,0))</f>
        <v>0</v>
      </c>
      <c r="BY231">
        <f t="shared" ca="1" si="268"/>
        <v>0</v>
      </c>
      <c r="BZ231" t="str">
        <f t="shared" ca="1" si="223"/>
        <v/>
      </c>
      <c r="CA231" t="str">
        <f t="shared" ca="1" si="224"/>
        <v/>
      </c>
      <c r="CC231" t="str">
        <f t="shared" ca="1" si="225"/>
        <v/>
      </c>
      <c r="CD231" t="str">
        <f t="shared" ca="1" si="226"/>
        <v/>
      </c>
      <c r="CE231" t="str">
        <f t="shared" ca="1" si="227"/>
        <v/>
      </c>
      <c r="CF231" t="str">
        <f t="shared" ca="1" si="228"/>
        <v/>
      </c>
      <c r="CG231" t="str">
        <f t="shared" ca="1" si="229"/>
        <v/>
      </c>
      <c r="CH231" t="str">
        <f t="shared" ca="1" si="230"/>
        <v/>
      </c>
      <c r="CI231" t="str">
        <f t="shared" ca="1" si="231"/>
        <v/>
      </c>
      <c r="CJ231" t="str">
        <f t="shared" ca="1" si="232"/>
        <v/>
      </c>
      <c r="CK231" t="str">
        <f t="shared" ca="1" si="233"/>
        <v/>
      </c>
      <c r="CL231" t="str">
        <f t="shared" ca="1" si="234"/>
        <v/>
      </c>
      <c r="CM231" t="str">
        <f ca="1">IF($CA231="","",IF(OR(CH231='Datos fijos'!$AB$3,CH231='Datos fijos'!$AB$4),0,SUM(CI231:CL231)))</f>
        <v/>
      </c>
      <c r="CN231" t="str">
        <f t="shared" ca="1" si="269"/>
        <v/>
      </c>
      <c r="CQ231" s="4">
        <f ca="1">IF(OR(COUNTIF('Datos fijos'!$AJ:$AJ,$B231)=0,$B231=0,L231=0,D231=0,F231=0),0,IF(K231='Datos fijos'!$AB$5,VLOOKUP($B231,'Datos fijos'!$AJ:$AO,COLUMN('Datos fijos'!$AN$1)-COLUMN('Datos fijos'!$AJ$2)+1,0),0))</f>
        <v>0</v>
      </c>
      <c r="CR231">
        <f t="shared" ca="1" si="270"/>
        <v>0</v>
      </c>
      <c r="CS231" t="str">
        <f t="shared" ca="1" si="235"/>
        <v/>
      </c>
      <c r="CT231" t="str">
        <f t="shared" ca="1" si="236"/>
        <v/>
      </c>
      <c r="CV231" t="str">
        <f t="shared" ca="1" si="237"/>
        <v/>
      </c>
      <c r="CW231" t="str">
        <f t="shared" ca="1" si="238"/>
        <v/>
      </c>
      <c r="CX231" t="str">
        <f t="shared" ca="1" si="239"/>
        <v/>
      </c>
      <c r="CY231" t="str">
        <f t="shared" ca="1" si="240"/>
        <v/>
      </c>
      <c r="CZ231" t="str">
        <f t="shared" ca="1" si="241"/>
        <v/>
      </c>
      <c r="DA231" t="str">
        <f t="shared" ca="1" si="242"/>
        <v/>
      </c>
      <c r="DB231" s="4" t="str">
        <f t="shared" ca="1" si="243"/>
        <v/>
      </c>
      <c r="DC231" t="str">
        <f t="shared" ca="1" si="244"/>
        <v/>
      </c>
      <c r="DD231" t="str">
        <f t="shared" ca="1" si="245"/>
        <v/>
      </c>
      <c r="DE231" t="str">
        <f t="shared" ca="1" si="246"/>
        <v/>
      </c>
      <c r="DF231" t="str">
        <f t="shared" ca="1" si="247"/>
        <v/>
      </c>
      <c r="DI231">
        <f ca="1">IF(OR(COUNTIF('Datos fijos'!$AJ:$AJ,Cálculos!$B231)=0,Cálculos!$B231=0,D231=0,F231=0),0,VLOOKUP($B231,'Datos fijos'!$AJ:$AO,COLUMN('Datos fijos'!$AO$1)-COLUMN('Datos fijos'!$AJ$2)+1,0))</f>
        <v>0</v>
      </c>
      <c r="DJ231">
        <f t="shared" ca="1" si="271"/>
        <v>0</v>
      </c>
      <c r="DK231" t="str">
        <f t="shared" ca="1" si="248"/>
        <v/>
      </c>
      <c r="DL231" t="str">
        <f t="shared" ca="1" si="272"/>
        <v/>
      </c>
      <c r="DN231" t="str">
        <f t="shared" ca="1" si="249"/>
        <v/>
      </c>
      <c r="DO231" t="str">
        <f t="shared" ca="1" si="250"/>
        <v/>
      </c>
      <c r="DP231" t="str">
        <f t="shared" ca="1" si="251"/>
        <v/>
      </c>
      <c r="DQ231" t="str">
        <f t="shared" ca="1" si="252"/>
        <v/>
      </c>
      <c r="DR231" t="str">
        <f t="shared" ca="1" si="253"/>
        <v/>
      </c>
      <c r="DS231" s="4" t="str">
        <f ca="1">IF($DL231="","",IF(OR(OFFSET(K$3,$DL231,0)='Datos fijos'!$AB$5,OFFSET(K$3,$DL231,0)='Datos fijos'!$AB$6),"Importado",OFFSET(K$3,$DL231,0)))</f>
        <v/>
      </c>
      <c r="DT231" t="str">
        <f t="shared" ca="1" si="254"/>
        <v/>
      </c>
      <c r="DU231" t="str">
        <f t="shared" ca="1" si="255"/>
        <v/>
      </c>
      <c r="DV231" t="str">
        <f t="shared" ca="1" si="256"/>
        <v/>
      </c>
      <c r="DW231" t="str">
        <f t="shared" ca="1" si="257"/>
        <v/>
      </c>
      <c r="DX231" t="str">
        <f ca="1">IF(DL231="","",IF(OR(DS231='Datos fijos'!$AB$3,DS231='Datos fijos'!$AB$4),0,SUM(DT231:DW231)))</f>
        <v/>
      </c>
      <c r="DY231" t="str">
        <f t="shared" ca="1" si="258"/>
        <v/>
      </c>
      <c r="EC231" s="52" t="str">
        <f ca="1">IF(OR(COUNTIF('Datos fijos'!$AJ:$AJ,Cálculos!$B231)=0,F231=0,D231=0,B231=0),"",VLOOKUP($B231,'Datos fijos'!$AJ:$AP,COLUMN('Datos fijos'!$AP$1)-COLUMN('Datos fijos'!$AJ$2)+1,0))</f>
        <v/>
      </c>
      <c r="ED231" t="str">
        <f t="shared" ca="1" si="259"/>
        <v/>
      </c>
    </row>
    <row r="232" spans="2:134">
      <c r="B232">
        <f ca="1">OFFSET('Equipos, Mater, Serv'!C$5,ROW($A232)-ROW($A$3),0)</f>
        <v>0</v>
      </c>
      <c r="C232">
        <f ca="1">OFFSET('Equipos, Mater, Serv'!D$5,ROW($A232)-ROW($A$3),0)</f>
        <v>0</v>
      </c>
      <c r="D232">
        <f ca="1">OFFSET('Equipos, Mater, Serv'!F$5,ROW($A232)-ROW($A$3),0)</f>
        <v>0</v>
      </c>
      <c r="E232">
        <f ca="1">OFFSET('Equipos, Mater, Serv'!G$5,ROW($A232)-ROW($A$3),0)</f>
        <v>0</v>
      </c>
      <c r="F232">
        <f ca="1">OFFSET('Equipos, Mater, Serv'!H$5,ROW($A232)-ROW($A$3),0)</f>
        <v>0</v>
      </c>
      <c r="G232">
        <f ca="1">OFFSET('Equipos, Mater, Serv'!L$5,ROW($A232)-ROW($A$3),0)</f>
        <v>0</v>
      </c>
      <c r="I232">
        <f ca="1">OFFSET('Equipos, Mater, Serv'!O$5,ROW($A232)-ROW($A$3),0)</f>
        <v>0</v>
      </c>
      <c r="J232">
        <f ca="1">OFFSET('Equipos, Mater, Serv'!P$5,ROW($A232)-ROW($A$3),0)</f>
        <v>0</v>
      </c>
      <c r="K232">
        <f ca="1">OFFSET('Equipos, Mater, Serv'!T$5,ROW($A232)-ROW($A$3),0)</f>
        <v>0</v>
      </c>
      <c r="L232">
        <f ca="1">OFFSET('Equipos, Mater, Serv'!U$5,ROW($A232)-ROW($A$3),0)</f>
        <v>0</v>
      </c>
      <c r="N232">
        <f ca="1">OFFSET('Equipos, Mater, Serv'!Z$5,ROW($A232)-ROW($A$3),0)</f>
        <v>0</v>
      </c>
      <c r="O232">
        <f ca="1">OFFSET('Equipos, Mater, Serv'!AA$5,ROW($A232)-ROW($A$3),0)</f>
        <v>0</v>
      </c>
      <c r="P232">
        <f ca="1">OFFSET('Equipos, Mater, Serv'!AB$5,ROW($A232)-ROW($A$3),0)</f>
        <v>0</v>
      </c>
      <c r="Q232">
        <f ca="1">OFFSET('Equipos, Mater, Serv'!AC$5,ROW($A232)-ROW($A$3),0)</f>
        <v>0</v>
      </c>
      <c r="R232">
        <f ca="1">OFFSET('Equipos, Mater, Serv'!AD$5,ROW($A232)-ROW($A$3),0)</f>
        <v>0</v>
      </c>
      <c r="S232">
        <f ca="1">OFFSET('Equipos, Mater, Serv'!AE$5,ROW($A232)-ROW($A$3),0)</f>
        <v>0</v>
      </c>
      <c r="T232">
        <f ca="1">OFFSET('Equipos, Mater, Serv'!AF$5,ROW($A232)-ROW($A$3),0)</f>
        <v>0</v>
      </c>
      <c r="V232" s="227">
        <f ca="1">IF(OR($B232=0,D232=0,F232=0,J232&lt;&gt;'Datos fijos'!$H$3),0,1)</f>
        <v>0</v>
      </c>
      <c r="W232">
        <f t="shared" ca="1" si="260"/>
        <v>0</v>
      </c>
      <c r="X232" t="str">
        <f t="shared" ca="1" si="261"/>
        <v/>
      </c>
      <c r="Y232" t="str">
        <f t="shared" ca="1" si="262"/>
        <v/>
      </c>
      <c r="AA232" t="str">
        <f t="shared" ca="1" si="205"/>
        <v/>
      </c>
      <c r="AB232" t="str">
        <f t="shared" ca="1" si="206"/>
        <v/>
      </c>
      <c r="AC232" t="str">
        <f t="shared" ca="1" si="207"/>
        <v/>
      </c>
      <c r="AD232" t="str">
        <f t="shared" ca="1" si="208"/>
        <v/>
      </c>
      <c r="AE232" t="str">
        <f t="shared" ca="1" si="209"/>
        <v/>
      </c>
      <c r="AF232" t="str">
        <f t="shared" ca="1" si="210"/>
        <v/>
      </c>
      <c r="AG232" t="str">
        <f t="shared" ca="1" si="263"/>
        <v/>
      </c>
      <c r="AH232" t="str">
        <f t="shared" ca="1" si="264"/>
        <v/>
      </c>
      <c r="AI232" t="str">
        <f t="shared" ca="1" si="265"/>
        <v/>
      </c>
      <c r="AL232" t="str">
        <f ca="1">IF(Y232="","",IF(OR(AG232='Datos fijos'!$AB$3,AG232='Datos fijos'!$AB$4),0,SUM(AH232:AK232)))</f>
        <v/>
      </c>
      <c r="BE232" s="4">
        <f ca="1">IF(OR(COUNTIF('Datos fijos'!$AJ:$AJ,$B232)=0,$B232=0,D232=0,F232=0,$H$4&lt;&gt;'Datos fijos'!$H$3),0,VLOOKUP($B232,'Datos fijos'!$AJ:$AO,COLUMN('Datos fijos'!$AK$2)-COLUMN('Datos fijos'!$AJ$2)+1,0))</f>
        <v>0</v>
      </c>
      <c r="BF232">
        <f t="shared" ca="1" si="266"/>
        <v>0</v>
      </c>
      <c r="BG232" t="str">
        <f t="shared" ca="1" si="211"/>
        <v/>
      </c>
      <c r="BH232" t="str">
        <f t="shared" ca="1" si="212"/>
        <v/>
      </c>
      <c r="BJ232" t="str">
        <f t="shared" ca="1" si="213"/>
        <v/>
      </c>
      <c r="BK232" t="str">
        <f t="shared" ca="1" si="214"/>
        <v/>
      </c>
      <c r="BL232" t="str">
        <f t="shared" ca="1" si="215"/>
        <v/>
      </c>
      <c r="BM232" t="str">
        <f t="shared" ca="1" si="216"/>
        <v/>
      </c>
      <c r="BN232" s="4" t="str">
        <f t="shared" ca="1" si="217"/>
        <v/>
      </c>
      <c r="BO232" t="str">
        <f t="shared" ca="1" si="218"/>
        <v/>
      </c>
      <c r="BP232" t="str">
        <f t="shared" ca="1" si="219"/>
        <v/>
      </c>
      <c r="BQ232" t="str">
        <f t="shared" ca="1" si="220"/>
        <v/>
      </c>
      <c r="BR232" t="str">
        <f t="shared" ca="1" si="221"/>
        <v/>
      </c>
      <c r="BS232" t="str">
        <f t="shared" ca="1" si="222"/>
        <v/>
      </c>
      <c r="BT232" t="str">
        <f ca="1">IF($BH232="","",IF(OR(BO232='Datos fijos'!$AB$3,BO232='Datos fijos'!$AB$4),0,SUM(BP232:BS232)))</f>
        <v/>
      </c>
      <c r="BU232" t="str">
        <f t="shared" ca="1" si="267"/>
        <v/>
      </c>
      <c r="BX232">
        <f ca="1">IF(OR(COUNTIF('Datos fijos'!$AJ:$AJ,$B232)=0,$B232=0,D232=0,F232=0,G232=0,$H$4&lt;&gt;'Datos fijos'!$H$3),0,VLOOKUP($B232,'Datos fijos'!$AJ:$AO,COLUMN('Datos fijos'!$AL$1)-COLUMN('Datos fijos'!$AJ$2)+1,0))</f>
        <v>0</v>
      </c>
      <c r="BY232">
        <f t="shared" ca="1" si="268"/>
        <v>0</v>
      </c>
      <c r="BZ232" t="str">
        <f t="shared" ca="1" si="223"/>
        <v/>
      </c>
      <c r="CA232" t="str">
        <f t="shared" ca="1" si="224"/>
        <v/>
      </c>
      <c r="CC232" t="str">
        <f t="shared" ca="1" si="225"/>
        <v/>
      </c>
      <c r="CD232" t="str">
        <f t="shared" ca="1" si="226"/>
        <v/>
      </c>
      <c r="CE232" t="str">
        <f t="shared" ca="1" si="227"/>
        <v/>
      </c>
      <c r="CF232" t="str">
        <f t="shared" ca="1" si="228"/>
        <v/>
      </c>
      <c r="CG232" t="str">
        <f t="shared" ca="1" si="229"/>
        <v/>
      </c>
      <c r="CH232" t="str">
        <f t="shared" ca="1" si="230"/>
        <v/>
      </c>
      <c r="CI232" t="str">
        <f t="shared" ca="1" si="231"/>
        <v/>
      </c>
      <c r="CJ232" t="str">
        <f t="shared" ca="1" si="232"/>
        <v/>
      </c>
      <c r="CK232" t="str">
        <f t="shared" ca="1" si="233"/>
        <v/>
      </c>
      <c r="CL232" t="str">
        <f t="shared" ca="1" si="234"/>
        <v/>
      </c>
      <c r="CM232" t="str">
        <f ca="1">IF($CA232="","",IF(OR(CH232='Datos fijos'!$AB$3,CH232='Datos fijos'!$AB$4),0,SUM(CI232:CL232)))</f>
        <v/>
      </c>
      <c r="CN232" t="str">
        <f t="shared" ca="1" si="269"/>
        <v/>
      </c>
      <c r="CQ232" s="4">
        <f ca="1">IF(OR(COUNTIF('Datos fijos'!$AJ:$AJ,$B232)=0,$B232=0,L232=0,D232=0,F232=0),0,IF(K232='Datos fijos'!$AB$5,VLOOKUP($B232,'Datos fijos'!$AJ:$AO,COLUMN('Datos fijos'!$AN$1)-COLUMN('Datos fijos'!$AJ$2)+1,0),0))</f>
        <v>0</v>
      </c>
      <c r="CR232">
        <f t="shared" ca="1" si="270"/>
        <v>0</v>
      </c>
      <c r="CS232" t="str">
        <f t="shared" ca="1" si="235"/>
        <v/>
      </c>
      <c r="CT232" t="str">
        <f t="shared" ca="1" si="236"/>
        <v/>
      </c>
      <c r="CV232" t="str">
        <f t="shared" ca="1" si="237"/>
        <v/>
      </c>
      <c r="CW232" t="str">
        <f t="shared" ca="1" si="238"/>
        <v/>
      </c>
      <c r="CX232" t="str">
        <f t="shared" ca="1" si="239"/>
        <v/>
      </c>
      <c r="CY232" t="str">
        <f t="shared" ca="1" si="240"/>
        <v/>
      </c>
      <c r="CZ232" t="str">
        <f t="shared" ca="1" si="241"/>
        <v/>
      </c>
      <c r="DA232" t="str">
        <f t="shared" ca="1" si="242"/>
        <v/>
      </c>
      <c r="DB232" s="4" t="str">
        <f t="shared" ca="1" si="243"/>
        <v/>
      </c>
      <c r="DC232" t="str">
        <f t="shared" ca="1" si="244"/>
        <v/>
      </c>
      <c r="DD232" t="str">
        <f t="shared" ca="1" si="245"/>
        <v/>
      </c>
      <c r="DE232" t="str">
        <f t="shared" ca="1" si="246"/>
        <v/>
      </c>
      <c r="DF232" t="str">
        <f t="shared" ca="1" si="247"/>
        <v/>
      </c>
      <c r="DI232">
        <f ca="1">IF(OR(COUNTIF('Datos fijos'!$AJ:$AJ,Cálculos!$B232)=0,Cálculos!$B232=0,D232=0,F232=0),0,VLOOKUP($B232,'Datos fijos'!$AJ:$AO,COLUMN('Datos fijos'!$AO$1)-COLUMN('Datos fijos'!$AJ$2)+1,0))</f>
        <v>0</v>
      </c>
      <c r="DJ232">
        <f t="shared" ca="1" si="271"/>
        <v>0</v>
      </c>
      <c r="DK232" t="str">
        <f t="shared" ca="1" si="248"/>
        <v/>
      </c>
      <c r="DL232" t="str">
        <f t="shared" ca="1" si="272"/>
        <v/>
      </c>
      <c r="DN232" t="str">
        <f t="shared" ca="1" si="249"/>
        <v/>
      </c>
      <c r="DO232" t="str">
        <f t="shared" ca="1" si="250"/>
        <v/>
      </c>
      <c r="DP232" t="str">
        <f t="shared" ca="1" si="251"/>
        <v/>
      </c>
      <c r="DQ232" t="str">
        <f t="shared" ca="1" si="252"/>
        <v/>
      </c>
      <c r="DR232" t="str">
        <f t="shared" ca="1" si="253"/>
        <v/>
      </c>
      <c r="DS232" s="4" t="str">
        <f ca="1">IF($DL232="","",IF(OR(OFFSET(K$3,$DL232,0)='Datos fijos'!$AB$5,OFFSET(K$3,$DL232,0)='Datos fijos'!$AB$6),"Importado",OFFSET(K$3,$DL232,0)))</f>
        <v/>
      </c>
      <c r="DT232" t="str">
        <f t="shared" ca="1" si="254"/>
        <v/>
      </c>
      <c r="DU232" t="str">
        <f t="shared" ca="1" si="255"/>
        <v/>
      </c>
      <c r="DV232" t="str">
        <f t="shared" ca="1" si="256"/>
        <v/>
      </c>
      <c r="DW232" t="str">
        <f t="shared" ca="1" si="257"/>
        <v/>
      </c>
      <c r="DX232" t="str">
        <f ca="1">IF(DL232="","",IF(OR(DS232='Datos fijos'!$AB$3,DS232='Datos fijos'!$AB$4),0,SUM(DT232:DW232)))</f>
        <v/>
      </c>
      <c r="DY232" t="str">
        <f t="shared" ca="1" si="258"/>
        <v/>
      </c>
      <c r="EC232" s="52" t="str">
        <f ca="1">IF(OR(COUNTIF('Datos fijos'!$AJ:$AJ,Cálculos!$B232)=0,F232=0,D232=0,B232=0),"",VLOOKUP($B232,'Datos fijos'!$AJ:$AP,COLUMN('Datos fijos'!$AP$1)-COLUMN('Datos fijos'!$AJ$2)+1,0))</f>
        <v/>
      </c>
      <c r="ED232" t="str">
        <f t="shared" ca="1" si="259"/>
        <v/>
      </c>
    </row>
    <row r="233" spans="2:134">
      <c r="B233">
        <f ca="1">OFFSET('Equipos, Mater, Serv'!C$5,ROW($A233)-ROW($A$3),0)</f>
        <v>0</v>
      </c>
      <c r="C233">
        <f ca="1">OFFSET('Equipos, Mater, Serv'!D$5,ROW($A233)-ROW($A$3),0)</f>
        <v>0</v>
      </c>
      <c r="D233">
        <f ca="1">OFFSET('Equipos, Mater, Serv'!F$5,ROW($A233)-ROW($A$3),0)</f>
        <v>0</v>
      </c>
      <c r="E233">
        <f ca="1">OFFSET('Equipos, Mater, Serv'!G$5,ROW($A233)-ROW($A$3),0)</f>
        <v>0</v>
      </c>
      <c r="F233">
        <f ca="1">OFFSET('Equipos, Mater, Serv'!H$5,ROW($A233)-ROW($A$3),0)</f>
        <v>0</v>
      </c>
      <c r="G233">
        <f ca="1">OFFSET('Equipos, Mater, Serv'!L$5,ROW($A233)-ROW($A$3),0)</f>
        <v>0</v>
      </c>
      <c r="I233">
        <f ca="1">OFFSET('Equipos, Mater, Serv'!O$5,ROW($A233)-ROW($A$3),0)</f>
        <v>0</v>
      </c>
      <c r="J233">
        <f ca="1">OFFSET('Equipos, Mater, Serv'!P$5,ROW($A233)-ROW($A$3),0)</f>
        <v>0</v>
      </c>
      <c r="K233">
        <f ca="1">OFFSET('Equipos, Mater, Serv'!T$5,ROW($A233)-ROW($A$3),0)</f>
        <v>0</v>
      </c>
      <c r="L233">
        <f ca="1">OFFSET('Equipos, Mater, Serv'!U$5,ROW($A233)-ROW($A$3),0)</f>
        <v>0</v>
      </c>
      <c r="N233">
        <f ca="1">OFFSET('Equipos, Mater, Serv'!Z$5,ROW($A233)-ROW($A$3),0)</f>
        <v>0</v>
      </c>
      <c r="O233">
        <f ca="1">OFFSET('Equipos, Mater, Serv'!AA$5,ROW($A233)-ROW($A$3),0)</f>
        <v>0</v>
      </c>
      <c r="P233">
        <f ca="1">OFFSET('Equipos, Mater, Serv'!AB$5,ROW($A233)-ROW($A$3),0)</f>
        <v>0</v>
      </c>
      <c r="Q233">
        <f ca="1">OFFSET('Equipos, Mater, Serv'!AC$5,ROW($A233)-ROW($A$3),0)</f>
        <v>0</v>
      </c>
      <c r="R233">
        <f ca="1">OFFSET('Equipos, Mater, Serv'!AD$5,ROW($A233)-ROW($A$3),0)</f>
        <v>0</v>
      </c>
      <c r="S233">
        <f ca="1">OFFSET('Equipos, Mater, Serv'!AE$5,ROW($A233)-ROW($A$3),0)</f>
        <v>0</v>
      </c>
      <c r="T233">
        <f ca="1">OFFSET('Equipos, Mater, Serv'!AF$5,ROW($A233)-ROW($A$3),0)</f>
        <v>0</v>
      </c>
      <c r="V233" s="227">
        <f ca="1">IF(OR($B233=0,D233=0,F233=0,J233&lt;&gt;'Datos fijos'!$H$3),0,1)</f>
        <v>0</v>
      </c>
      <c r="W233">
        <f t="shared" ca="1" si="260"/>
        <v>0</v>
      </c>
      <c r="X233" t="str">
        <f t="shared" ca="1" si="261"/>
        <v/>
      </c>
      <c r="Y233" t="str">
        <f t="shared" ca="1" si="262"/>
        <v/>
      </c>
      <c r="AA233" t="str">
        <f t="shared" ca="1" si="205"/>
        <v/>
      </c>
      <c r="AB233" t="str">
        <f t="shared" ca="1" si="206"/>
        <v/>
      </c>
      <c r="AC233" t="str">
        <f t="shared" ca="1" si="207"/>
        <v/>
      </c>
      <c r="AD233" t="str">
        <f t="shared" ca="1" si="208"/>
        <v/>
      </c>
      <c r="AE233" t="str">
        <f t="shared" ca="1" si="209"/>
        <v/>
      </c>
      <c r="AF233" t="str">
        <f t="shared" ca="1" si="210"/>
        <v/>
      </c>
      <c r="AG233" t="str">
        <f t="shared" ca="1" si="263"/>
        <v/>
      </c>
      <c r="AH233" t="str">
        <f t="shared" ca="1" si="264"/>
        <v/>
      </c>
      <c r="AI233" t="str">
        <f t="shared" ca="1" si="265"/>
        <v/>
      </c>
      <c r="AL233" t="str">
        <f ca="1">IF(Y233="","",IF(OR(AG233='Datos fijos'!$AB$3,AG233='Datos fijos'!$AB$4),0,SUM(AH233:AK233)))</f>
        <v/>
      </c>
      <c r="BE233" s="4">
        <f ca="1">IF(OR(COUNTIF('Datos fijos'!$AJ:$AJ,$B233)=0,$B233=0,D233=0,F233=0,$H$4&lt;&gt;'Datos fijos'!$H$3),0,VLOOKUP($B233,'Datos fijos'!$AJ:$AO,COLUMN('Datos fijos'!$AK$2)-COLUMN('Datos fijos'!$AJ$2)+1,0))</f>
        <v>0</v>
      </c>
      <c r="BF233">
        <f t="shared" ca="1" si="266"/>
        <v>0</v>
      </c>
      <c r="BG233" t="str">
        <f t="shared" ca="1" si="211"/>
        <v/>
      </c>
      <c r="BH233" t="str">
        <f t="shared" ca="1" si="212"/>
        <v/>
      </c>
      <c r="BJ233" t="str">
        <f t="shared" ca="1" si="213"/>
        <v/>
      </c>
      <c r="BK233" t="str">
        <f t="shared" ca="1" si="214"/>
        <v/>
      </c>
      <c r="BL233" t="str">
        <f t="shared" ca="1" si="215"/>
        <v/>
      </c>
      <c r="BM233" t="str">
        <f t="shared" ca="1" si="216"/>
        <v/>
      </c>
      <c r="BN233" s="4" t="str">
        <f t="shared" ca="1" si="217"/>
        <v/>
      </c>
      <c r="BO233" t="str">
        <f t="shared" ca="1" si="218"/>
        <v/>
      </c>
      <c r="BP233" t="str">
        <f t="shared" ca="1" si="219"/>
        <v/>
      </c>
      <c r="BQ233" t="str">
        <f t="shared" ca="1" si="220"/>
        <v/>
      </c>
      <c r="BR233" t="str">
        <f t="shared" ca="1" si="221"/>
        <v/>
      </c>
      <c r="BS233" t="str">
        <f t="shared" ca="1" si="222"/>
        <v/>
      </c>
      <c r="BT233" t="str">
        <f ca="1">IF($BH233="","",IF(OR(BO233='Datos fijos'!$AB$3,BO233='Datos fijos'!$AB$4),0,SUM(BP233:BS233)))</f>
        <v/>
      </c>
      <c r="BU233" t="str">
        <f t="shared" ca="1" si="267"/>
        <v/>
      </c>
      <c r="BX233">
        <f ca="1">IF(OR(COUNTIF('Datos fijos'!$AJ:$AJ,$B233)=0,$B233=0,D233=0,F233=0,G233=0,$H$4&lt;&gt;'Datos fijos'!$H$3),0,VLOOKUP($B233,'Datos fijos'!$AJ:$AO,COLUMN('Datos fijos'!$AL$1)-COLUMN('Datos fijos'!$AJ$2)+1,0))</f>
        <v>0</v>
      </c>
      <c r="BY233">
        <f t="shared" ca="1" si="268"/>
        <v>0</v>
      </c>
      <c r="BZ233" t="str">
        <f t="shared" ca="1" si="223"/>
        <v/>
      </c>
      <c r="CA233" t="str">
        <f t="shared" ca="1" si="224"/>
        <v/>
      </c>
      <c r="CC233" t="str">
        <f t="shared" ca="1" si="225"/>
        <v/>
      </c>
      <c r="CD233" t="str">
        <f t="shared" ca="1" si="226"/>
        <v/>
      </c>
      <c r="CE233" t="str">
        <f t="shared" ca="1" si="227"/>
        <v/>
      </c>
      <c r="CF233" t="str">
        <f t="shared" ca="1" si="228"/>
        <v/>
      </c>
      <c r="CG233" t="str">
        <f t="shared" ca="1" si="229"/>
        <v/>
      </c>
      <c r="CH233" t="str">
        <f t="shared" ca="1" si="230"/>
        <v/>
      </c>
      <c r="CI233" t="str">
        <f t="shared" ca="1" si="231"/>
        <v/>
      </c>
      <c r="CJ233" t="str">
        <f t="shared" ca="1" si="232"/>
        <v/>
      </c>
      <c r="CK233" t="str">
        <f t="shared" ca="1" si="233"/>
        <v/>
      </c>
      <c r="CL233" t="str">
        <f t="shared" ca="1" si="234"/>
        <v/>
      </c>
      <c r="CM233" t="str">
        <f ca="1">IF($CA233="","",IF(OR(CH233='Datos fijos'!$AB$3,CH233='Datos fijos'!$AB$4),0,SUM(CI233:CL233)))</f>
        <v/>
      </c>
      <c r="CN233" t="str">
        <f t="shared" ca="1" si="269"/>
        <v/>
      </c>
      <c r="CQ233" s="4">
        <f ca="1">IF(OR(COUNTIF('Datos fijos'!$AJ:$AJ,$B233)=0,$B233=0,L233=0,D233=0,F233=0),0,IF(K233='Datos fijos'!$AB$5,VLOOKUP($B233,'Datos fijos'!$AJ:$AO,COLUMN('Datos fijos'!$AN$1)-COLUMN('Datos fijos'!$AJ$2)+1,0),0))</f>
        <v>0</v>
      </c>
      <c r="CR233">
        <f t="shared" ca="1" si="270"/>
        <v>0</v>
      </c>
      <c r="CS233" t="str">
        <f t="shared" ca="1" si="235"/>
        <v/>
      </c>
      <c r="CT233" t="str">
        <f t="shared" ca="1" si="236"/>
        <v/>
      </c>
      <c r="CV233" t="str">
        <f t="shared" ca="1" si="237"/>
        <v/>
      </c>
      <c r="CW233" t="str">
        <f t="shared" ca="1" si="238"/>
        <v/>
      </c>
      <c r="CX233" t="str">
        <f t="shared" ca="1" si="239"/>
        <v/>
      </c>
      <c r="CY233" t="str">
        <f t="shared" ca="1" si="240"/>
        <v/>
      </c>
      <c r="CZ233" t="str">
        <f t="shared" ca="1" si="241"/>
        <v/>
      </c>
      <c r="DA233" t="str">
        <f t="shared" ca="1" si="242"/>
        <v/>
      </c>
      <c r="DB233" s="4" t="str">
        <f t="shared" ca="1" si="243"/>
        <v/>
      </c>
      <c r="DC233" t="str">
        <f t="shared" ca="1" si="244"/>
        <v/>
      </c>
      <c r="DD233" t="str">
        <f t="shared" ca="1" si="245"/>
        <v/>
      </c>
      <c r="DE233" t="str">
        <f t="shared" ca="1" si="246"/>
        <v/>
      </c>
      <c r="DF233" t="str">
        <f t="shared" ca="1" si="247"/>
        <v/>
      </c>
      <c r="DI233">
        <f ca="1">IF(OR(COUNTIF('Datos fijos'!$AJ:$AJ,Cálculos!$B233)=0,Cálculos!$B233=0,D233=0,F233=0),0,VLOOKUP($B233,'Datos fijos'!$AJ:$AO,COLUMN('Datos fijos'!$AO$1)-COLUMN('Datos fijos'!$AJ$2)+1,0))</f>
        <v>0</v>
      </c>
      <c r="DJ233">
        <f t="shared" ca="1" si="271"/>
        <v>0</v>
      </c>
      <c r="DK233" t="str">
        <f t="shared" ca="1" si="248"/>
        <v/>
      </c>
      <c r="DL233" t="str">
        <f t="shared" ca="1" si="272"/>
        <v/>
      </c>
      <c r="DN233" t="str">
        <f t="shared" ca="1" si="249"/>
        <v/>
      </c>
      <c r="DO233" t="str">
        <f t="shared" ca="1" si="250"/>
        <v/>
      </c>
      <c r="DP233" t="str">
        <f t="shared" ca="1" si="251"/>
        <v/>
      </c>
      <c r="DQ233" t="str">
        <f t="shared" ca="1" si="252"/>
        <v/>
      </c>
      <c r="DR233" t="str">
        <f t="shared" ca="1" si="253"/>
        <v/>
      </c>
      <c r="DS233" s="4" t="str">
        <f ca="1">IF($DL233="","",IF(OR(OFFSET(K$3,$DL233,0)='Datos fijos'!$AB$5,OFFSET(K$3,$DL233,0)='Datos fijos'!$AB$6),"Importado",OFFSET(K$3,$DL233,0)))</f>
        <v/>
      </c>
      <c r="DT233" t="str">
        <f t="shared" ca="1" si="254"/>
        <v/>
      </c>
      <c r="DU233" t="str">
        <f t="shared" ca="1" si="255"/>
        <v/>
      </c>
      <c r="DV233" t="str">
        <f t="shared" ca="1" si="256"/>
        <v/>
      </c>
      <c r="DW233" t="str">
        <f t="shared" ca="1" si="257"/>
        <v/>
      </c>
      <c r="DX233" t="str">
        <f ca="1">IF(DL233="","",IF(OR(DS233='Datos fijos'!$AB$3,DS233='Datos fijos'!$AB$4),0,SUM(DT233:DW233)))</f>
        <v/>
      </c>
      <c r="DY233" t="str">
        <f t="shared" ca="1" si="258"/>
        <v/>
      </c>
      <c r="EC233" s="52" t="str">
        <f ca="1">IF(OR(COUNTIF('Datos fijos'!$AJ:$AJ,Cálculos!$B233)=0,F233=0,D233=0,B233=0),"",VLOOKUP($B233,'Datos fijos'!$AJ:$AP,COLUMN('Datos fijos'!$AP$1)-COLUMN('Datos fijos'!$AJ$2)+1,0))</f>
        <v/>
      </c>
      <c r="ED233" t="str">
        <f t="shared" ca="1" si="259"/>
        <v/>
      </c>
    </row>
    <row r="234" spans="2:134">
      <c r="B234">
        <f ca="1">OFFSET('Equipos, Mater, Serv'!C$5,ROW($A234)-ROW($A$3),0)</f>
        <v>0</v>
      </c>
      <c r="C234">
        <f ca="1">OFFSET('Equipos, Mater, Serv'!D$5,ROW($A234)-ROW($A$3),0)</f>
        <v>0</v>
      </c>
      <c r="D234">
        <f ca="1">OFFSET('Equipos, Mater, Serv'!F$5,ROW($A234)-ROW($A$3),0)</f>
        <v>0</v>
      </c>
      <c r="E234">
        <f ca="1">OFFSET('Equipos, Mater, Serv'!G$5,ROW($A234)-ROW($A$3),0)</f>
        <v>0</v>
      </c>
      <c r="F234">
        <f ca="1">OFFSET('Equipos, Mater, Serv'!H$5,ROW($A234)-ROW($A$3),0)</f>
        <v>0</v>
      </c>
      <c r="G234">
        <f ca="1">OFFSET('Equipos, Mater, Serv'!L$5,ROW($A234)-ROW($A$3),0)</f>
        <v>0</v>
      </c>
      <c r="I234">
        <f ca="1">OFFSET('Equipos, Mater, Serv'!O$5,ROW($A234)-ROW($A$3),0)</f>
        <v>0</v>
      </c>
      <c r="J234">
        <f ca="1">OFFSET('Equipos, Mater, Serv'!P$5,ROW($A234)-ROW($A$3),0)</f>
        <v>0</v>
      </c>
      <c r="K234">
        <f ca="1">OFFSET('Equipos, Mater, Serv'!T$5,ROW($A234)-ROW($A$3),0)</f>
        <v>0</v>
      </c>
      <c r="L234">
        <f ca="1">OFFSET('Equipos, Mater, Serv'!U$5,ROW($A234)-ROW($A$3),0)</f>
        <v>0</v>
      </c>
      <c r="N234">
        <f ca="1">OFFSET('Equipos, Mater, Serv'!Z$5,ROW($A234)-ROW($A$3),0)</f>
        <v>0</v>
      </c>
      <c r="O234">
        <f ca="1">OFFSET('Equipos, Mater, Serv'!AA$5,ROW($A234)-ROW($A$3),0)</f>
        <v>0</v>
      </c>
      <c r="P234">
        <f ca="1">OFFSET('Equipos, Mater, Serv'!AB$5,ROW($A234)-ROW($A$3),0)</f>
        <v>0</v>
      </c>
      <c r="Q234">
        <f ca="1">OFFSET('Equipos, Mater, Serv'!AC$5,ROW($A234)-ROW($A$3),0)</f>
        <v>0</v>
      </c>
      <c r="R234">
        <f ca="1">OFFSET('Equipos, Mater, Serv'!AD$5,ROW($A234)-ROW($A$3),0)</f>
        <v>0</v>
      </c>
      <c r="S234">
        <f ca="1">OFFSET('Equipos, Mater, Serv'!AE$5,ROW($A234)-ROW($A$3),0)</f>
        <v>0</v>
      </c>
      <c r="T234">
        <f ca="1">OFFSET('Equipos, Mater, Serv'!AF$5,ROW($A234)-ROW($A$3),0)</f>
        <v>0</v>
      </c>
      <c r="V234" s="227">
        <f ca="1">IF(OR($B234=0,D234=0,F234=0,J234&lt;&gt;'Datos fijos'!$H$3),0,1)</f>
        <v>0</v>
      </c>
      <c r="W234">
        <f t="shared" ca="1" si="260"/>
        <v>0</v>
      </c>
      <c r="X234" t="str">
        <f t="shared" ca="1" si="261"/>
        <v/>
      </c>
      <c r="Y234" t="str">
        <f t="shared" ca="1" si="262"/>
        <v/>
      </c>
      <c r="AA234" t="str">
        <f t="shared" ca="1" si="205"/>
        <v/>
      </c>
      <c r="AB234" t="str">
        <f t="shared" ca="1" si="206"/>
        <v/>
      </c>
      <c r="AC234" t="str">
        <f t="shared" ca="1" si="207"/>
        <v/>
      </c>
      <c r="AD234" t="str">
        <f t="shared" ca="1" si="208"/>
        <v/>
      </c>
      <c r="AE234" t="str">
        <f t="shared" ca="1" si="209"/>
        <v/>
      </c>
      <c r="AF234" t="str">
        <f t="shared" ca="1" si="210"/>
        <v/>
      </c>
      <c r="AG234" t="str">
        <f t="shared" ca="1" si="263"/>
        <v/>
      </c>
      <c r="AH234" t="str">
        <f t="shared" ca="1" si="264"/>
        <v/>
      </c>
      <c r="AI234" t="str">
        <f t="shared" ca="1" si="265"/>
        <v/>
      </c>
      <c r="AL234" t="str">
        <f ca="1">IF(Y234="","",IF(OR(AG234='Datos fijos'!$AB$3,AG234='Datos fijos'!$AB$4),0,SUM(AH234:AK234)))</f>
        <v/>
      </c>
      <c r="BE234" s="4">
        <f ca="1">IF(OR(COUNTIF('Datos fijos'!$AJ:$AJ,$B234)=0,$B234=0,D234=0,F234=0,$H$4&lt;&gt;'Datos fijos'!$H$3),0,VLOOKUP($B234,'Datos fijos'!$AJ:$AO,COLUMN('Datos fijos'!$AK$2)-COLUMN('Datos fijos'!$AJ$2)+1,0))</f>
        <v>0</v>
      </c>
      <c r="BF234">
        <f t="shared" ca="1" si="266"/>
        <v>0</v>
      </c>
      <c r="BG234" t="str">
        <f t="shared" ca="1" si="211"/>
        <v/>
      </c>
      <c r="BH234" t="str">
        <f t="shared" ca="1" si="212"/>
        <v/>
      </c>
      <c r="BJ234" t="str">
        <f t="shared" ca="1" si="213"/>
        <v/>
      </c>
      <c r="BK234" t="str">
        <f t="shared" ca="1" si="214"/>
        <v/>
      </c>
      <c r="BL234" t="str">
        <f t="shared" ca="1" si="215"/>
        <v/>
      </c>
      <c r="BM234" t="str">
        <f t="shared" ca="1" si="216"/>
        <v/>
      </c>
      <c r="BN234" s="4" t="str">
        <f t="shared" ca="1" si="217"/>
        <v/>
      </c>
      <c r="BO234" t="str">
        <f t="shared" ca="1" si="218"/>
        <v/>
      </c>
      <c r="BP234" t="str">
        <f t="shared" ca="1" si="219"/>
        <v/>
      </c>
      <c r="BQ234" t="str">
        <f t="shared" ca="1" si="220"/>
        <v/>
      </c>
      <c r="BR234" t="str">
        <f t="shared" ca="1" si="221"/>
        <v/>
      </c>
      <c r="BS234" t="str">
        <f t="shared" ca="1" si="222"/>
        <v/>
      </c>
      <c r="BT234" t="str">
        <f ca="1">IF($BH234="","",IF(OR(BO234='Datos fijos'!$AB$3,BO234='Datos fijos'!$AB$4),0,SUM(BP234:BS234)))</f>
        <v/>
      </c>
      <c r="BU234" t="str">
        <f t="shared" ca="1" si="267"/>
        <v/>
      </c>
      <c r="BX234">
        <f ca="1">IF(OR(COUNTIF('Datos fijos'!$AJ:$AJ,$B234)=0,$B234=0,D234=0,F234=0,G234=0,$H$4&lt;&gt;'Datos fijos'!$H$3),0,VLOOKUP($B234,'Datos fijos'!$AJ:$AO,COLUMN('Datos fijos'!$AL$1)-COLUMN('Datos fijos'!$AJ$2)+1,0))</f>
        <v>0</v>
      </c>
      <c r="BY234">
        <f t="shared" ca="1" si="268"/>
        <v>0</v>
      </c>
      <c r="BZ234" t="str">
        <f t="shared" ca="1" si="223"/>
        <v/>
      </c>
      <c r="CA234" t="str">
        <f t="shared" ca="1" si="224"/>
        <v/>
      </c>
      <c r="CC234" t="str">
        <f t="shared" ca="1" si="225"/>
        <v/>
      </c>
      <c r="CD234" t="str">
        <f t="shared" ca="1" si="226"/>
        <v/>
      </c>
      <c r="CE234" t="str">
        <f t="shared" ca="1" si="227"/>
        <v/>
      </c>
      <c r="CF234" t="str">
        <f t="shared" ca="1" si="228"/>
        <v/>
      </c>
      <c r="CG234" t="str">
        <f t="shared" ca="1" si="229"/>
        <v/>
      </c>
      <c r="CH234" t="str">
        <f t="shared" ca="1" si="230"/>
        <v/>
      </c>
      <c r="CI234" t="str">
        <f t="shared" ca="1" si="231"/>
        <v/>
      </c>
      <c r="CJ234" t="str">
        <f t="shared" ca="1" si="232"/>
        <v/>
      </c>
      <c r="CK234" t="str">
        <f t="shared" ca="1" si="233"/>
        <v/>
      </c>
      <c r="CL234" t="str">
        <f t="shared" ca="1" si="234"/>
        <v/>
      </c>
      <c r="CM234" t="str">
        <f ca="1">IF($CA234="","",IF(OR(CH234='Datos fijos'!$AB$3,CH234='Datos fijos'!$AB$4),0,SUM(CI234:CL234)))</f>
        <v/>
      </c>
      <c r="CN234" t="str">
        <f t="shared" ca="1" si="269"/>
        <v/>
      </c>
      <c r="CQ234" s="4">
        <f ca="1">IF(OR(COUNTIF('Datos fijos'!$AJ:$AJ,$B234)=0,$B234=0,L234=0,D234=0,F234=0),0,IF(K234='Datos fijos'!$AB$5,VLOOKUP($B234,'Datos fijos'!$AJ:$AO,COLUMN('Datos fijos'!$AN$1)-COLUMN('Datos fijos'!$AJ$2)+1,0),0))</f>
        <v>0</v>
      </c>
      <c r="CR234">
        <f t="shared" ca="1" si="270"/>
        <v>0</v>
      </c>
      <c r="CS234" t="str">
        <f t="shared" ca="1" si="235"/>
        <v/>
      </c>
      <c r="CT234" t="str">
        <f t="shared" ca="1" si="236"/>
        <v/>
      </c>
      <c r="CV234" t="str">
        <f t="shared" ca="1" si="237"/>
        <v/>
      </c>
      <c r="CW234" t="str">
        <f t="shared" ca="1" si="238"/>
        <v/>
      </c>
      <c r="CX234" t="str">
        <f t="shared" ca="1" si="239"/>
        <v/>
      </c>
      <c r="CY234" t="str">
        <f t="shared" ca="1" si="240"/>
        <v/>
      </c>
      <c r="CZ234" t="str">
        <f t="shared" ca="1" si="241"/>
        <v/>
      </c>
      <c r="DA234" t="str">
        <f t="shared" ca="1" si="242"/>
        <v/>
      </c>
      <c r="DB234" s="4" t="str">
        <f t="shared" ca="1" si="243"/>
        <v/>
      </c>
      <c r="DC234" t="str">
        <f t="shared" ca="1" si="244"/>
        <v/>
      </c>
      <c r="DD234" t="str">
        <f t="shared" ca="1" si="245"/>
        <v/>
      </c>
      <c r="DE234" t="str">
        <f t="shared" ca="1" si="246"/>
        <v/>
      </c>
      <c r="DF234" t="str">
        <f t="shared" ca="1" si="247"/>
        <v/>
      </c>
      <c r="DI234">
        <f ca="1">IF(OR(COUNTIF('Datos fijos'!$AJ:$AJ,Cálculos!$B234)=0,Cálculos!$B234=0,D234=0,F234=0),0,VLOOKUP($B234,'Datos fijos'!$AJ:$AO,COLUMN('Datos fijos'!$AO$1)-COLUMN('Datos fijos'!$AJ$2)+1,0))</f>
        <v>0</v>
      </c>
      <c r="DJ234">
        <f t="shared" ca="1" si="271"/>
        <v>0</v>
      </c>
      <c r="DK234" t="str">
        <f t="shared" ca="1" si="248"/>
        <v/>
      </c>
      <c r="DL234" t="str">
        <f t="shared" ca="1" si="272"/>
        <v/>
      </c>
      <c r="DN234" t="str">
        <f t="shared" ca="1" si="249"/>
        <v/>
      </c>
      <c r="DO234" t="str">
        <f t="shared" ca="1" si="250"/>
        <v/>
      </c>
      <c r="DP234" t="str">
        <f t="shared" ca="1" si="251"/>
        <v/>
      </c>
      <c r="DQ234" t="str">
        <f t="shared" ca="1" si="252"/>
        <v/>
      </c>
      <c r="DR234" t="str">
        <f t="shared" ca="1" si="253"/>
        <v/>
      </c>
      <c r="DS234" s="4" t="str">
        <f ca="1">IF($DL234="","",IF(OR(OFFSET(K$3,$DL234,0)='Datos fijos'!$AB$5,OFFSET(K$3,$DL234,0)='Datos fijos'!$AB$6),"Importado",OFFSET(K$3,$DL234,0)))</f>
        <v/>
      </c>
      <c r="DT234" t="str">
        <f t="shared" ca="1" si="254"/>
        <v/>
      </c>
      <c r="DU234" t="str">
        <f t="shared" ca="1" si="255"/>
        <v/>
      </c>
      <c r="DV234" t="str">
        <f t="shared" ca="1" si="256"/>
        <v/>
      </c>
      <c r="DW234" t="str">
        <f t="shared" ca="1" si="257"/>
        <v/>
      </c>
      <c r="DX234" t="str">
        <f ca="1">IF(DL234="","",IF(OR(DS234='Datos fijos'!$AB$3,DS234='Datos fijos'!$AB$4),0,SUM(DT234:DW234)))</f>
        <v/>
      </c>
      <c r="DY234" t="str">
        <f t="shared" ca="1" si="258"/>
        <v/>
      </c>
      <c r="EC234" s="52" t="str">
        <f ca="1">IF(OR(COUNTIF('Datos fijos'!$AJ:$AJ,Cálculos!$B234)=0,F234=0,D234=0,B234=0),"",VLOOKUP($B234,'Datos fijos'!$AJ:$AP,COLUMN('Datos fijos'!$AP$1)-COLUMN('Datos fijos'!$AJ$2)+1,0))</f>
        <v/>
      </c>
      <c r="ED234" t="str">
        <f t="shared" ca="1" si="259"/>
        <v/>
      </c>
    </row>
    <row r="235" spans="2:134">
      <c r="B235">
        <f ca="1">OFFSET('Equipos, Mater, Serv'!C$5,ROW($A235)-ROW($A$3),0)</f>
        <v>0</v>
      </c>
      <c r="C235">
        <f ca="1">OFFSET('Equipos, Mater, Serv'!D$5,ROW($A235)-ROW($A$3),0)</f>
        <v>0</v>
      </c>
      <c r="D235">
        <f ca="1">OFFSET('Equipos, Mater, Serv'!F$5,ROW($A235)-ROW($A$3),0)</f>
        <v>0</v>
      </c>
      <c r="E235">
        <f ca="1">OFFSET('Equipos, Mater, Serv'!G$5,ROW($A235)-ROW($A$3),0)</f>
        <v>0</v>
      </c>
      <c r="F235">
        <f ca="1">OFFSET('Equipos, Mater, Serv'!H$5,ROW($A235)-ROW($A$3),0)</f>
        <v>0</v>
      </c>
      <c r="G235">
        <f ca="1">OFFSET('Equipos, Mater, Serv'!L$5,ROW($A235)-ROW($A$3),0)</f>
        <v>0</v>
      </c>
      <c r="I235">
        <f ca="1">OFFSET('Equipos, Mater, Serv'!O$5,ROW($A235)-ROW($A$3),0)</f>
        <v>0</v>
      </c>
      <c r="J235">
        <f ca="1">OFFSET('Equipos, Mater, Serv'!P$5,ROW($A235)-ROW($A$3),0)</f>
        <v>0</v>
      </c>
      <c r="K235">
        <f ca="1">OFFSET('Equipos, Mater, Serv'!T$5,ROW($A235)-ROW($A$3),0)</f>
        <v>0</v>
      </c>
      <c r="L235">
        <f ca="1">OFFSET('Equipos, Mater, Serv'!U$5,ROW($A235)-ROW($A$3),0)</f>
        <v>0</v>
      </c>
      <c r="N235">
        <f ca="1">OFFSET('Equipos, Mater, Serv'!Z$5,ROW($A235)-ROW($A$3),0)</f>
        <v>0</v>
      </c>
      <c r="O235">
        <f ca="1">OFFSET('Equipos, Mater, Serv'!AA$5,ROW($A235)-ROW($A$3),0)</f>
        <v>0</v>
      </c>
      <c r="P235">
        <f ca="1">OFFSET('Equipos, Mater, Serv'!AB$5,ROW($A235)-ROW($A$3),0)</f>
        <v>0</v>
      </c>
      <c r="Q235">
        <f ca="1">OFFSET('Equipos, Mater, Serv'!AC$5,ROW($A235)-ROW($A$3),0)</f>
        <v>0</v>
      </c>
      <c r="R235">
        <f ca="1">OFFSET('Equipos, Mater, Serv'!AD$5,ROW($A235)-ROW($A$3),0)</f>
        <v>0</v>
      </c>
      <c r="S235">
        <f ca="1">OFFSET('Equipos, Mater, Serv'!AE$5,ROW($A235)-ROW($A$3),0)</f>
        <v>0</v>
      </c>
      <c r="T235">
        <f ca="1">OFFSET('Equipos, Mater, Serv'!AF$5,ROW($A235)-ROW($A$3),0)</f>
        <v>0</v>
      </c>
      <c r="V235" s="227">
        <f ca="1">IF(OR($B235=0,D235=0,F235=0,J235&lt;&gt;'Datos fijos'!$H$3),0,1)</f>
        <v>0</v>
      </c>
      <c r="W235">
        <f t="shared" ca="1" si="260"/>
        <v>0</v>
      </c>
      <c r="X235" t="str">
        <f t="shared" ca="1" si="261"/>
        <v/>
      </c>
      <c r="Y235" t="str">
        <f t="shared" ca="1" si="262"/>
        <v/>
      </c>
      <c r="AA235" t="str">
        <f t="shared" ca="1" si="205"/>
        <v/>
      </c>
      <c r="AB235" t="str">
        <f t="shared" ca="1" si="206"/>
        <v/>
      </c>
      <c r="AC235" t="str">
        <f t="shared" ca="1" si="207"/>
        <v/>
      </c>
      <c r="AD235" t="str">
        <f t="shared" ca="1" si="208"/>
        <v/>
      </c>
      <c r="AE235" t="str">
        <f t="shared" ca="1" si="209"/>
        <v/>
      </c>
      <c r="AF235" t="str">
        <f t="shared" ca="1" si="210"/>
        <v/>
      </c>
      <c r="AG235" t="str">
        <f t="shared" ca="1" si="263"/>
        <v/>
      </c>
      <c r="AH235" t="str">
        <f t="shared" ca="1" si="264"/>
        <v/>
      </c>
      <c r="AI235" t="str">
        <f t="shared" ca="1" si="265"/>
        <v/>
      </c>
      <c r="AL235" t="str">
        <f ca="1">IF(Y235="","",IF(OR(AG235='Datos fijos'!$AB$3,AG235='Datos fijos'!$AB$4),0,SUM(AH235:AK235)))</f>
        <v/>
      </c>
      <c r="BE235" s="4">
        <f ca="1">IF(OR(COUNTIF('Datos fijos'!$AJ:$AJ,$B235)=0,$B235=0,D235=0,F235=0,$H$4&lt;&gt;'Datos fijos'!$H$3),0,VLOOKUP($B235,'Datos fijos'!$AJ:$AO,COLUMN('Datos fijos'!$AK$2)-COLUMN('Datos fijos'!$AJ$2)+1,0))</f>
        <v>0</v>
      </c>
      <c r="BF235">
        <f t="shared" ca="1" si="266"/>
        <v>0</v>
      </c>
      <c r="BG235" t="str">
        <f t="shared" ca="1" si="211"/>
        <v/>
      </c>
      <c r="BH235" t="str">
        <f t="shared" ca="1" si="212"/>
        <v/>
      </c>
      <c r="BJ235" t="str">
        <f t="shared" ca="1" si="213"/>
        <v/>
      </c>
      <c r="BK235" t="str">
        <f t="shared" ca="1" si="214"/>
        <v/>
      </c>
      <c r="BL235" t="str">
        <f t="shared" ca="1" si="215"/>
        <v/>
      </c>
      <c r="BM235" t="str">
        <f t="shared" ca="1" si="216"/>
        <v/>
      </c>
      <c r="BN235" s="4" t="str">
        <f t="shared" ca="1" si="217"/>
        <v/>
      </c>
      <c r="BO235" t="str">
        <f t="shared" ca="1" si="218"/>
        <v/>
      </c>
      <c r="BP235" t="str">
        <f t="shared" ca="1" si="219"/>
        <v/>
      </c>
      <c r="BQ235" t="str">
        <f t="shared" ca="1" si="220"/>
        <v/>
      </c>
      <c r="BR235" t="str">
        <f t="shared" ca="1" si="221"/>
        <v/>
      </c>
      <c r="BS235" t="str">
        <f t="shared" ca="1" si="222"/>
        <v/>
      </c>
      <c r="BT235" t="str">
        <f ca="1">IF($BH235="","",IF(OR(BO235='Datos fijos'!$AB$3,BO235='Datos fijos'!$AB$4),0,SUM(BP235:BS235)))</f>
        <v/>
      </c>
      <c r="BU235" t="str">
        <f t="shared" ca="1" si="267"/>
        <v/>
      </c>
      <c r="BX235">
        <f ca="1">IF(OR(COUNTIF('Datos fijos'!$AJ:$AJ,$B235)=0,$B235=0,D235=0,F235=0,G235=0,$H$4&lt;&gt;'Datos fijos'!$H$3),0,VLOOKUP($B235,'Datos fijos'!$AJ:$AO,COLUMN('Datos fijos'!$AL$1)-COLUMN('Datos fijos'!$AJ$2)+1,0))</f>
        <v>0</v>
      </c>
      <c r="BY235">
        <f t="shared" ca="1" si="268"/>
        <v>0</v>
      </c>
      <c r="BZ235" t="str">
        <f t="shared" ca="1" si="223"/>
        <v/>
      </c>
      <c r="CA235" t="str">
        <f t="shared" ca="1" si="224"/>
        <v/>
      </c>
      <c r="CC235" t="str">
        <f t="shared" ca="1" si="225"/>
        <v/>
      </c>
      <c r="CD235" t="str">
        <f t="shared" ca="1" si="226"/>
        <v/>
      </c>
      <c r="CE235" t="str">
        <f t="shared" ca="1" si="227"/>
        <v/>
      </c>
      <c r="CF235" t="str">
        <f t="shared" ca="1" si="228"/>
        <v/>
      </c>
      <c r="CG235" t="str">
        <f t="shared" ca="1" si="229"/>
        <v/>
      </c>
      <c r="CH235" t="str">
        <f t="shared" ca="1" si="230"/>
        <v/>
      </c>
      <c r="CI235" t="str">
        <f t="shared" ca="1" si="231"/>
        <v/>
      </c>
      <c r="CJ235" t="str">
        <f t="shared" ca="1" si="232"/>
        <v/>
      </c>
      <c r="CK235" t="str">
        <f t="shared" ca="1" si="233"/>
        <v/>
      </c>
      <c r="CL235" t="str">
        <f t="shared" ca="1" si="234"/>
        <v/>
      </c>
      <c r="CM235" t="str">
        <f ca="1">IF($CA235="","",IF(OR(CH235='Datos fijos'!$AB$3,CH235='Datos fijos'!$AB$4),0,SUM(CI235:CL235)))</f>
        <v/>
      </c>
      <c r="CN235" t="str">
        <f t="shared" ca="1" si="269"/>
        <v/>
      </c>
      <c r="CQ235" s="4">
        <f ca="1">IF(OR(COUNTIF('Datos fijos'!$AJ:$AJ,$B235)=0,$B235=0,L235=0,D235=0,F235=0),0,IF(K235='Datos fijos'!$AB$5,VLOOKUP($B235,'Datos fijos'!$AJ:$AO,COLUMN('Datos fijos'!$AN$1)-COLUMN('Datos fijos'!$AJ$2)+1,0),0))</f>
        <v>0</v>
      </c>
      <c r="CR235">
        <f t="shared" ca="1" si="270"/>
        <v>0</v>
      </c>
      <c r="CS235" t="str">
        <f t="shared" ca="1" si="235"/>
        <v/>
      </c>
      <c r="CT235" t="str">
        <f t="shared" ca="1" si="236"/>
        <v/>
      </c>
      <c r="CV235" t="str">
        <f t="shared" ca="1" si="237"/>
        <v/>
      </c>
      <c r="CW235" t="str">
        <f t="shared" ca="1" si="238"/>
        <v/>
      </c>
      <c r="CX235" t="str">
        <f t="shared" ca="1" si="239"/>
        <v/>
      </c>
      <c r="CY235" t="str">
        <f t="shared" ca="1" si="240"/>
        <v/>
      </c>
      <c r="CZ235" t="str">
        <f t="shared" ca="1" si="241"/>
        <v/>
      </c>
      <c r="DA235" t="str">
        <f t="shared" ca="1" si="242"/>
        <v/>
      </c>
      <c r="DB235" s="4" t="str">
        <f t="shared" ca="1" si="243"/>
        <v/>
      </c>
      <c r="DC235" t="str">
        <f t="shared" ca="1" si="244"/>
        <v/>
      </c>
      <c r="DD235" t="str">
        <f t="shared" ca="1" si="245"/>
        <v/>
      </c>
      <c r="DE235" t="str">
        <f t="shared" ca="1" si="246"/>
        <v/>
      </c>
      <c r="DF235" t="str">
        <f t="shared" ca="1" si="247"/>
        <v/>
      </c>
      <c r="DI235">
        <f ca="1">IF(OR(COUNTIF('Datos fijos'!$AJ:$AJ,Cálculos!$B235)=0,Cálculos!$B235=0,D235=0,F235=0),0,VLOOKUP($B235,'Datos fijos'!$AJ:$AO,COLUMN('Datos fijos'!$AO$1)-COLUMN('Datos fijos'!$AJ$2)+1,0))</f>
        <v>0</v>
      </c>
      <c r="DJ235">
        <f t="shared" ca="1" si="271"/>
        <v>0</v>
      </c>
      <c r="DK235" t="str">
        <f t="shared" ca="1" si="248"/>
        <v/>
      </c>
      <c r="DL235" t="str">
        <f t="shared" ca="1" si="272"/>
        <v/>
      </c>
      <c r="DN235" t="str">
        <f t="shared" ca="1" si="249"/>
        <v/>
      </c>
      <c r="DO235" t="str">
        <f t="shared" ca="1" si="250"/>
        <v/>
      </c>
      <c r="DP235" t="str">
        <f t="shared" ca="1" si="251"/>
        <v/>
      </c>
      <c r="DQ235" t="str">
        <f t="shared" ca="1" si="252"/>
        <v/>
      </c>
      <c r="DR235" t="str">
        <f t="shared" ca="1" si="253"/>
        <v/>
      </c>
      <c r="DS235" s="4" t="str">
        <f ca="1">IF($DL235="","",IF(OR(OFFSET(K$3,$DL235,0)='Datos fijos'!$AB$5,OFFSET(K$3,$DL235,0)='Datos fijos'!$AB$6),"Importado",OFFSET(K$3,$DL235,0)))</f>
        <v/>
      </c>
      <c r="DT235" t="str">
        <f t="shared" ca="1" si="254"/>
        <v/>
      </c>
      <c r="DU235" t="str">
        <f t="shared" ca="1" si="255"/>
        <v/>
      </c>
      <c r="DV235" t="str">
        <f t="shared" ca="1" si="256"/>
        <v/>
      </c>
      <c r="DW235" t="str">
        <f t="shared" ca="1" si="257"/>
        <v/>
      </c>
      <c r="DX235" t="str">
        <f ca="1">IF(DL235="","",IF(OR(DS235='Datos fijos'!$AB$3,DS235='Datos fijos'!$AB$4),0,SUM(DT235:DW235)))</f>
        <v/>
      </c>
      <c r="DY235" t="str">
        <f t="shared" ca="1" si="258"/>
        <v/>
      </c>
      <c r="EC235" s="52" t="str">
        <f ca="1">IF(OR(COUNTIF('Datos fijos'!$AJ:$AJ,Cálculos!$B235)=0,F235=0,D235=0,B235=0),"",VLOOKUP($B235,'Datos fijos'!$AJ:$AP,COLUMN('Datos fijos'!$AP$1)-COLUMN('Datos fijos'!$AJ$2)+1,0))</f>
        <v/>
      </c>
      <c r="ED235" t="str">
        <f t="shared" ca="1" si="259"/>
        <v/>
      </c>
    </row>
    <row r="236" spans="2:134">
      <c r="B236">
        <f ca="1">OFFSET('Equipos, Mater, Serv'!C$5,ROW($A236)-ROW($A$3),0)</f>
        <v>0</v>
      </c>
      <c r="C236">
        <f ca="1">OFFSET('Equipos, Mater, Serv'!D$5,ROW($A236)-ROW($A$3),0)</f>
        <v>0</v>
      </c>
      <c r="D236">
        <f ca="1">OFFSET('Equipos, Mater, Serv'!F$5,ROW($A236)-ROW($A$3),0)</f>
        <v>0</v>
      </c>
      <c r="E236">
        <f ca="1">OFFSET('Equipos, Mater, Serv'!G$5,ROW($A236)-ROW($A$3),0)</f>
        <v>0</v>
      </c>
      <c r="F236">
        <f ca="1">OFFSET('Equipos, Mater, Serv'!H$5,ROW($A236)-ROW($A$3),0)</f>
        <v>0</v>
      </c>
      <c r="G236">
        <f ca="1">OFFSET('Equipos, Mater, Serv'!L$5,ROW($A236)-ROW($A$3),0)</f>
        <v>0</v>
      </c>
      <c r="I236">
        <f ca="1">OFFSET('Equipos, Mater, Serv'!O$5,ROW($A236)-ROW($A$3),0)</f>
        <v>0</v>
      </c>
      <c r="J236">
        <f ca="1">OFFSET('Equipos, Mater, Serv'!P$5,ROW($A236)-ROW($A$3),0)</f>
        <v>0</v>
      </c>
      <c r="K236">
        <f ca="1">OFFSET('Equipos, Mater, Serv'!T$5,ROW($A236)-ROW($A$3),0)</f>
        <v>0</v>
      </c>
      <c r="L236">
        <f ca="1">OFFSET('Equipos, Mater, Serv'!U$5,ROW($A236)-ROW($A$3),0)</f>
        <v>0</v>
      </c>
      <c r="N236">
        <f ca="1">OFFSET('Equipos, Mater, Serv'!Z$5,ROW($A236)-ROW($A$3),0)</f>
        <v>0</v>
      </c>
      <c r="O236">
        <f ca="1">OFFSET('Equipos, Mater, Serv'!AA$5,ROW($A236)-ROW($A$3),0)</f>
        <v>0</v>
      </c>
      <c r="P236">
        <f ca="1">OFFSET('Equipos, Mater, Serv'!AB$5,ROW($A236)-ROW($A$3),0)</f>
        <v>0</v>
      </c>
      <c r="Q236">
        <f ca="1">OFFSET('Equipos, Mater, Serv'!AC$5,ROW($A236)-ROW($A$3),0)</f>
        <v>0</v>
      </c>
      <c r="R236">
        <f ca="1">OFFSET('Equipos, Mater, Serv'!AD$5,ROW($A236)-ROW($A$3),0)</f>
        <v>0</v>
      </c>
      <c r="S236">
        <f ca="1">OFFSET('Equipos, Mater, Serv'!AE$5,ROW($A236)-ROW($A$3),0)</f>
        <v>0</v>
      </c>
      <c r="T236">
        <f ca="1">OFFSET('Equipos, Mater, Serv'!AF$5,ROW($A236)-ROW($A$3),0)</f>
        <v>0</v>
      </c>
      <c r="V236" s="227">
        <f ca="1">IF(OR($B236=0,D236=0,F236=0,J236&lt;&gt;'Datos fijos'!$H$3),0,1)</f>
        <v>0</v>
      </c>
      <c r="W236">
        <f t="shared" ca="1" si="260"/>
        <v>0</v>
      </c>
      <c r="X236" t="str">
        <f t="shared" ca="1" si="261"/>
        <v/>
      </c>
      <c r="Y236" t="str">
        <f t="shared" ca="1" si="262"/>
        <v/>
      </c>
      <c r="AA236" t="str">
        <f t="shared" ca="1" si="205"/>
        <v/>
      </c>
      <c r="AB236" t="str">
        <f t="shared" ca="1" si="206"/>
        <v/>
      </c>
      <c r="AC236" t="str">
        <f t="shared" ca="1" si="207"/>
        <v/>
      </c>
      <c r="AD236" t="str">
        <f t="shared" ca="1" si="208"/>
        <v/>
      </c>
      <c r="AE236" t="str">
        <f t="shared" ca="1" si="209"/>
        <v/>
      </c>
      <c r="AF236" t="str">
        <f t="shared" ca="1" si="210"/>
        <v/>
      </c>
      <c r="AG236" t="str">
        <f t="shared" ca="1" si="263"/>
        <v/>
      </c>
      <c r="AH236" t="str">
        <f t="shared" ca="1" si="264"/>
        <v/>
      </c>
      <c r="AI236" t="str">
        <f t="shared" ca="1" si="265"/>
        <v/>
      </c>
      <c r="AL236" t="str">
        <f ca="1">IF(Y236="","",IF(OR(AG236='Datos fijos'!$AB$3,AG236='Datos fijos'!$AB$4),0,SUM(AH236:AK236)))</f>
        <v/>
      </c>
      <c r="BE236" s="4">
        <f ca="1">IF(OR(COUNTIF('Datos fijos'!$AJ:$AJ,$B236)=0,$B236=0,D236=0,F236=0,$H$4&lt;&gt;'Datos fijos'!$H$3),0,VLOOKUP($B236,'Datos fijos'!$AJ:$AO,COLUMN('Datos fijos'!$AK$2)-COLUMN('Datos fijos'!$AJ$2)+1,0))</f>
        <v>0</v>
      </c>
      <c r="BF236">
        <f t="shared" ca="1" si="266"/>
        <v>0</v>
      </c>
      <c r="BG236" t="str">
        <f t="shared" ca="1" si="211"/>
        <v/>
      </c>
      <c r="BH236" t="str">
        <f t="shared" ca="1" si="212"/>
        <v/>
      </c>
      <c r="BJ236" t="str">
        <f t="shared" ca="1" si="213"/>
        <v/>
      </c>
      <c r="BK236" t="str">
        <f t="shared" ca="1" si="214"/>
        <v/>
      </c>
      <c r="BL236" t="str">
        <f t="shared" ca="1" si="215"/>
        <v/>
      </c>
      <c r="BM236" t="str">
        <f t="shared" ca="1" si="216"/>
        <v/>
      </c>
      <c r="BN236" s="4" t="str">
        <f t="shared" ca="1" si="217"/>
        <v/>
      </c>
      <c r="BO236" t="str">
        <f t="shared" ca="1" si="218"/>
        <v/>
      </c>
      <c r="BP236" t="str">
        <f t="shared" ca="1" si="219"/>
        <v/>
      </c>
      <c r="BQ236" t="str">
        <f t="shared" ca="1" si="220"/>
        <v/>
      </c>
      <c r="BR236" t="str">
        <f t="shared" ca="1" si="221"/>
        <v/>
      </c>
      <c r="BS236" t="str">
        <f t="shared" ca="1" si="222"/>
        <v/>
      </c>
      <c r="BT236" t="str">
        <f ca="1">IF($BH236="","",IF(OR(BO236='Datos fijos'!$AB$3,BO236='Datos fijos'!$AB$4),0,SUM(BP236:BS236)))</f>
        <v/>
      </c>
      <c r="BU236" t="str">
        <f t="shared" ca="1" si="267"/>
        <v/>
      </c>
      <c r="BX236">
        <f ca="1">IF(OR(COUNTIF('Datos fijos'!$AJ:$AJ,$B236)=0,$B236=0,D236=0,F236=0,G236=0,$H$4&lt;&gt;'Datos fijos'!$H$3),0,VLOOKUP($B236,'Datos fijos'!$AJ:$AO,COLUMN('Datos fijos'!$AL$1)-COLUMN('Datos fijos'!$AJ$2)+1,0))</f>
        <v>0</v>
      </c>
      <c r="BY236">
        <f t="shared" ca="1" si="268"/>
        <v>0</v>
      </c>
      <c r="BZ236" t="str">
        <f t="shared" ca="1" si="223"/>
        <v/>
      </c>
      <c r="CA236" t="str">
        <f t="shared" ca="1" si="224"/>
        <v/>
      </c>
      <c r="CC236" t="str">
        <f t="shared" ca="1" si="225"/>
        <v/>
      </c>
      <c r="CD236" t="str">
        <f t="shared" ca="1" si="226"/>
        <v/>
      </c>
      <c r="CE236" t="str">
        <f t="shared" ca="1" si="227"/>
        <v/>
      </c>
      <c r="CF236" t="str">
        <f t="shared" ca="1" si="228"/>
        <v/>
      </c>
      <c r="CG236" t="str">
        <f t="shared" ca="1" si="229"/>
        <v/>
      </c>
      <c r="CH236" t="str">
        <f t="shared" ca="1" si="230"/>
        <v/>
      </c>
      <c r="CI236" t="str">
        <f t="shared" ca="1" si="231"/>
        <v/>
      </c>
      <c r="CJ236" t="str">
        <f t="shared" ca="1" si="232"/>
        <v/>
      </c>
      <c r="CK236" t="str">
        <f t="shared" ca="1" si="233"/>
        <v/>
      </c>
      <c r="CL236" t="str">
        <f t="shared" ca="1" si="234"/>
        <v/>
      </c>
      <c r="CM236" t="str">
        <f ca="1">IF($CA236="","",IF(OR(CH236='Datos fijos'!$AB$3,CH236='Datos fijos'!$AB$4),0,SUM(CI236:CL236)))</f>
        <v/>
      </c>
      <c r="CN236" t="str">
        <f t="shared" ca="1" si="269"/>
        <v/>
      </c>
      <c r="CQ236" s="4">
        <f ca="1">IF(OR(COUNTIF('Datos fijos'!$AJ:$AJ,$B236)=0,$B236=0,L236=0,D236=0,F236=0),0,IF(K236='Datos fijos'!$AB$5,VLOOKUP($B236,'Datos fijos'!$AJ:$AO,COLUMN('Datos fijos'!$AN$1)-COLUMN('Datos fijos'!$AJ$2)+1,0),0))</f>
        <v>0</v>
      </c>
      <c r="CR236">
        <f t="shared" ca="1" si="270"/>
        <v>0</v>
      </c>
      <c r="CS236" t="str">
        <f t="shared" ca="1" si="235"/>
        <v/>
      </c>
      <c r="CT236" t="str">
        <f t="shared" ca="1" si="236"/>
        <v/>
      </c>
      <c r="CV236" t="str">
        <f t="shared" ca="1" si="237"/>
        <v/>
      </c>
      <c r="CW236" t="str">
        <f t="shared" ca="1" si="238"/>
        <v/>
      </c>
      <c r="CX236" t="str">
        <f t="shared" ca="1" si="239"/>
        <v/>
      </c>
      <c r="CY236" t="str">
        <f t="shared" ca="1" si="240"/>
        <v/>
      </c>
      <c r="CZ236" t="str">
        <f t="shared" ca="1" si="241"/>
        <v/>
      </c>
      <c r="DA236" t="str">
        <f t="shared" ca="1" si="242"/>
        <v/>
      </c>
      <c r="DB236" s="4" t="str">
        <f t="shared" ca="1" si="243"/>
        <v/>
      </c>
      <c r="DC236" t="str">
        <f t="shared" ca="1" si="244"/>
        <v/>
      </c>
      <c r="DD236" t="str">
        <f t="shared" ca="1" si="245"/>
        <v/>
      </c>
      <c r="DE236" t="str">
        <f t="shared" ca="1" si="246"/>
        <v/>
      </c>
      <c r="DF236" t="str">
        <f t="shared" ca="1" si="247"/>
        <v/>
      </c>
      <c r="DI236">
        <f ca="1">IF(OR(COUNTIF('Datos fijos'!$AJ:$AJ,Cálculos!$B236)=0,Cálculos!$B236=0,D236=0,F236=0),0,VLOOKUP($B236,'Datos fijos'!$AJ:$AO,COLUMN('Datos fijos'!$AO$1)-COLUMN('Datos fijos'!$AJ$2)+1,0))</f>
        <v>0</v>
      </c>
      <c r="DJ236">
        <f t="shared" ca="1" si="271"/>
        <v>0</v>
      </c>
      <c r="DK236" t="str">
        <f t="shared" ca="1" si="248"/>
        <v/>
      </c>
      <c r="DL236" t="str">
        <f t="shared" ca="1" si="272"/>
        <v/>
      </c>
      <c r="DN236" t="str">
        <f t="shared" ca="1" si="249"/>
        <v/>
      </c>
      <c r="DO236" t="str">
        <f t="shared" ca="1" si="250"/>
        <v/>
      </c>
      <c r="DP236" t="str">
        <f t="shared" ca="1" si="251"/>
        <v/>
      </c>
      <c r="DQ236" t="str">
        <f t="shared" ca="1" si="252"/>
        <v/>
      </c>
      <c r="DR236" t="str">
        <f t="shared" ca="1" si="253"/>
        <v/>
      </c>
      <c r="DS236" s="4" t="str">
        <f ca="1">IF($DL236="","",IF(OR(OFFSET(K$3,$DL236,0)='Datos fijos'!$AB$5,OFFSET(K$3,$DL236,0)='Datos fijos'!$AB$6),"Importado",OFFSET(K$3,$DL236,0)))</f>
        <v/>
      </c>
      <c r="DT236" t="str">
        <f t="shared" ca="1" si="254"/>
        <v/>
      </c>
      <c r="DU236" t="str">
        <f t="shared" ca="1" si="255"/>
        <v/>
      </c>
      <c r="DV236" t="str">
        <f t="shared" ca="1" si="256"/>
        <v/>
      </c>
      <c r="DW236" t="str">
        <f t="shared" ca="1" si="257"/>
        <v/>
      </c>
      <c r="DX236" t="str">
        <f ca="1">IF(DL236="","",IF(OR(DS236='Datos fijos'!$AB$3,DS236='Datos fijos'!$AB$4),0,SUM(DT236:DW236)))</f>
        <v/>
      </c>
      <c r="DY236" t="str">
        <f t="shared" ca="1" si="258"/>
        <v/>
      </c>
      <c r="EC236" s="52" t="str">
        <f ca="1">IF(OR(COUNTIF('Datos fijos'!$AJ:$AJ,Cálculos!$B236)=0,F236=0,D236=0,B236=0),"",VLOOKUP($B236,'Datos fijos'!$AJ:$AP,COLUMN('Datos fijos'!$AP$1)-COLUMN('Datos fijos'!$AJ$2)+1,0))</f>
        <v/>
      </c>
      <c r="ED236" t="str">
        <f t="shared" ca="1" si="259"/>
        <v/>
      </c>
    </row>
    <row r="237" spans="2:134">
      <c r="B237">
        <f ca="1">OFFSET('Equipos, Mater, Serv'!C$5,ROW($A237)-ROW($A$3),0)</f>
        <v>0</v>
      </c>
      <c r="C237">
        <f ca="1">OFFSET('Equipos, Mater, Serv'!D$5,ROW($A237)-ROW($A$3),0)</f>
        <v>0</v>
      </c>
      <c r="D237">
        <f ca="1">OFFSET('Equipos, Mater, Serv'!F$5,ROW($A237)-ROW($A$3),0)</f>
        <v>0</v>
      </c>
      <c r="E237">
        <f ca="1">OFFSET('Equipos, Mater, Serv'!G$5,ROW($A237)-ROW($A$3),0)</f>
        <v>0</v>
      </c>
      <c r="F237">
        <f ca="1">OFFSET('Equipos, Mater, Serv'!H$5,ROW($A237)-ROW($A$3),0)</f>
        <v>0</v>
      </c>
      <c r="G237">
        <f ca="1">OFFSET('Equipos, Mater, Serv'!L$5,ROW($A237)-ROW($A$3),0)</f>
        <v>0</v>
      </c>
      <c r="I237">
        <f ca="1">OFFSET('Equipos, Mater, Serv'!O$5,ROW($A237)-ROW($A$3),0)</f>
        <v>0</v>
      </c>
      <c r="J237">
        <f ca="1">OFFSET('Equipos, Mater, Serv'!P$5,ROW($A237)-ROW($A$3),0)</f>
        <v>0</v>
      </c>
      <c r="K237">
        <f ca="1">OFFSET('Equipos, Mater, Serv'!T$5,ROW($A237)-ROW($A$3),0)</f>
        <v>0</v>
      </c>
      <c r="L237">
        <f ca="1">OFFSET('Equipos, Mater, Serv'!U$5,ROW($A237)-ROW($A$3),0)</f>
        <v>0</v>
      </c>
      <c r="N237">
        <f ca="1">OFFSET('Equipos, Mater, Serv'!Z$5,ROW($A237)-ROW($A$3),0)</f>
        <v>0</v>
      </c>
      <c r="O237">
        <f ca="1">OFFSET('Equipos, Mater, Serv'!AA$5,ROW($A237)-ROW($A$3),0)</f>
        <v>0</v>
      </c>
      <c r="P237">
        <f ca="1">OFFSET('Equipos, Mater, Serv'!AB$5,ROW($A237)-ROW($A$3),0)</f>
        <v>0</v>
      </c>
      <c r="Q237">
        <f ca="1">OFFSET('Equipos, Mater, Serv'!AC$5,ROW($A237)-ROW($A$3),0)</f>
        <v>0</v>
      </c>
      <c r="R237">
        <f ca="1">OFFSET('Equipos, Mater, Serv'!AD$5,ROW($A237)-ROW($A$3),0)</f>
        <v>0</v>
      </c>
      <c r="S237">
        <f ca="1">OFFSET('Equipos, Mater, Serv'!AE$5,ROW($A237)-ROW($A$3),0)</f>
        <v>0</v>
      </c>
      <c r="T237">
        <f ca="1">OFFSET('Equipos, Mater, Serv'!AF$5,ROW($A237)-ROW($A$3),0)</f>
        <v>0</v>
      </c>
      <c r="V237" s="227">
        <f ca="1">IF(OR($B237=0,D237=0,F237=0,J237&lt;&gt;'Datos fijos'!$H$3),0,1)</f>
        <v>0</v>
      </c>
      <c r="W237">
        <f t="shared" ca="1" si="260"/>
        <v>0</v>
      </c>
      <c r="X237" t="str">
        <f t="shared" ca="1" si="261"/>
        <v/>
      </c>
      <c r="Y237" t="str">
        <f t="shared" ca="1" si="262"/>
        <v/>
      </c>
      <c r="AA237" t="str">
        <f t="shared" ca="1" si="205"/>
        <v/>
      </c>
      <c r="AB237" t="str">
        <f t="shared" ca="1" si="206"/>
        <v/>
      </c>
      <c r="AC237" t="str">
        <f t="shared" ca="1" si="207"/>
        <v/>
      </c>
      <c r="AD237" t="str">
        <f t="shared" ca="1" si="208"/>
        <v/>
      </c>
      <c r="AE237" t="str">
        <f t="shared" ca="1" si="209"/>
        <v/>
      </c>
      <c r="AF237" t="str">
        <f t="shared" ca="1" si="210"/>
        <v/>
      </c>
      <c r="AG237" t="str">
        <f t="shared" ca="1" si="263"/>
        <v/>
      </c>
      <c r="AH237" t="str">
        <f t="shared" ca="1" si="264"/>
        <v/>
      </c>
      <c r="AI237" t="str">
        <f t="shared" ca="1" si="265"/>
        <v/>
      </c>
      <c r="AL237" t="str">
        <f ca="1">IF(Y237="","",IF(OR(AG237='Datos fijos'!$AB$3,AG237='Datos fijos'!$AB$4),0,SUM(AH237:AK237)))</f>
        <v/>
      </c>
      <c r="BE237" s="4">
        <f ca="1">IF(OR(COUNTIF('Datos fijos'!$AJ:$AJ,$B237)=0,$B237=0,D237=0,F237=0,$H$4&lt;&gt;'Datos fijos'!$H$3),0,VLOOKUP($B237,'Datos fijos'!$AJ:$AO,COLUMN('Datos fijos'!$AK$2)-COLUMN('Datos fijos'!$AJ$2)+1,0))</f>
        <v>0</v>
      </c>
      <c r="BF237">
        <f t="shared" ca="1" si="266"/>
        <v>0</v>
      </c>
      <c r="BG237" t="str">
        <f t="shared" ca="1" si="211"/>
        <v/>
      </c>
      <c r="BH237" t="str">
        <f t="shared" ca="1" si="212"/>
        <v/>
      </c>
      <c r="BJ237" t="str">
        <f t="shared" ca="1" si="213"/>
        <v/>
      </c>
      <c r="BK237" t="str">
        <f t="shared" ca="1" si="214"/>
        <v/>
      </c>
      <c r="BL237" t="str">
        <f t="shared" ca="1" si="215"/>
        <v/>
      </c>
      <c r="BM237" t="str">
        <f t="shared" ca="1" si="216"/>
        <v/>
      </c>
      <c r="BN237" s="4" t="str">
        <f t="shared" ca="1" si="217"/>
        <v/>
      </c>
      <c r="BO237" t="str">
        <f t="shared" ca="1" si="218"/>
        <v/>
      </c>
      <c r="BP237" t="str">
        <f t="shared" ca="1" si="219"/>
        <v/>
      </c>
      <c r="BQ237" t="str">
        <f t="shared" ca="1" si="220"/>
        <v/>
      </c>
      <c r="BR237" t="str">
        <f t="shared" ca="1" si="221"/>
        <v/>
      </c>
      <c r="BS237" t="str">
        <f t="shared" ca="1" si="222"/>
        <v/>
      </c>
      <c r="BT237" t="str">
        <f ca="1">IF($BH237="","",IF(OR(BO237='Datos fijos'!$AB$3,BO237='Datos fijos'!$AB$4),0,SUM(BP237:BS237)))</f>
        <v/>
      </c>
      <c r="BU237" t="str">
        <f t="shared" ca="1" si="267"/>
        <v/>
      </c>
      <c r="BX237">
        <f ca="1">IF(OR(COUNTIF('Datos fijos'!$AJ:$AJ,$B237)=0,$B237=0,D237=0,F237=0,G237=0,$H$4&lt;&gt;'Datos fijos'!$H$3),0,VLOOKUP($B237,'Datos fijos'!$AJ:$AO,COLUMN('Datos fijos'!$AL$1)-COLUMN('Datos fijos'!$AJ$2)+1,0))</f>
        <v>0</v>
      </c>
      <c r="BY237">
        <f t="shared" ca="1" si="268"/>
        <v>0</v>
      </c>
      <c r="BZ237" t="str">
        <f t="shared" ca="1" si="223"/>
        <v/>
      </c>
      <c r="CA237" t="str">
        <f t="shared" ca="1" si="224"/>
        <v/>
      </c>
      <c r="CC237" t="str">
        <f t="shared" ca="1" si="225"/>
        <v/>
      </c>
      <c r="CD237" t="str">
        <f t="shared" ca="1" si="226"/>
        <v/>
      </c>
      <c r="CE237" t="str">
        <f t="shared" ca="1" si="227"/>
        <v/>
      </c>
      <c r="CF237" t="str">
        <f t="shared" ca="1" si="228"/>
        <v/>
      </c>
      <c r="CG237" t="str">
        <f t="shared" ca="1" si="229"/>
        <v/>
      </c>
      <c r="CH237" t="str">
        <f t="shared" ca="1" si="230"/>
        <v/>
      </c>
      <c r="CI237" t="str">
        <f t="shared" ca="1" si="231"/>
        <v/>
      </c>
      <c r="CJ237" t="str">
        <f t="shared" ca="1" si="232"/>
        <v/>
      </c>
      <c r="CK237" t="str">
        <f t="shared" ca="1" si="233"/>
        <v/>
      </c>
      <c r="CL237" t="str">
        <f t="shared" ca="1" si="234"/>
        <v/>
      </c>
      <c r="CM237" t="str">
        <f ca="1">IF($CA237="","",IF(OR(CH237='Datos fijos'!$AB$3,CH237='Datos fijos'!$AB$4),0,SUM(CI237:CL237)))</f>
        <v/>
      </c>
      <c r="CN237" t="str">
        <f t="shared" ca="1" si="269"/>
        <v/>
      </c>
      <c r="CQ237" s="4">
        <f ca="1">IF(OR(COUNTIF('Datos fijos'!$AJ:$AJ,$B237)=0,$B237=0,L237=0,D237=0,F237=0),0,IF(K237='Datos fijos'!$AB$5,VLOOKUP($B237,'Datos fijos'!$AJ:$AO,COLUMN('Datos fijos'!$AN$1)-COLUMN('Datos fijos'!$AJ$2)+1,0),0))</f>
        <v>0</v>
      </c>
      <c r="CR237">
        <f t="shared" ca="1" si="270"/>
        <v>0</v>
      </c>
      <c r="CS237" t="str">
        <f t="shared" ca="1" si="235"/>
        <v/>
      </c>
      <c r="CT237" t="str">
        <f t="shared" ca="1" si="236"/>
        <v/>
      </c>
      <c r="CV237" t="str">
        <f t="shared" ca="1" si="237"/>
        <v/>
      </c>
      <c r="CW237" t="str">
        <f t="shared" ca="1" si="238"/>
        <v/>
      </c>
      <c r="CX237" t="str">
        <f t="shared" ca="1" si="239"/>
        <v/>
      </c>
      <c r="CY237" t="str">
        <f t="shared" ca="1" si="240"/>
        <v/>
      </c>
      <c r="CZ237" t="str">
        <f t="shared" ca="1" si="241"/>
        <v/>
      </c>
      <c r="DA237" t="str">
        <f t="shared" ca="1" si="242"/>
        <v/>
      </c>
      <c r="DB237" s="4" t="str">
        <f t="shared" ca="1" si="243"/>
        <v/>
      </c>
      <c r="DC237" t="str">
        <f t="shared" ca="1" si="244"/>
        <v/>
      </c>
      <c r="DD237" t="str">
        <f t="shared" ca="1" si="245"/>
        <v/>
      </c>
      <c r="DE237" t="str">
        <f t="shared" ca="1" si="246"/>
        <v/>
      </c>
      <c r="DF237" t="str">
        <f t="shared" ca="1" si="247"/>
        <v/>
      </c>
      <c r="DI237">
        <f ca="1">IF(OR(COUNTIF('Datos fijos'!$AJ:$AJ,Cálculos!$B237)=0,Cálculos!$B237=0,D237=0,F237=0),0,VLOOKUP($B237,'Datos fijos'!$AJ:$AO,COLUMN('Datos fijos'!$AO$1)-COLUMN('Datos fijos'!$AJ$2)+1,0))</f>
        <v>0</v>
      </c>
      <c r="DJ237">
        <f t="shared" ca="1" si="271"/>
        <v>0</v>
      </c>
      <c r="DK237" t="str">
        <f t="shared" ca="1" si="248"/>
        <v/>
      </c>
      <c r="DL237" t="str">
        <f t="shared" ca="1" si="272"/>
        <v/>
      </c>
      <c r="DN237" t="str">
        <f t="shared" ca="1" si="249"/>
        <v/>
      </c>
      <c r="DO237" t="str">
        <f t="shared" ca="1" si="250"/>
        <v/>
      </c>
      <c r="DP237" t="str">
        <f t="shared" ca="1" si="251"/>
        <v/>
      </c>
      <c r="DQ237" t="str">
        <f t="shared" ca="1" si="252"/>
        <v/>
      </c>
      <c r="DR237" t="str">
        <f t="shared" ca="1" si="253"/>
        <v/>
      </c>
      <c r="DS237" s="4" t="str">
        <f ca="1">IF($DL237="","",IF(OR(OFFSET(K$3,$DL237,0)='Datos fijos'!$AB$5,OFFSET(K$3,$DL237,0)='Datos fijos'!$AB$6),"Importado",OFFSET(K$3,$DL237,0)))</f>
        <v/>
      </c>
      <c r="DT237" t="str">
        <f t="shared" ca="1" si="254"/>
        <v/>
      </c>
      <c r="DU237" t="str">
        <f t="shared" ca="1" si="255"/>
        <v/>
      </c>
      <c r="DV237" t="str">
        <f t="shared" ca="1" si="256"/>
        <v/>
      </c>
      <c r="DW237" t="str">
        <f t="shared" ca="1" si="257"/>
        <v/>
      </c>
      <c r="DX237" t="str">
        <f ca="1">IF(DL237="","",IF(OR(DS237='Datos fijos'!$AB$3,DS237='Datos fijos'!$AB$4),0,SUM(DT237:DW237)))</f>
        <v/>
      </c>
      <c r="DY237" t="str">
        <f t="shared" ca="1" si="258"/>
        <v/>
      </c>
      <c r="EC237" s="52" t="str">
        <f ca="1">IF(OR(COUNTIF('Datos fijos'!$AJ:$AJ,Cálculos!$B237)=0,F237=0,D237=0,B237=0),"",VLOOKUP($B237,'Datos fijos'!$AJ:$AP,COLUMN('Datos fijos'!$AP$1)-COLUMN('Datos fijos'!$AJ$2)+1,0))</f>
        <v/>
      </c>
      <c r="ED237" t="str">
        <f t="shared" ca="1" si="259"/>
        <v/>
      </c>
    </row>
    <row r="238" spans="2:134">
      <c r="B238">
        <f ca="1">OFFSET('Equipos, Mater, Serv'!C$5,ROW($A238)-ROW($A$3),0)</f>
        <v>0</v>
      </c>
      <c r="C238">
        <f ca="1">OFFSET('Equipos, Mater, Serv'!D$5,ROW($A238)-ROW($A$3),0)</f>
        <v>0</v>
      </c>
      <c r="D238">
        <f ca="1">OFFSET('Equipos, Mater, Serv'!F$5,ROW($A238)-ROW($A$3),0)</f>
        <v>0</v>
      </c>
      <c r="E238">
        <f ca="1">OFFSET('Equipos, Mater, Serv'!G$5,ROW($A238)-ROW($A$3),0)</f>
        <v>0</v>
      </c>
      <c r="F238">
        <f ca="1">OFFSET('Equipos, Mater, Serv'!H$5,ROW($A238)-ROW($A$3),0)</f>
        <v>0</v>
      </c>
      <c r="G238">
        <f ca="1">OFFSET('Equipos, Mater, Serv'!L$5,ROW($A238)-ROW($A$3),0)</f>
        <v>0</v>
      </c>
      <c r="I238">
        <f ca="1">OFFSET('Equipos, Mater, Serv'!O$5,ROW($A238)-ROW($A$3),0)</f>
        <v>0</v>
      </c>
      <c r="J238">
        <f ca="1">OFFSET('Equipos, Mater, Serv'!P$5,ROW($A238)-ROW($A$3),0)</f>
        <v>0</v>
      </c>
      <c r="K238">
        <f ca="1">OFFSET('Equipos, Mater, Serv'!T$5,ROW($A238)-ROW($A$3),0)</f>
        <v>0</v>
      </c>
      <c r="L238">
        <f ca="1">OFFSET('Equipos, Mater, Serv'!U$5,ROW($A238)-ROW($A$3),0)</f>
        <v>0</v>
      </c>
      <c r="N238">
        <f ca="1">OFFSET('Equipos, Mater, Serv'!Z$5,ROW($A238)-ROW($A$3),0)</f>
        <v>0</v>
      </c>
      <c r="O238">
        <f ca="1">OFFSET('Equipos, Mater, Serv'!AA$5,ROW($A238)-ROW($A$3),0)</f>
        <v>0</v>
      </c>
      <c r="P238">
        <f ca="1">OFFSET('Equipos, Mater, Serv'!AB$5,ROW($A238)-ROW($A$3),0)</f>
        <v>0</v>
      </c>
      <c r="Q238">
        <f ca="1">OFFSET('Equipos, Mater, Serv'!AC$5,ROW($A238)-ROW($A$3),0)</f>
        <v>0</v>
      </c>
      <c r="R238">
        <f ca="1">OFFSET('Equipos, Mater, Serv'!AD$5,ROW($A238)-ROW($A$3),0)</f>
        <v>0</v>
      </c>
      <c r="S238">
        <f ca="1">OFFSET('Equipos, Mater, Serv'!AE$5,ROW($A238)-ROW($A$3),0)</f>
        <v>0</v>
      </c>
      <c r="T238">
        <f ca="1">OFFSET('Equipos, Mater, Serv'!AF$5,ROW($A238)-ROW($A$3),0)</f>
        <v>0</v>
      </c>
      <c r="V238" s="227">
        <f ca="1">IF(OR($B238=0,D238=0,F238=0,J238&lt;&gt;'Datos fijos'!$H$3),0,1)</f>
        <v>0</v>
      </c>
      <c r="W238">
        <f t="shared" ca="1" si="260"/>
        <v>0</v>
      </c>
      <c r="X238" t="str">
        <f t="shared" ca="1" si="261"/>
        <v/>
      </c>
      <c r="Y238" t="str">
        <f t="shared" ca="1" si="262"/>
        <v/>
      </c>
      <c r="AA238" t="str">
        <f t="shared" ca="1" si="205"/>
        <v/>
      </c>
      <c r="AB238" t="str">
        <f t="shared" ca="1" si="206"/>
        <v/>
      </c>
      <c r="AC238" t="str">
        <f t="shared" ca="1" si="207"/>
        <v/>
      </c>
      <c r="AD238" t="str">
        <f t="shared" ca="1" si="208"/>
        <v/>
      </c>
      <c r="AE238" t="str">
        <f t="shared" ca="1" si="209"/>
        <v/>
      </c>
      <c r="AF238" t="str">
        <f t="shared" ca="1" si="210"/>
        <v/>
      </c>
      <c r="AG238" t="str">
        <f t="shared" ca="1" si="263"/>
        <v/>
      </c>
      <c r="AH238" t="str">
        <f t="shared" ca="1" si="264"/>
        <v/>
      </c>
      <c r="AI238" t="str">
        <f t="shared" ca="1" si="265"/>
        <v/>
      </c>
      <c r="AL238" t="str">
        <f ca="1">IF(Y238="","",IF(OR(AG238='Datos fijos'!$AB$3,AG238='Datos fijos'!$AB$4),0,SUM(AH238:AK238)))</f>
        <v/>
      </c>
      <c r="BE238" s="4">
        <f ca="1">IF(OR(COUNTIF('Datos fijos'!$AJ:$AJ,$B238)=0,$B238=0,D238=0,F238=0,$H$4&lt;&gt;'Datos fijos'!$H$3),0,VLOOKUP($B238,'Datos fijos'!$AJ:$AO,COLUMN('Datos fijos'!$AK$2)-COLUMN('Datos fijos'!$AJ$2)+1,0))</f>
        <v>0</v>
      </c>
      <c r="BF238">
        <f t="shared" ca="1" si="266"/>
        <v>0</v>
      </c>
      <c r="BG238" t="str">
        <f t="shared" ca="1" si="211"/>
        <v/>
      </c>
      <c r="BH238" t="str">
        <f t="shared" ca="1" si="212"/>
        <v/>
      </c>
      <c r="BJ238" t="str">
        <f t="shared" ca="1" si="213"/>
        <v/>
      </c>
      <c r="BK238" t="str">
        <f t="shared" ca="1" si="214"/>
        <v/>
      </c>
      <c r="BL238" t="str">
        <f t="shared" ca="1" si="215"/>
        <v/>
      </c>
      <c r="BM238" t="str">
        <f t="shared" ca="1" si="216"/>
        <v/>
      </c>
      <c r="BN238" s="4" t="str">
        <f t="shared" ca="1" si="217"/>
        <v/>
      </c>
      <c r="BO238" t="str">
        <f t="shared" ca="1" si="218"/>
        <v/>
      </c>
      <c r="BP238" t="str">
        <f t="shared" ca="1" si="219"/>
        <v/>
      </c>
      <c r="BQ238" t="str">
        <f t="shared" ca="1" si="220"/>
        <v/>
      </c>
      <c r="BR238" t="str">
        <f t="shared" ca="1" si="221"/>
        <v/>
      </c>
      <c r="BS238" t="str">
        <f t="shared" ca="1" si="222"/>
        <v/>
      </c>
      <c r="BT238" t="str">
        <f ca="1">IF($BH238="","",IF(OR(BO238='Datos fijos'!$AB$3,BO238='Datos fijos'!$AB$4),0,SUM(BP238:BS238)))</f>
        <v/>
      </c>
      <c r="BU238" t="str">
        <f t="shared" ca="1" si="267"/>
        <v/>
      </c>
      <c r="BX238">
        <f ca="1">IF(OR(COUNTIF('Datos fijos'!$AJ:$AJ,$B238)=0,$B238=0,D238=0,F238=0,G238=0,$H$4&lt;&gt;'Datos fijos'!$H$3),0,VLOOKUP($B238,'Datos fijos'!$AJ:$AO,COLUMN('Datos fijos'!$AL$1)-COLUMN('Datos fijos'!$AJ$2)+1,0))</f>
        <v>0</v>
      </c>
      <c r="BY238">
        <f t="shared" ca="1" si="268"/>
        <v>0</v>
      </c>
      <c r="BZ238" t="str">
        <f t="shared" ca="1" si="223"/>
        <v/>
      </c>
      <c r="CA238" t="str">
        <f t="shared" ca="1" si="224"/>
        <v/>
      </c>
      <c r="CC238" t="str">
        <f t="shared" ca="1" si="225"/>
        <v/>
      </c>
      <c r="CD238" t="str">
        <f t="shared" ca="1" si="226"/>
        <v/>
      </c>
      <c r="CE238" t="str">
        <f t="shared" ca="1" si="227"/>
        <v/>
      </c>
      <c r="CF238" t="str">
        <f t="shared" ca="1" si="228"/>
        <v/>
      </c>
      <c r="CG238" t="str">
        <f t="shared" ca="1" si="229"/>
        <v/>
      </c>
      <c r="CH238" t="str">
        <f t="shared" ca="1" si="230"/>
        <v/>
      </c>
      <c r="CI238" t="str">
        <f t="shared" ca="1" si="231"/>
        <v/>
      </c>
      <c r="CJ238" t="str">
        <f t="shared" ca="1" si="232"/>
        <v/>
      </c>
      <c r="CK238" t="str">
        <f t="shared" ca="1" si="233"/>
        <v/>
      </c>
      <c r="CL238" t="str">
        <f t="shared" ca="1" si="234"/>
        <v/>
      </c>
      <c r="CM238" t="str">
        <f ca="1">IF($CA238="","",IF(OR(CH238='Datos fijos'!$AB$3,CH238='Datos fijos'!$AB$4),0,SUM(CI238:CL238)))</f>
        <v/>
      </c>
      <c r="CN238" t="str">
        <f t="shared" ca="1" si="269"/>
        <v/>
      </c>
      <c r="CQ238" s="4">
        <f ca="1">IF(OR(COUNTIF('Datos fijos'!$AJ:$AJ,$B238)=0,$B238=0,L238=0,D238=0,F238=0),0,IF(K238='Datos fijos'!$AB$5,VLOOKUP($B238,'Datos fijos'!$AJ:$AO,COLUMN('Datos fijos'!$AN$1)-COLUMN('Datos fijos'!$AJ$2)+1,0),0))</f>
        <v>0</v>
      </c>
      <c r="CR238">
        <f t="shared" ca="1" si="270"/>
        <v>0</v>
      </c>
      <c r="CS238" t="str">
        <f t="shared" ca="1" si="235"/>
        <v/>
      </c>
      <c r="CT238" t="str">
        <f t="shared" ca="1" si="236"/>
        <v/>
      </c>
      <c r="CV238" t="str">
        <f t="shared" ca="1" si="237"/>
        <v/>
      </c>
      <c r="CW238" t="str">
        <f t="shared" ca="1" si="238"/>
        <v/>
      </c>
      <c r="CX238" t="str">
        <f t="shared" ca="1" si="239"/>
        <v/>
      </c>
      <c r="CY238" t="str">
        <f t="shared" ca="1" si="240"/>
        <v/>
      </c>
      <c r="CZ238" t="str">
        <f t="shared" ca="1" si="241"/>
        <v/>
      </c>
      <c r="DA238" t="str">
        <f t="shared" ca="1" si="242"/>
        <v/>
      </c>
      <c r="DB238" s="4" t="str">
        <f t="shared" ca="1" si="243"/>
        <v/>
      </c>
      <c r="DC238" t="str">
        <f t="shared" ca="1" si="244"/>
        <v/>
      </c>
      <c r="DD238" t="str">
        <f t="shared" ca="1" si="245"/>
        <v/>
      </c>
      <c r="DE238" t="str">
        <f t="shared" ca="1" si="246"/>
        <v/>
      </c>
      <c r="DF238" t="str">
        <f t="shared" ca="1" si="247"/>
        <v/>
      </c>
      <c r="DI238">
        <f ca="1">IF(OR(COUNTIF('Datos fijos'!$AJ:$AJ,Cálculos!$B238)=0,Cálculos!$B238=0,D238=0,F238=0),0,VLOOKUP($B238,'Datos fijos'!$AJ:$AO,COLUMN('Datos fijos'!$AO$1)-COLUMN('Datos fijos'!$AJ$2)+1,0))</f>
        <v>0</v>
      </c>
      <c r="DJ238">
        <f t="shared" ca="1" si="271"/>
        <v>0</v>
      </c>
      <c r="DK238" t="str">
        <f t="shared" ca="1" si="248"/>
        <v/>
      </c>
      <c r="DL238" t="str">
        <f t="shared" ca="1" si="272"/>
        <v/>
      </c>
      <c r="DN238" t="str">
        <f t="shared" ca="1" si="249"/>
        <v/>
      </c>
      <c r="DO238" t="str">
        <f t="shared" ca="1" si="250"/>
        <v/>
      </c>
      <c r="DP238" t="str">
        <f t="shared" ca="1" si="251"/>
        <v/>
      </c>
      <c r="DQ238" t="str">
        <f t="shared" ca="1" si="252"/>
        <v/>
      </c>
      <c r="DR238" t="str">
        <f t="shared" ca="1" si="253"/>
        <v/>
      </c>
      <c r="DS238" s="4" t="str">
        <f ca="1">IF($DL238="","",IF(OR(OFFSET(K$3,$DL238,0)='Datos fijos'!$AB$5,OFFSET(K$3,$DL238,0)='Datos fijos'!$AB$6),"Importado",OFFSET(K$3,$DL238,0)))</f>
        <v/>
      </c>
      <c r="DT238" t="str">
        <f t="shared" ca="1" si="254"/>
        <v/>
      </c>
      <c r="DU238" t="str">
        <f t="shared" ca="1" si="255"/>
        <v/>
      </c>
      <c r="DV238" t="str">
        <f t="shared" ca="1" si="256"/>
        <v/>
      </c>
      <c r="DW238" t="str">
        <f t="shared" ca="1" si="257"/>
        <v/>
      </c>
      <c r="DX238" t="str">
        <f ca="1">IF(DL238="","",IF(OR(DS238='Datos fijos'!$AB$3,DS238='Datos fijos'!$AB$4),0,SUM(DT238:DW238)))</f>
        <v/>
      </c>
      <c r="DY238" t="str">
        <f t="shared" ca="1" si="258"/>
        <v/>
      </c>
      <c r="EC238" s="52" t="str">
        <f ca="1">IF(OR(COUNTIF('Datos fijos'!$AJ:$AJ,Cálculos!$B238)=0,F238=0,D238=0,B238=0),"",VLOOKUP($B238,'Datos fijos'!$AJ:$AP,COLUMN('Datos fijos'!$AP$1)-COLUMN('Datos fijos'!$AJ$2)+1,0))</f>
        <v/>
      </c>
      <c r="ED238" t="str">
        <f t="shared" ca="1" si="259"/>
        <v/>
      </c>
    </row>
    <row r="239" spans="2:134">
      <c r="B239">
        <f ca="1">OFFSET('Equipos, Mater, Serv'!C$5,ROW($A239)-ROW($A$3),0)</f>
        <v>0</v>
      </c>
      <c r="C239">
        <f ca="1">OFFSET('Equipos, Mater, Serv'!D$5,ROW($A239)-ROW($A$3),0)</f>
        <v>0</v>
      </c>
      <c r="D239">
        <f ca="1">OFFSET('Equipos, Mater, Serv'!F$5,ROW($A239)-ROW($A$3),0)</f>
        <v>0</v>
      </c>
      <c r="E239">
        <f ca="1">OFFSET('Equipos, Mater, Serv'!G$5,ROW($A239)-ROW($A$3),0)</f>
        <v>0</v>
      </c>
      <c r="F239">
        <f ca="1">OFFSET('Equipos, Mater, Serv'!H$5,ROW($A239)-ROW($A$3),0)</f>
        <v>0</v>
      </c>
      <c r="G239">
        <f ca="1">OFFSET('Equipos, Mater, Serv'!L$5,ROW($A239)-ROW($A$3),0)</f>
        <v>0</v>
      </c>
      <c r="I239">
        <f ca="1">OFFSET('Equipos, Mater, Serv'!O$5,ROW($A239)-ROW($A$3),0)</f>
        <v>0</v>
      </c>
      <c r="J239">
        <f ca="1">OFFSET('Equipos, Mater, Serv'!P$5,ROW($A239)-ROW($A$3),0)</f>
        <v>0</v>
      </c>
      <c r="K239">
        <f ca="1">OFFSET('Equipos, Mater, Serv'!T$5,ROW($A239)-ROW($A$3),0)</f>
        <v>0</v>
      </c>
      <c r="L239">
        <f ca="1">OFFSET('Equipos, Mater, Serv'!U$5,ROW($A239)-ROW($A$3),0)</f>
        <v>0</v>
      </c>
      <c r="N239">
        <f ca="1">OFFSET('Equipos, Mater, Serv'!Z$5,ROW($A239)-ROW($A$3),0)</f>
        <v>0</v>
      </c>
      <c r="O239">
        <f ca="1">OFFSET('Equipos, Mater, Serv'!AA$5,ROW($A239)-ROW($A$3),0)</f>
        <v>0</v>
      </c>
      <c r="P239">
        <f ca="1">OFFSET('Equipos, Mater, Serv'!AB$5,ROW($A239)-ROW($A$3),0)</f>
        <v>0</v>
      </c>
      <c r="Q239">
        <f ca="1">OFFSET('Equipos, Mater, Serv'!AC$5,ROW($A239)-ROW($A$3),0)</f>
        <v>0</v>
      </c>
      <c r="R239">
        <f ca="1">OFFSET('Equipos, Mater, Serv'!AD$5,ROW($A239)-ROW($A$3),0)</f>
        <v>0</v>
      </c>
      <c r="S239">
        <f ca="1">OFFSET('Equipos, Mater, Serv'!AE$5,ROW($A239)-ROW($A$3),0)</f>
        <v>0</v>
      </c>
      <c r="T239">
        <f ca="1">OFFSET('Equipos, Mater, Serv'!AF$5,ROW($A239)-ROW($A$3),0)</f>
        <v>0</v>
      </c>
      <c r="V239" s="227">
        <f ca="1">IF(OR($B239=0,D239=0,F239=0,J239&lt;&gt;'Datos fijos'!$H$3),0,1)</f>
        <v>0</v>
      </c>
      <c r="W239">
        <f t="shared" ca="1" si="260"/>
        <v>0</v>
      </c>
      <c r="X239" t="str">
        <f t="shared" ca="1" si="261"/>
        <v/>
      </c>
      <c r="Y239" t="str">
        <f t="shared" ca="1" si="262"/>
        <v/>
      </c>
      <c r="AA239" t="str">
        <f t="shared" ca="1" si="205"/>
        <v/>
      </c>
      <c r="AB239" t="str">
        <f t="shared" ca="1" si="206"/>
        <v/>
      </c>
      <c r="AC239" t="str">
        <f t="shared" ca="1" si="207"/>
        <v/>
      </c>
      <c r="AD239" t="str">
        <f t="shared" ca="1" si="208"/>
        <v/>
      </c>
      <c r="AE239" t="str">
        <f t="shared" ca="1" si="209"/>
        <v/>
      </c>
      <c r="AF239" t="str">
        <f t="shared" ca="1" si="210"/>
        <v/>
      </c>
      <c r="AG239" t="str">
        <f t="shared" ca="1" si="263"/>
        <v/>
      </c>
      <c r="AH239" t="str">
        <f t="shared" ca="1" si="264"/>
        <v/>
      </c>
      <c r="AI239" t="str">
        <f t="shared" ca="1" si="265"/>
        <v/>
      </c>
      <c r="AL239" t="str">
        <f ca="1">IF(Y239="","",IF(OR(AG239='Datos fijos'!$AB$3,AG239='Datos fijos'!$AB$4),0,SUM(AH239:AK239)))</f>
        <v/>
      </c>
      <c r="BE239" s="4">
        <f ca="1">IF(OR(COUNTIF('Datos fijos'!$AJ:$AJ,$B239)=0,$B239=0,D239=0,F239=0,$H$4&lt;&gt;'Datos fijos'!$H$3),0,VLOOKUP($B239,'Datos fijos'!$AJ:$AO,COLUMN('Datos fijos'!$AK$2)-COLUMN('Datos fijos'!$AJ$2)+1,0))</f>
        <v>0</v>
      </c>
      <c r="BF239">
        <f t="shared" ca="1" si="266"/>
        <v>0</v>
      </c>
      <c r="BG239" t="str">
        <f t="shared" ca="1" si="211"/>
        <v/>
      </c>
      <c r="BH239" t="str">
        <f t="shared" ca="1" si="212"/>
        <v/>
      </c>
      <c r="BJ239" t="str">
        <f t="shared" ca="1" si="213"/>
        <v/>
      </c>
      <c r="BK239" t="str">
        <f t="shared" ca="1" si="214"/>
        <v/>
      </c>
      <c r="BL239" t="str">
        <f t="shared" ca="1" si="215"/>
        <v/>
      </c>
      <c r="BM239" t="str">
        <f t="shared" ca="1" si="216"/>
        <v/>
      </c>
      <c r="BN239" s="4" t="str">
        <f t="shared" ca="1" si="217"/>
        <v/>
      </c>
      <c r="BO239" t="str">
        <f t="shared" ca="1" si="218"/>
        <v/>
      </c>
      <c r="BP239" t="str">
        <f t="shared" ca="1" si="219"/>
        <v/>
      </c>
      <c r="BQ239" t="str">
        <f t="shared" ca="1" si="220"/>
        <v/>
      </c>
      <c r="BR239" t="str">
        <f t="shared" ca="1" si="221"/>
        <v/>
      </c>
      <c r="BS239" t="str">
        <f t="shared" ca="1" si="222"/>
        <v/>
      </c>
      <c r="BT239" t="str">
        <f ca="1">IF($BH239="","",IF(OR(BO239='Datos fijos'!$AB$3,BO239='Datos fijos'!$AB$4),0,SUM(BP239:BS239)))</f>
        <v/>
      </c>
      <c r="BU239" t="str">
        <f t="shared" ca="1" si="267"/>
        <v/>
      </c>
      <c r="BX239">
        <f ca="1">IF(OR(COUNTIF('Datos fijos'!$AJ:$AJ,$B239)=0,$B239=0,D239=0,F239=0,G239=0,$H$4&lt;&gt;'Datos fijos'!$H$3),0,VLOOKUP($B239,'Datos fijos'!$AJ:$AO,COLUMN('Datos fijos'!$AL$1)-COLUMN('Datos fijos'!$AJ$2)+1,0))</f>
        <v>0</v>
      </c>
      <c r="BY239">
        <f t="shared" ca="1" si="268"/>
        <v>0</v>
      </c>
      <c r="BZ239" t="str">
        <f t="shared" ca="1" si="223"/>
        <v/>
      </c>
      <c r="CA239" t="str">
        <f t="shared" ca="1" si="224"/>
        <v/>
      </c>
      <c r="CC239" t="str">
        <f t="shared" ca="1" si="225"/>
        <v/>
      </c>
      <c r="CD239" t="str">
        <f t="shared" ca="1" si="226"/>
        <v/>
      </c>
      <c r="CE239" t="str">
        <f t="shared" ca="1" si="227"/>
        <v/>
      </c>
      <c r="CF239" t="str">
        <f t="shared" ca="1" si="228"/>
        <v/>
      </c>
      <c r="CG239" t="str">
        <f t="shared" ca="1" si="229"/>
        <v/>
      </c>
      <c r="CH239" t="str">
        <f t="shared" ca="1" si="230"/>
        <v/>
      </c>
      <c r="CI239" t="str">
        <f t="shared" ca="1" si="231"/>
        <v/>
      </c>
      <c r="CJ239" t="str">
        <f t="shared" ca="1" si="232"/>
        <v/>
      </c>
      <c r="CK239" t="str">
        <f t="shared" ca="1" si="233"/>
        <v/>
      </c>
      <c r="CL239" t="str">
        <f t="shared" ca="1" si="234"/>
        <v/>
      </c>
      <c r="CM239" t="str">
        <f ca="1">IF($CA239="","",IF(OR(CH239='Datos fijos'!$AB$3,CH239='Datos fijos'!$AB$4),0,SUM(CI239:CL239)))</f>
        <v/>
      </c>
      <c r="CN239" t="str">
        <f t="shared" ca="1" si="269"/>
        <v/>
      </c>
      <c r="CQ239" s="4">
        <f ca="1">IF(OR(COUNTIF('Datos fijos'!$AJ:$AJ,$B239)=0,$B239=0,L239=0,D239=0,F239=0),0,IF(K239='Datos fijos'!$AB$5,VLOOKUP($B239,'Datos fijos'!$AJ:$AO,COLUMN('Datos fijos'!$AN$1)-COLUMN('Datos fijos'!$AJ$2)+1,0),0))</f>
        <v>0</v>
      </c>
      <c r="CR239">
        <f t="shared" ca="1" si="270"/>
        <v>0</v>
      </c>
      <c r="CS239" t="str">
        <f t="shared" ca="1" si="235"/>
        <v/>
      </c>
      <c r="CT239" t="str">
        <f t="shared" ca="1" si="236"/>
        <v/>
      </c>
      <c r="CV239" t="str">
        <f t="shared" ca="1" si="237"/>
        <v/>
      </c>
      <c r="CW239" t="str">
        <f t="shared" ca="1" si="238"/>
        <v/>
      </c>
      <c r="CX239" t="str">
        <f t="shared" ca="1" si="239"/>
        <v/>
      </c>
      <c r="CY239" t="str">
        <f t="shared" ca="1" si="240"/>
        <v/>
      </c>
      <c r="CZ239" t="str">
        <f t="shared" ca="1" si="241"/>
        <v/>
      </c>
      <c r="DA239" t="str">
        <f t="shared" ca="1" si="242"/>
        <v/>
      </c>
      <c r="DB239" s="4" t="str">
        <f t="shared" ca="1" si="243"/>
        <v/>
      </c>
      <c r="DC239" t="str">
        <f t="shared" ca="1" si="244"/>
        <v/>
      </c>
      <c r="DD239" t="str">
        <f t="shared" ca="1" si="245"/>
        <v/>
      </c>
      <c r="DE239" t="str">
        <f t="shared" ca="1" si="246"/>
        <v/>
      </c>
      <c r="DF239" t="str">
        <f t="shared" ca="1" si="247"/>
        <v/>
      </c>
      <c r="DI239">
        <f ca="1">IF(OR(COUNTIF('Datos fijos'!$AJ:$AJ,Cálculos!$B239)=0,Cálculos!$B239=0,D239=0,F239=0),0,VLOOKUP($B239,'Datos fijos'!$AJ:$AO,COLUMN('Datos fijos'!$AO$1)-COLUMN('Datos fijos'!$AJ$2)+1,0))</f>
        <v>0</v>
      </c>
      <c r="DJ239">
        <f t="shared" ca="1" si="271"/>
        <v>0</v>
      </c>
      <c r="DK239" t="str">
        <f t="shared" ca="1" si="248"/>
        <v/>
      </c>
      <c r="DL239" t="str">
        <f t="shared" ca="1" si="272"/>
        <v/>
      </c>
      <c r="DN239" t="str">
        <f t="shared" ca="1" si="249"/>
        <v/>
      </c>
      <c r="DO239" t="str">
        <f t="shared" ca="1" si="250"/>
        <v/>
      </c>
      <c r="DP239" t="str">
        <f t="shared" ca="1" si="251"/>
        <v/>
      </c>
      <c r="DQ239" t="str">
        <f t="shared" ca="1" si="252"/>
        <v/>
      </c>
      <c r="DR239" t="str">
        <f t="shared" ca="1" si="253"/>
        <v/>
      </c>
      <c r="DS239" s="4" t="str">
        <f ca="1">IF($DL239="","",IF(OR(OFFSET(K$3,$DL239,0)='Datos fijos'!$AB$5,OFFSET(K$3,$DL239,0)='Datos fijos'!$AB$6),"Importado",OFFSET(K$3,$DL239,0)))</f>
        <v/>
      </c>
      <c r="DT239" t="str">
        <f t="shared" ca="1" si="254"/>
        <v/>
      </c>
      <c r="DU239" t="str">
        <f t="shared" ca="1" si="255"/>
        <v/>
      </c>
      <c r="DV239" t="str">
        <f t="shared" ca="1" si="256"/>
        <v/>
      </c>
      <c r="DW239" t="str">
        <f t="shared" ca="1" si="257"/>
        <v/>
      </c>
      <c r="DX239" t="str">
        <f ca="1">IF(DL239="","",IF(OR(DS239='Datos fijos'!$AB$3,DS239='Datos fijos'!$AB$4),0,SUM(DT239:DW239)))</f>
        <v/>
      </c>
      <c r="DY239" t="str">
        <f t="shared" ca="1" si="258"/>
        <v/>
      </c>
      <c r="EC239" s="52" t="str">
        <f ca="1">IF(OR(COUNTIF('Datos fijos'!$AJ:$AJ,Cálculos!$B239)=0,F239=0,D239=0,B239=0),"",VLOOKUP($B239,'Datos fijos'!$AJ:$AP,COLUMN('Datos fijos'!$AP$1)-COLUMN('Datos fijos'!$AJ$2)+1,0))</f>
        <v/>
      </c>
      <c r="ED239" t="str">
        <f t="shared" ca="1" si="259"/>
        <v/>
      </c>
    </row>
    <row r="240" spans="2:134">
      <c r="B240">
        <f ca="1">OFFSET('Equipos, Mater, Serv'!C$5,ROW($A240)-ROW($A$3),0)</f>
        <v>0</v>
      </c>
      <c r="C240">
        <f ca="1">OFFSET('Equipos, Mater, Serv'!D$5,ROW($A240)-ROW($A$3),0)</f>
        <v>0</v>
      </c>
      <c r="D240">
        <f ca="1">OFFSET('Equipos, Mater, Serv'!F$5,ROW($A240)-ROW($A$3),0)</f>
        <v>0</v>
      </c>
      <c r="E240">
        <f ca="1">OFFSET('Equipos, Mater, Serv'!G$5,ROW($A240)-ROW($A$3),0)</f>
        <v>0</v>
      </c>
      <c r="F240">
        <f ca="1">OFFSET('Equipos, Mater, Serv'!H$5,ROW($A240)-ROW($A$3),0)</f>
        <v>0</v>
      </c>
      <c r="G240">
        <f ca="1">OFFSET('Equipos, Mater, Serv'!L$5,ROW($A240)-ROW($A$3),0)</f>
        <v>0</v>
      </c>
      <c r="I240">
        <f ca="1">OFFSET('Equipos, Mater, Serv'!O$5,ROW($A240)-ROW($A$3),0)</f>
        <v>0</v>
      </c>
      <c r="J240">
        <f ca="1">OFFSET('Equipos, Mater, Serv'!P$5,ROW($A240)-ROW($A$3),0)</f>
        <v>0</v>
      </c>
      <c r="K240">
        <f ca="1">OFFSET('Equipos, Mater, Serv'!T$5,ROW($A240)-ROW($A$3),0)</f>
        <v>0</v>
      </c>
      <c r="L240">
        <f ca="1">OFFSET('Equipos, Mater, Serv'!U$5,ROW($A240)-ROW($A$3),0)</f>
        <v>0</v>
      </c>
      <c r="N240">
        <f ca="1">OFFSET('Equipos, Mater, Serv'!Z$5,ROW($A240)-ROW($A$3),0)</f>
        <v>0</v>
      </c>
      <c r="O240">
        <f ca="1">OFFSET('Equipos, Mater, Serv'!AA$5,ROW($A240)-ROW($A$3),0)</f>
        <v>0</v>
      </c>
      <c r="P240">
        <f ca="1">OFFSET('Equipos, Mater, Serv'!AB$5,ROW($A240)-ROW($A$3),0)</f>
        <v>0</v>
      </c>
      <c r="Q240">
        <f ca="1">OFFSET('Equipos, Mater, Serv'!AC$5,ROW($A240)-ROW($A$3),0)</f>
        <v>0</v>
      </c>
      <c r="R240">
        <f ca="1">OFFSET('Equipos, Mater, Serv'!AD$5,ROW($A240)-ROW($A$3),0)</f>
        <v>0</v>
      </c>
      <c r="S240">
        <f ca="1">OFFSET('Equipos, Mater, Serv'!AE$5,ROW($A240)-ROW($A$3),0)</f>
        <v>0</v>
      </c>
      <c r="T240">
        <f ca="1">OFFSET('Equipos, Mater, Serv'!AF$5,ROW($A240)-ROW($A$3),0)</f>
        <v>0</v>
      </c>
      <c r="V240" s="227">
        <f ca="1">IF(OR($B240=0,D240=0,F240=0,J240&lt;&gt;'Datos fijos'!$H$3),0,1)</f>
        <v>0</v>
      </c>
      <c r="W240">
        <f t="shared" ca="1" si="260"/>
        <v>0</v>
      </c>
      <c r="X240" t="str">
        <f t="shared" ca="1" si="261"/>
        <v/>
      </c>
      <c r="Y240" t="str">
        <f t="shared" ca="1" si="262"/>
        <v/>
      </c>
      <c r="AA240" t="str">
        <f t="shared" ca="1" si="205"/>
        <v/>
      </c>
      <c r="AB240" t="str">
        <f t="shared" ca="1" si="206"/>
        <v/>
      </c>
      <c r="AC240" t="str">
        <f t="shared" ca="1" si="207"/>
        <v/>
      </c>
      <c r="AD240" t="str">
        <f t="shared" ca="1" si="208"/>
        <v/>
      </c>
      <c r="AE240" t="str">
        <f t="shared" ca="1" si="209"/>
        <v/>
      </c>
      <c r="AF240" t="str">
        <f t="shared" ca="1" si="210"/>
        <v/>
      </c>
      <c r="AG240" t="str">
        <f t="shared" ca="1" si="263"/>
        <v/>
      </c>
      <c r="AH240" t="str">
        <f t="shared" ca="1" si="264"/>
        <v/>
      </c>
      <c r="AI240" t="str">
        <f t="shared" ca="1" si="265"/>
        <v/>
      </c>
      <c r="AL240" t="str">
        <f ca="1">IF(Y240="","",IF(OR(AG240='Datos fijos'!$AB$3,AG240='Datos fijos'!$AB$4),0,SUM(AH240:AK240)))</f>
        <v/>
      </c>
      <c r="BE240" s="4">
        <f ca="1">IF(OR(COUNTIF('Datos fijos'!$AJ:$AJ,$B240)=0,$B240=0,D240=0,F240=0,$H$4&lt;&gt;'Datos fijos'!$H$3),0,VLOOKUP($B240,'Datos fijos'!$AJ:$AO,COLUMN('Datos fijos'!$AK$2)-COLUMN('Datos fijos'!$AJ$2)+1,0))</f>
        <v>0</v>
      </c>
      <c r="BF240">
        <f t="shared" ca="1" si="266"/>
        <v>0</v>
      </c>
      <c r="BG240" t="str">
        <f t="shared" ca="1" si="211"/>
        <v/>
      </c>
      <c r="BH240" t="str">
        <f t="shared" ca="1" si="212"/>
        <v/>
      </c>
      <c r="BJ240" t="str">
        <f t="shared" ca="1" si="213"/>
        <v/>
      </c>
      <c r="BK240" t="str">
        <f t="shared" ca="1" si="214"/>
        <v/>
      </c>
      <c r="BL240" t="str">
        <f t="shared" ca="1" si="215"/>
        <v/>
      </c>
      <c r="BM240" t="str">
        <f t="shared" ca="1" si="216"/>
        <v/>
      </c>
      <c r="BN240" s="4" t="str">
        <f t="shared" ca="1" si="217"/>
        <v/>
      </c>
      <c r="BO240" t="str">
        <f t="shared" ca="1" si="218"/>
        <v/>
      </c>
      <c r="BP240" t="str">
        <f t="shared" ca="1" si="219"/>
        <v/>
      </c>
      <c r="BQ240" t="str">
        <f t="shared" ca="1" si="220"/>
        <v/>
      </c>
      <c r="BR240" t="str">
        <f t="shared" ca="1" si="221"/>
        <v/>
      </c>
      <c r="BS240" t="str">
        <f t="shared" ca="1" si="222"/>
        <v/>
      </c>
      <c r="BT240" t="str">
        <f ca="1">IF($BH240="","",IF(OR(BO240='Datos fijos'!$AB$3,BO240='Datos fijos'!$AB$4),0,SUM(BP240:BS240)))</f>
        <v/>
      </c>
      <c r="BU240" t="str">
        <f t="shared" ca="1" si="267"/>
        <v/>
      </c>
      <c r="BX240">
        <f ca="1">IF(OR(COUNTIF('Datos fijos'!$AJ:$AJ,$B240)=0,$B240=0,D240=0,F240=0,G240=0,$H$4&lt;&gt;'Datos fijos'!$H$3),0,VLOOKUP($B240,'Datos fijos'!$AJ:$AO,COLUMN('Datos fijos'!$AL$1)-COLUMN('Datos fijos'!$AJ$2)+1,0))</f>
        <v>0</v>
      </c>
      <c r="BY240">
        <f t="shared" ca="1" si="268"/>
        <v>0</v>
      </c>
      <c r="BZ240" t="str">
        <f t="shared" ca="1" si="223"/>
        <v/>
      </c>
      <c r="CA240" t="str">
        <f t="shared" ca="1" si="224"/>
        <v/>
      </c>
      <c r="CC240" t="str">
        <f t="shared" ca="1" si="225"/>
        <v/>
      </c>
      <c r="CD240" t="str">
        <f t="shared" ca="1" si="226"/>
        <v/>
      </c>
      <c r="CE240" t="str">
        <f t="shared" ca="1" si="227"/>
        <v/>
      </c>
      <c r="CF240" t="str">
        <f t="shared" ca="1" si="228"/>
        <v/>
      </c>
      <c r="CG240" t="str">
        <f t="shared" ca="1" si="229"/>
        <v/>
      </c>
      <c r="CH240" t="str">
        <f t="shared" ca="1" si="230"/>
        <v/>
      </c>
      <c r="CI240" t="str">
        <f t="shared" ca="1" si="231"/>
        <v/>
      </c>
      <c r="CJ240" t="str">
        <f t="shared" ca="1" si="232"/>
        <v/>
      </c>
      <c r="CK240" t="str">
        <f t="shared" ca="1" si="233"/>
        <v/>
      </c>
      <c r="CL240" t="str">
        <f t="shared" ca="1" si="234"/>
        <v/>
      </c>
      <c r="CM240" t="str">
        <f ca="1">IF($CA240="","",IF(OR(CH240='Datos fijos'!$AB$3,CH240='Datos fijos'!$AB$4),0,SUM(CI240:CL240)))</f>
        <v/>
      </c>
      <c r="CN240" t="str">
        <f t="shared" ca="1" si="269"/>
        <v/>
      </c>
      <c r="CQ240" s="4">
        <f ca="1">IF(OR(COUNTIF('Datos fijos'!$AJ:$AJ,$B240)=0,$B240=0,L240=0,D240=0,F240=0),0,IF(K240='Datos fijos'!$AB$5,VLOOKUP($B240,'Datos fijos'!$AJ:$AO,COLUMN('Datos fijos'!$AN$1)-COLUMN('Datos fijos'!$AJ$2)+1,0),0))</f>
        <v>0</v>
      </c>
      <c r="CR240">
        <f t="shared" ca="1" si="270"/>
        <v>0</v>
      </c>
      <c r="CS240" t="str">
        <f t="shared" ca="1" si="235"/>
        <v/>
      </c>
      <c r="CT240" t="str">
        <f t="shared" ca="1" si="236"/>
        <v/>
      </c>
      <c r="CV240" t="str">
        <f t="shared" ca="1" si="237"/>
        <v/>
      </c>
      <c r="CW240" t="str">
        <f t="shared" ca="1" si="238"/>
        <v/>
      </c>
      <c r="CX240" t="str">
        <f t="shared" ca="1" si="239"/>
        <v/>
      </c>
      <c r="CY240" t="str">
        <f t="shared" ca="1" si="240"/>
        <v/>
      </c>
      <c r="CZ240" t="str">
        <f t="shared" ca="1" si="241"/>
        <v/>
      </c>
      <c r="DA240" t="str">
        <f t="shared" ca="1" si="242"/>
        <v/>
      </c>
      <c r="DB240" s="4" t="str">
        <f t="shared" ca="1" si="243"/>
        <v/>
      </c>
      <c r="DC240" t="str">
        <f t="shared" ca="1" si="244"/>
        <v/>
      </c>
      <c r="DD240" t="str">
        <f t="shared" ca="1" si="245"/>
        <v/>
      </c>
      <c r="DE240" t="str">
        <f t="shared" ca="1" si="246"/>
        <v/>
      </c>
      <c r="DF240" t="str">
        <f t="shared" ca="1" si="247"/>
        <v/>
      </c>
      <c r="DI240">
        <f ca="1">IF(OR(COUNTIF('Datos fijos'!$AJ:$AJ,Cálculos!$B240)=0,Cálculos!$B240=0,D240=0,F240=0),0,VLOOKUP($B240,'Datos fijos'!$AJ:$AO,COLUMN('Datos fijos'!$AO$1)-COLUMN('Datos fijos'!$AJ$2)+1,0))</f>
        <v>0</v>
      </c>
      <c r="DJ240">
        <f t="shared" ca="1" si="271"/>
        <v>0</v>
      </c>
      <c r="DK240" t="str">
        <f t="shared" ca="1" si="248"/>
        <v/>
      </c>
      <c r="DL240" t="str">
        <f t="shared" ca="1" si="272"/>
        <v/>
      </c>
      <c r="DN240" t="str">
        <f t="shared" ca="1" si="249"/>
        <v/>
      </c>
      <c r="DO240" t="str">
        <f t="shared" ca="1" si="250"/>
        <v/>
      </c>
      <c r="DP240" t="str">
        <f t="shared" ca="1" si="251"/>
        <v/>
      </c>
      <c r="DQ240" t="str">
        <f t="shared" ca="1" si="252"/>
        <v/>
      </c>
      <c r="DR240" t="str">
        <f t="shared" ca="1" si="253"/>
        <v/>
      </c>
      <c r="DS240" s="4" t="str">
        <f ca="1">IF($DL240="","",IF(OR(OFFSET(K$3,$DL240,0)='Datos fijos'!$AB$5,OFFSET(K$3,$DL240,0)='Datos fijos'!$AB$6),"Importado",OFFSET(K$3,$DL240,0)))</f>
        <v/>
      </c>
      <c r="DT240" t="str">
        <f t="shared" ca="1" si="254"/>
        <v/>
      </c>
      <c r="DU240" t="str">
        <f t="shared" ca="1" si="255"/>
        <v/>
      </c>
      <c r="DV240" t="str">
        <f t="shared" ca="1" si="256"/>
        <v/>
      </c>
      <c r="DW240" t="str">
        <f t="shared" ca="1" si="257"/>
        <v/>
      </c>
      <c r="DX240" t="str">
        <f ca="1">IF(DL240="","",IF(OR(DS240='Datos fijos'!$AB$3,DS240='Datos fijos'!$AB$4),0,SUM(DT240:DW240)))</f>
        <v/>
      </c>
      <c r="DY240" t="str">
        <f t="shared" ca="1" si="258"/>
        <v/>
      </c>
      <c r="EC240" s="52" t="str">
        <f ca="1">IF(OR(COUNTIF('Datos fijos'!$AJ:$AJ,Cálculos!$B240)=0,F240=0,D240=0,B240=0),"",VLOOKUP($B240,'Datos fijos'!$AJ:$AP,COLUMN('Datos fijos'!$AP$1)-COLUMN('Datos fijos'!$AJ$2)+1,0))</f>
        <v/>
      </c>
      <c r="ED240" t="str">
        <f t="shared" ca="1" si="259"/>
        <v/>
      </c>
    </row>
    <row r="241" spans="2:134">
      <c r="B241">
        <f ca="1">OFFSET('Equipos, Mater, Serv'!C$5,ROW($A241)-ROW($A$3),0)</f>
        <v>0</v>
      </c>
      <c r="C241">
        <f ca="1">OFFSET('Equipos, Mater, Serv'!D$5,ROW($A241)-ROW($A$3),0)</f>
        <v>0</v>
      </c>
      <c r="D241">
        <f ca="1">OFFSET('Equipos, Mater, Serv'!F$5,ROW($A241)-ROW($A$3),0)</f>
        <v>0</v>
      </c>
      <c r="E241">
        <f ca="1">OFFSET('Equipos, Mater, Serv'!G$5,ROW($A241)-ROW($A$3),0)</f>
        <v>0</v>
      </c>
      <c r="F241">
        <f ca="1">OFFSET('Equipos, Mater, Serv'!H$5,ROW($A241)-ROW($A$3),0)</f>
        <v>0</v>
      </c>
      <c r="G241">
        <f ca="1">OFFSET('Equipos, Mater, Serv'!L$5,ROW($A241)-ROW($A$3),0)</f>
        <v>0</v>
      </c>
      <c r="I241">
        <f ca="1">OFFSET('Equipos, Mater, Serv'!O$5,ROW($A241)-ROW($A$3),0)</f>
        <v>0</v>
      </c>
      <c r="J241">
        <f ca="1">OFFSET('Equipos, Mater, Serv'!P$5,ROW($A241)-ROW($A$3),0)</f>
        <v>0</v>
      </c>
      <c r="K241">
        <f ca="1">OFFSET('Equipos, Mater, Serv'!T$5,ROW($A241)-ROW($A$3),0)</f>
        <v>0</v>
      </c>
      <c r="L241">
        <f ca="1">OFFSET('Equipos, Mater, Serv'!U$5,ROW($A241)-ROW($A$3),0)</f>
        <v>0</v>
      </c>
      <c r="N241">
        <f ca="1">OFFSET('Equipos, Mater, Serv'!Z$5,ROW($A241)-ROW($A$3),0)</f>
        <v>0</v>
      </c>
      <c r="O241">
        <f ca="1">OFFSET('Equipos, Mater, Serv'!AA$5,ROW($A241)-ROW($A$3),0)</f>
        <v>0</v>
      </c>
      <c r="P241">
        <f ca="1">OFFSET('Equipos, Mater, Serv'!AB$5,ROW($A241)-ROW($A$3),0)</f>
        <v>0</v>
      </c>
      <c r="Q241">
        <f ca="1">OFFSET('Equipos, Mater, Serv'!AC$5,ROW($A241)-ROW($A$3),0)</f>
        <v>0</v>
      </c>
      <c r="R241">
        <f ca="1">OFFSET('Equipos, Mater, Serv'!AD$5,ROW($A241)-ROW($A$3),0)</f>
        <v>0</v>
      </c>
      <c r="S241">
        <f ca="1">OFFSET('Equipos, Mater, Serv'!AE$5,ROW($A241)-ROW($A$3),0)</f>
        <v>0</v>
      </c>
      <c r="T241">
        <f ca="1">OFFSET('Equipos, Mater, Serv'!AF$5,ROW($A241)-ROW($A$3),0)</f>
        <v>0</v>
      </c>
      <c r="V241" s="227">
        <f ca="1">IF(OR($B241=0,D241=0,F241=0,J241&lt;&gt;'Datos fijos'!$H$3),0,1)</f>
        <v>0</v>
      </c>
      <c r="W241">
        <f t="shared" ca="1" si="260"/>
        <v>0</v>
      </c>
      <c r="X241" t="str">
        <f t="shared" ca="1" si="261"/>
        <v/>
      </c>
      <c r="Y241" t="str">
        <f t="shared" ca="1" si="262"/>
        <v/>
      </c>
      <c r="AA241" t="str">
        <f t="shared" ca="1" si="205"/>
        <v/>
      </c>
      <c r="AB241" t="str">
        <f t="shared" ca="1" si="206"/>
        <v/>
      </c>
      <c r="AC241" t="str">
        <f t="shared" ca="1" si="207"/>
        <v/>
      </c>
      <c r="AD241" t="str">
        <f t="shared" ca="1" si="208"/>
        <v/>
      </c>
      <c r="AE241" t="str">
        <f t="shared" ca="1" si="209"/>
        <v/>
      </c>
      <c r="AF241" t="str">
        <f t="shared" ca="1" si="210"/>
        <v/>
      </c>
      <c r="AG241" t="str">
        <f t="shared" ca="1" si="263"/>
        <v/>
      </c>
      <c r="AH241" t="str">
        <f t="shared" ca="1" si="264"/>
        <v/>
      </c>
      <c r="AI241" t="str">
        <f t="shared" ca="1" si="265"/>
        <v/>
      </c>
      <c r="AL241" t="str">
        <f ca="1">IF(Y241="","",IF(OR(AG241='Datos fijos'!$AB$3,AG241='Datos fijos'!$AB$4),0,SUM(AH241:AK241)))</f>
        <v/>
      </c>
      <c r="BE241" s="4">
        <f ca="1">IF(OR(COUNTIF('Datos fijos'!$AJ:$AJ,$B241)=0,$B241=0,D241=0,F241=0,$H$4&lt;&gt;'Datos fijos'!$H$3),0,VLOOKUP($B241,'Datos fijos'!$AJ:$AO,COLUMN('Datos fijos'!$AK$2)-COLUMN('Datos fijos'!$AJ$2)+1,0))</f>
        <v>0</v>
      </c>
      <c r="BF241">
        <f t="shared" ca="1" si="266"/>
        <v>0</v>
      </c>
      <c r="BG241" t="str">
        <f t="shared" ca="1" si="211"/>
        <v/>
      </c>
      <c r="BH241" t="str">
        <f t="shared" ca="1" si="212"/>
        <v/>
      </c>
      <c r="BJ241" t="str">
        <f t="shared" ca="1" si="213"/>
        <v/>
      </c>
      <c r="BK241" t="str">
        <f t="shared" ca="1" si="214"/>
        <v/>
      </c>
      <c r="BL241" t="str">
        <f t="shared" ca="1" si="215"/>
        <v/>
      </c>
      <c r="BM241" t="str">
        <f t="shared" ca="1" si="216"/>
        <v/>
      </c>
      <c r="BN241" s="4" t="str">
        <f t="shared" ca="1" si="217"/>
        <v/>
      </c>
      <c r="BO241" t="str">
        <f t="shared" ca="1" si="218"/>
        <v/>
      </c>
      <c r="BP241" t="str">
        <f t="shared" ca="1" si="219"/>
        <v/>
      </c>
      <c r="BQ241" t="str">
        <f t="shared" ca="1" si="220"/>
        <v/>
      </c>
      <c r="BR241" t="str">
        <f t="shared" ca="1" si="221"/>
        <v/>
      </c>
      <c r="BS241" t="str">
        <f t="shared" ca="1" si="222"/>
        <v/>
      </c>
      <c r="BT241" t="str">
        <f ca="1">IF($BH241="","",IF(OR(BO241='Datos fijos'!$AB$3,BO241='Datos fijos'!$AB$4),0,SUM(BP241:BS241)))</f>
        <v/>
      </c>
      <c r="BU241" t="str">
        <f t="shared" ca="1" si="267"/>
        <v/>
      </c>
      <c r="BX241">
        <f ca="1">IF(OR(COUNTIF('Datos fijos'!$AJ:$AJ,$B241)=0,$B241=0,D241=0,F241=0,G241=0,$H$4&lt;&gt;'Datos fijos'!$H$3),0,VLOOKUP($B241,'Datos fijos'!$AJ:$AO,COLUMN('Datos fijos'!$AL$1)-COLUMN('Datos fijos'!$AJ$2)+1,0))</f>
        <v>0</v>
      </c>
      <c r="BY241">
        <f t="shared" ca="1" si="268"/>
        <v>0</v>
      </c>
      <c r="BZ241" t="str">
        <f t="shared" ca="1" si="223"/>
        <v/>
      </c>
      <c r="CA241" t="str">
        <f t="shared" ca="1" si="224"/>
        <v/>
      </c>
      <c r="CC241" t="str">
        <f t="shared" ca="1" si="225"/>
        <v/>
      </c>
      <c r="CD241" t="str">
        <f t="shared" ca="1" si="226"/>
        <v/>
      </c>
      <c r="CE241" t="str">
        <f t="shared" ca="1" si="227"/>
        <v/>
      </c>
      <c r="CF241" t="str">
        <f t="shared" ca="1" si="228"/>
        <v/>
      </c>
      <c r="CG241" t="str">
        <f t="shared" ca="1" si="229"/>
        <v/>
      </c>
      <c r="CH241" t="str">
        <f t="shared" ca="1" si="230"/>
        <v/>
      </c>
      <c r="CI241" t="str">
        <f t="shared" ca="1" si="231"/>
        <v/>
      </c>
      <c r="CJ241" t="str">
        <f t="shared" ca="1" si="232"/>
        <v/>
      </c>
      <c r="CK241" t="str">
        <f t="shared" ca="1" si="233"/>
        <v/>
      </c>
      <c r="CL241" t="str">
        <f t="shared" ca="1" si="234"/>
        <v/>
      </c>
      <c r="CM241" t="str">
        <f ca="1">IF($CA241="","",IF(OR(CH241='Datos fijos'!$AB$3,CH241='Datos fijos'!$AB$4),0,SUM(CI241:CL241)))</f>
        <v/>
      </c>
      <c r="CN241" t="str">
        <f t="shared" ca="1" si="269"/>
        <v/>
      </c>
      <c r="CQ241" s="4">
        <f ca="1">IF(OR(COUNTIF('Datos fijos'!$AJ:$AJ,$B241)=0,$B241=0,L241=0,D241=0,F241=0),0,IF(K241='Datos fijos'!$AB$5,VLOOKUP($B241,'Datos fijos'!$AJ:$AO,COLUMN('Datos fijos'!$AN$1)-COLUMN('Datos fijos'!$AJ$2)+1,0),0))</f>
        <v>0</v>
      </c>
      <c r="CR241">
        <f t="shared" ca="1" si="270"/>
        <v>0</v>
      </c>
      <c r="CS241" t="str">
        <f t="shared" ca="1" si="235"/>
        <v/>
      </c>
      <c r="CT241" t="str">
        <f t="shared" ca="1" si="236"/>
        <v/>
      </c>
      <c r="CV241" t="str">
        <f t="shared" ca="1" si="237"/>
        <v/>
      </c>
      <c r="CW241" t="str">
        <f t="shared" ca="1" si="238"/>
        <v/>
      </c>
      <c r="CX241" t="str">
        <f t="shared" ca="1" si="239"/>
        <v/>
      </c>
      <c r="CY241" t="str">
        <f t="shared" ca="1" si="240"/>
        <v/>
      </c>
      <c r="CZ241" t="str">
        <f t="shared" ca="1" si="241"/>
        <v/>
      </c>
      <c r="DA241" t="str">
        <f t="shared" ca="1" si="242"/>
        <v/>
      </c>
      <c r="DB241" s="4" t="str">
        <f t="shared" ca="1" si="243"/>
        <v/>
      </c>
      <c r="DC241" t="str">
        <f t="shared" ca="1" si="244"/>
        <v/>
      </c>
      <c r="DD241" t="str">
        <f t="shared" ca="1" si="245"/>
        <v/>
      </c>
      <c r="DE241" t="str">
        <f t="shared" ca="1" si="246"/>
        <v/>
      </c>
      <c r="DF241" t="str">
        <f t="shared" ca="1" si="247"/>
        <v/>
      </c>
      <c r="DI241">
        <f ca="1">IF(OR(COUNTIF('Datos fijos'!$AJ:$AJ,Cálculos!$B241)=0,Cálculos!$B241=0,D241=0,F241=0),0,VLOOKUP($B241,'Datos fijos'!$AJ:$AO,COLUMN('Datos fijos'!$AO$1)-COLUMN('Datos fijos'!$AJ$2)+1,0))</f>
        <v>0</v>
      </c>
      <c r="DJ241">
        <f t="shared" ca="1" si="271"/>
        <v>0</v>
      </c>
      <c r="DK241" t="str">
        <f t="shared" ca="1" si="248"/>
        <v/>
      </c>
      <c r="DL241" t="str">
        <f t="shared" ca="1" si="272"/>
        <v/>
      </c>
      <c r="DN241" t="str">
        <f t="shared" ca="1" si="249"/>
        <v/>
      </c>
      <c r="DO241" t="str">
        <f t="shared" ca="1" si="250"/>
        <v/>
      </c>
      <c r="DP241" t="str">
        <f t="shared" ca="1" si="251"/>
        <v/>
      </c>
      <c r="DQ241" t="str">
        <f t="shared" ca="1" si="252"/>
        <v/>
      </c>
      <c r="DR241" t="str">
        <f t="shared" ca="1" si="253"/>
        <v/>
      </c>
      <c r="DS241" s="4" t="str">
        <f ca="1">IF($DL241="","",IF(OR(OFFSET(K$3,$DL241,0)='Datos fijos'!$AB$5,OFFSET(K$3,$DL241,0)='Datos fijos'!$AB$6),"Importado",OFFSET(K$3,$DL241,0)))</f>
        <v/>
      </c>
      <c r="DT241" t="str">
        <f t="shared" ca="1" si="254"/>
        <v/>
      </c>
      <c r="DU241" t="str">
        <f t="shared" ca="1" si="255"/>
        <v/>
      </c>
      <c r="DV241" t="str">
        <f t="shared" ca="1" si="256"/>
        <v/>
      </c>
      <c r="DW241" t="str">
        <f t="shared" ca="1" si="257"/>
        <v/>
      </c>
      <c r="DX241" t="str">
        <f ca="1">IF(DL241="","",IF(OR(DS241='Datos fijos'!$AB$3,DS241='Datos fijos'!$AB$4),0,SUM(DT241:DW241)))</f>
        <v/>
      </c>
      <c r="DY241" t="str">
        <f t="shared" ca="1" si="258"/>
        <v/>
      </c>
      <c r="EC241" s="52" t="str">
        <f ca="1">IF(OR(COUNTIF('Datos fijos'!$AJ:$AJ,Cálculos!$B241)=0,F241=0,D241=0,B241=0),"",VLOOKUP($B241,'Datos fijos'!$AJ:$AP,COLUMN('Datos fijos'!$AP$1)-COLUMN('Datos fijos'!$AJ$2)+1,0))</f>
        <v/>
      </c>
      <c r="ED241" t="str">
        <f t="shared" ca="1" si="259"/>
        <v/>
      </c>
    </row>
    <row r="242" spans="2:134">
      <c r="B242">
        <f ca="1">OFFSET('Equipos, Mater, Serv'!C$5,ROW($A242)-ROW($A$3),0)</f>
        <v>0</v>
      </c>
      <c r="C242">
        <f ca="1">OFFSET('Equipos, Mater, Serv'!D$5,ROW($A242)-ROW($A$3),0)</f>
        <v>0</v>
      </c>
      <c r="D242">
        <f ca="1">OFFSET('Equipos, Mater, Serv'!F$5,ROW($A242)-ROW($A$3),0)</f>
        <v>0</v>
      </c>
      <c r="E242">
        <f ca="1">OFFSET('Equipos, Mater, Serv'!G$5,ROW($A242)-ROW($A$3),0)</f>
        <v>0</v>
      </c>
      <c r="F242">
        <f ca="1">OFFSET('Equipos, Mater, Serv'!H$5,ROW($A242)-ROW($A$3),0)</f>
        <v>0</v>
      </c>
      <c r="G242">
        <f ca="1">OFFSET('Equipos, Mater, Serv'!L$5,ROW($A242)-ROW($A$3),0)</f>
        <v>0</v>
      </c>
      <c r="I242">
        <f ca="1">OFFSET('Equipos, Mater, Serv'!O$5,ROW($A242)-ROW($A$3),0)</f>
        <v>0</v>
      </c>
      <c r="J242">
        <f ca="1">OFFSET('Equipos, Mater, Serv'!P$5,ROW($A242)-ROW($A$3),0)</f>
        <v>0</v>
      </c>
      <c r="K242">
        <f ca="1">OFFSET('Equipos, Mater, Serv'!T$5,ROW($A242)-ROW($A$3),0)</f>
        <v>0</v>
      </c>
      <c r="L242">
        <f ca="1">OFFSET('Equipos, Mater, Serv'!U$5,ROW($A242)-ROW($A$3),0)</f>
        <v>0</v>
      </c>
      <c r="N242">
        <f ca="1">OFFSET('Equipos, Mater, Serv'!Z$5,ROW($A242)-ROW($A$3),0)</f>
        <v>0</v>
      </c>
      <c r="O242">
        <f ca="1">OFFSET('Equipos, Mater, Serv'!AA$5,ROW($A242)-ROW($A$3),0)</f>
        <v>0</v>
      </c>
      <c r="P242">
        <f ca="1">OFFSET('Equipos, Mater, Serv'!AB$5,ROW($A242)-ROW($A$3),0)</f>
        <v>0</v>
      </c>
      <c r="Q242">
        <f ca="1">OFFSET('Equipos, Mater, Serv'!AC$5,ROW($A242)-ROW($A$3),0)</f>
        <v>0</v>
      </c>
      <c r="R242">
        <f ca="1">OFFSET('Equipos, Mater, Serv'!AD$5,ROW($A242)-ROW($A$3),0)</f>
        <v>0</v>
      </c>
      <c r="S242">
        <f ca="1">OFFSET('Equipos, Mater, Serv'!AE$5,ROW($A242)-ROW($A$3),0)</f>
        <v>0</v>
      </c>
      <c r="T242">
        <f ca="1">OFFSET('Equipos, Mater, Serv'!AF$5,ROW($A242)-ROW($A$3),0)</f>
        <v>0</v>
      </c>
      <c r="V242" s="227">
        <f ca="1">IF(OR($B242=0,D242=0,F242=0,J242&lt;&gt;'Datos fijos'!$H$3),0,1)</f>
        <v>0</v>
      </c>
      <c r="W242">
        <f t="shared" ca="1" si="260"/>
        <v>0</v>
      </c>
      <c r="X242" t="str">
        <f t="shared" ca="1" si="261"/>
        <v/>
      </c>
      <c r="Y242" t="str">
        <f t="shared" ca="1" si="262"/>
        <v/>
      </c>
      <c r="AA242" t="str">
        <f t="shared" ca="1" si="205"/>
        <v/>
      </c>
      <c r="AB242" t="str">
        <f t="shared" ca="1" si="206"/>
        <v/>
      </c>
      <c r="AC242" t="str">
        <f t="shared" ca="1" si="207"/>
        <v/>
      </c>
      <c r="AD242" t="str">
        <f t="shared" ca="1" si="208"/>
        <v/>
      </c>
      <c r="AE242" t="str">
        <f t="shared" ca="1" si="209"/>
        <v/>
      </c>
      <c r="AF242" t="str">
        <f t="shared" ca="1" si="210"/>
        <v/>
      </c>
      <c r="AG242" t="str">
        <f t="shared" ca="1" si="263"/>
        <v/>
      </c>
      <c r="AH242" t="str">
        <f t="shared" ca="1" si="264"/>
        <v/>
      </c>
      <c r="AI242" t="str">
        <f t="shared" ca="1" si="265"/>
        <v/>
      </c>
      <c r="AL242" t="str">
        <f ca="1">IF(Y242="","",IF(OR(AG242='Datos fijos'!$AB$3,AG242='Datos fijos'!$AB$4),0,SUM(AH242:AK242)))</f>
        <v/>
      </c>
      <c r="BE242" s="4">
        <f ca="1">IF(OR(COUNTIF('Datos fijos'!$AJ:$AJ,$B242)=0,$B242=0,D242=0,F242=0,$H$4&lt;&gt;'Datos fijos'!$H$3),0,VLOOKUP($B242,'Datos fijos'!$AJ:$AO,COLUMN('Datos fijos'!$AK$2)-COLUMN('Datos fijos'!$AJ$2)+1,0))</f>
        <v>0</v>
      </c>
      <c r="BF242">
        <f t="shared" ca="1" si="266"/>
        <v>0</v>
      </c>
      <c r="BG242" t="str">
        <f t="shared" ca="1" si="211"/>
        <v/>
      </c>
      <c r="BH242" t="str">
        <f t="shared" ca="1" si="212"/>
        <v/>
      </c>
      <c r="BJ242" t="str">
        <f t="shared" ca="1" si="213"/>
        <v/>
      </c>
      <c r="BK242" t="str">
        <f t="shared" ca="1" si="214"/>
        <v/>
      </c>
      <c r="BL242" t="str">
        <f t="shared" ca="1" si="215"/>
        <v/>
      </c>
      <c r="BM242" t="str">
        <f t="shared" ca="1" si="216"/>
        <v/>
      </c>
      <c r="BN242" s="4" t="str">
        <f t="shared" ca="1" si="217"/>
        <v/>
      </c>
      <c r="BO242" t="str">
        <f t="shared" ca="1" si="218"/>
        <v/>
      </c>
      <c r="BP242" t="str">
        <f t="shared" ca="1" si="219"/>
        <v/>
      </c>
      <c r="BQ242" t="str">
        <f t="shared" ca="1" si="220"/>
        <v/>
      </c>
      <c r="BR242" t="str">
        <f t="shared" ca="1" si="221"/>
        <v/>
      </c>
      <c r="BS242" t="str">
        <f t="shared" ca="1" si="222"/>
        <v/>
      </c>
      <c r="BT242" t="str">
        <f ca="1">IF($BH242="","",IF(OR(BO242='Datos fijos'!$AB$3,BO242='Datos fijos'!$AB$4),0,SUM(BP242:BS242)))</f>
        <v/>
      </c>
      <c r="BU242" t="str">
        <f t="shared" ca="1" si="267"/>
        <v/>
      </c>
      <c r="BX242">
        <f ca="1">IF(OR(COUNTIF('Datos fijos'!$AJ:$AJ,$B242)=0,$B242=0,D242=0,F242=0,G242=0,$H$4&lt;&gt;'Datos fijos'!$H$3),0,VLOOKUP($B242,'Datos fijos'!$AJ:$AO,COLUMN('Datos fijos'!$AL$1)-COLUMN('Datos fijos'!$AJ$2)+1,0))</f>
        <v>0</v>
      </c>
      <c r="BY242">
        <f t="shared" ca="1" si="268"/>
        <v>0</v>
      </c>
      <c r="BZ242" t="str">
        <f t="shared" ca="1" si="223"/>
        <v/>
      </c>
      <c r="CA242" t="str">
        <f t="shared" ca="1" si="224"/>
        <v/>
      </c>
      <c r="CC242" t="str">
        <f t="shared" ca="1" si="225"/>
        <v/>
      </c>
      <c r="CD242" t="str">
        <f t="shared" ca="1" si="226"/>
        <v/>
      </c>
      <c r="CE242" t="str">
        <f t="shared" ca="1" si="227"/>
        <v/>
      </c>
      <c r="CF242" t="str">
        <f t="shared" ca="1" si="228"/>
        <v/>
      </c>
      <c r="CG242" t="str">
        <f t="shared" ca="1" si="229"/>
        <v/>
      </c>
      <c r="CH242" t="str">
        <f t="shared" ca="1" si="230"/>
        <v/>
      </c>
      <c r="CI242" t="str">
        <f t="shared" ca="1" si="231"/>
        <v/>
      </c>
      <c r="CJ242" t="str">
        <f t="shared" ca="1" si="232"/>
        <v/>
      </c>
      <c r="CK242" t="str">
        <f t="shared" ca="1" si="233"/>
        <v/>
      </c>
      <c r="CL242" t="str">
        <f t="shared" ca="1" si="234"/>
        <v/>
      </c>
      <c r="CM242" t="str">
        <f ca="1">IF($CA242="","",IF(OR(CH242='Datos fijos'!$AB$3,CH242='Datos fijos'!$AB$4),0,SUM(CI242:CL242)))</f>
        <v/>
      </c>
      <c r="CN242" t="str">
        <f t="shared" ca="1" si="269"/>
        <v/>
      </c>
      <c r="CQ242" s="4">
        <f ca="1">IF(OR(COUNTIF('Datos fijos'!$AJ:$AJ,$B242)=0,$B242=0,L242=0,D242=0,F242=0),0,IF(K242='Datos fijos'!$AB$5,VLOOKUP($B242,'Datos fijos'!$AJ:$AO,COLUMN('Datos fijos'!$AN$1)-COLUMN('Datos fijos'!$AJ$2)+1,0),0))</f>
        <v>0</v>
      </c>
      <c r="CR242">
        <f t="shared" ca="1" si="270"/>
        <v>0</v>
      </c>
      <c r="CS242" t="str">
        <f t="shared" ca="1" si="235"/>
        <v/>
      </c>
      <c r="CT242" t="str">
        <f t="shared" ca="1" si="236"/>
        <v/>
      </c>
      <c r="CV242" t="str">
        <f t="shared" ca="1" si="237"/>
        <v/>
      </c>
      <c r="CW242" t="str">
        <f t="shared" ca="1" si="238"/>
        <v/>
      </c>
      <c r="CX242" t="str">
        <f t="shared" ca="1" si="239"/>
        <v/>
      </c>
      <c r="CY242" t="str">
        <f t="shared" ca="1" si="240"/>
        <v/>
      </c>
      <c r="CZ242" t="str">
        <f t="shared" ca="1" si="241"/>
        <v/>
      </c>
      <c r="DA242" t="str">
        <f t="shared" ca="1" si="242"/>
        <v/>
      </c>
      <c r="DB242" s="4" t="str">
        <f t="shared" ca="1" si="243"/>
        <v/>
      </c>
      <c r="DC242" t="str">
        <f t="shared" ca="1" si="244"/>
        <v/>
      </c>
      <c r="DD242" t="str">
        <f t="shared" ca="1" si="245"/>
        <v/>
      </c>
      <c r="DE242" t="str">
        <f t="shared" ca="1" si="246"/>
        <v/>
      </c>
      <c r="DF242" t="str">
        <f t="shared" ca="1" si="247"/>
        <v/>
      </c>
      <c r="DI242">
        <f ca="1">IF(OR(COUNTIF('Datos fijos'!$AJ:$AJ,Cálculos!$B242)=0,Cálculos!$B242=0,D242=0,F242=0),0,VLOOKUP($B242,'Datos fijos'!$AJ:$AO,COLUMN('Datos fijos'!$AO$1)-COLUMN('Datos fijos'!$AJ$2)+1,0))</f>
        <v>0</v>
      </c>
      <c r="DJ242">
        <f t="shared" ca="1" si="271"/>
        <v>0</v>
      </c>
      <c r="DK242" t="str">
        <f t="shared" ca="1" si="248"/>
        <v/>
      </c>
      <c r="DL242" t="str">
        <f t="shared" ca="1" si="272"/>
        <v/>
      </c>
      <c r="DN242" t="str">
        <f t="shared" ca="1" si="249"/>
        <v/>
      </c>
      <c r="DO242" t="str">
        <f t="shared" ca="1" si="250"/>
        <v/>
      </c>
      <c r="DP242" t="str">
        <f t="shared" ca="1" si="251"/>
        <v/>
      </c>
      <c r="DQ242" t="str">
        <f t="shared" ca="1" si="252"/>
        <v/>
      </c>
      <c r="DR242" t="str">
        <f t="shared" ca="1" si="253"/>
        <v/>
      </c>
      <c r="DS242" s="4" t="str">
        <f ca="1">IF($DL242="","",IF(OR(OFFSET(K$3,$DL242,0)='Datos fijos'!$AB$5,OFFSET(K$3,$DL242,0)='Datos fijos'!$AB$6),"Importado",OFFSET(K$3,$DL242,0)))</f>
        <v/>
      </c>
      <c r="DT242" t="str">
        <f t="shared" ca="1" si="254"/>
        <v/>
      </c>
      <c r="DU242" t="str">
        <f t="shared" ca="1" si="255"/>
        <v/>
      </c>
      <c r="DV242" t="str">
        <f t="shared" ca="1" si="256"/>
        <v/>
      </c>
      <c r="DW242" t="str">
        <f t="shared" ca="1" si="257"/>
        <v/>
      </c>
      <c r="DX242" t="str">
        <f ca="1">IF(DL242="","",IF(OR(DS242='Datos fijos'!$AB$3,DS242='Datos fijos'!$AB$4),0,SUM(DT242:DW242)))</f>
        <v/>
      </c>
      <c r="DY242" t="str">
        <f t="shared" ca="1" si="258"/>
        <v/>
      </c>
      <c r="EC242" s="52" t="str">
        <f ca="1">IF(OR(COUNTIF('Datos fijos'!$AJ:$AJ,Cálculos!$B242)=0,F242=0,D242=0,B242=0),"",VLOOKUP($B242,'Datos fijos'!$AJ:$AP,COLUMN('Datos fijos'!$AP$1)-COLUMN('Datos fijos'!$AJ$2)+1,0))</f>
        <v/>
      </c>
      <c r="ED242" t="str">
        <f t="shared" ca="1" si="259"/>
        <v/>
      </c>
    </row>
    <row r="243" spans="2:134">
      <c r="B243">
        <f ca="1">OFFSET('Equipos, Mater, Serv'!C$5,ROW($A243)-ROW($A$3),0)</f>
        <v>0</v>
      </c>
      <c r="C243">
        <f ca="1">OFFSET('Equipos, Mater, Serv'!D$5,ROW($A243)-ROW($A$3),0)</f>
        <v>0</v>
      </c>
      <c r="D243">
        <f ca="1">OFFSET('Equipos, Mater, Serv'!F$5,ROW($A243)-ROW($A$3),0)</f>
        <v>0</v>
      </c>
      <c r="E243">
        <f ca="1">OFFSET('Equipos, Mater, Serv'!G$5,ROW($A243)-ROW($A$3),0)</f>
        <v>0</v>
      </c>
      <c r="F243">
        <f ca="1">OFFSET('Equipos, Mater, Serv'!H$5,ROW($A243)-ROW($A$3),0)</f>
        <v>0</v>
      </c>
      <c r="G243">
        <f ca="1">OFFSET('Equipos, Mater, Serv'!L$5,ROW($A243)-ROW($A$3),0)</f>
        <v>0</v>
      </c>
      <c r="I243">
        <f ca="1">OFFSET('Equipos, Mater, Serv'!O$5,ROW($A243)-ROW($A$3),0)</f>
        <v>0</v>
      </c>
      <c r="J243">
        <f ca="1">OFFSET('Equipos, Mater, Serv'!P$5,ROW($A243)-ROW($A$3),0)</f>
        <v>0</v>
      </c>
      <c r="K243">
        <f ca="1">OFFSET('Equipos, Mater, Serv'!T$5,ROW($A243)-ROW($A$3),0)</f>
        <v>0</v>
      </c>
      <c r="L243">
        <f ca="1">OFFSET('Equipos, Mater, Serv'!U$5,ROW($A243)-ROW($A$3),0)</f>
        <v>0</v>
      </c>
      <c r="N243">
        <f ca="1">OFFSET('Equipos, Mater, Serv'!Z$5,ROW($A243)-ROW($A$3),0)</f>
        <v>0</v>
      </c>
      <c r="O243">
        <f ca="1">OFFSET('Equipos, Mater, Serv'!AA$5,ROW($A243)-ROW($A$3),0)</f>
        <v>0</v>
      </c>
      <c r="P243">
        <f ca="1">OFFSET('Equipos, Mater, Serv'!AB$5,ROW($A243)-ROW($A$3),0)</f>
        <v>0</v>
      </c>
      <c r="Q243">
        <f ca="1">OFFSET('Equipos, Mater, Serv'!AC$5,ROW($A243)-ROW($A$3),0)</f>
        <v>0</v>
      </c>
      <c r="R243">
        <f ca="1">OFFSET('Equipos, Mater, Serv'!AD$5,ROW($A243)-ROW($A$3),0)</f>
        <v>0</v>
      </c>
      <c r="S243">
        <f ca="1">OFFSET('Equipos, Mater, Serv'!AE$5,ROW($A243)-ROW($A$3),0)</f>
        <v>0</v>
      </c>
      <c r="T243">
        <f ca="1">OFFSET('Equipos, Mater, Serv'!AF$5,ROW($A243)-ROW($A$3),0)</f>
        <v>0</v>
      </c>
      <c r="V243" s="227">
        <f ca="1">IF(OR($B243=0,D243=0,F243=0,J243&lt;&gt;'Datos fijos'!$H$3),0,1)</f>
        <v>0</v>
      </c>
      <c r="W243">
        <f t="shared" ca="1" si="260"/>
        <v>0</v>
      </c>
      <c r="X243" t="str">
        <f t="shared" ca="1" si="261"/>
        <v/>
      </c>
      <c r="Y243" t="str">
        <f t="shared" ca="1" si="262"/>
        <v/>
      </c>
      <c r="AA243" t="str">
        <f t="shared" ca="1" si="205"/>
        <v/>
      </c>
      <c r="AB243" t="str">
        <f t="shared" ca="1" si="206"/>
        <v/>
      </c>
      <c r="AC243" t="str">
        <f t="shared" ca="1" si="207"/>
        <v/>
      </c>
      <c r="AD243" t="str">
        <f t="shared" ca="1" si="208"/>
        <v/>
      </c>
      <c r="AE243" t="str">
        <f t="shared" ca="1" si="209"/>
        <v/>
      </c>
      <c r="AF243" t="str">
        <f t="shared" ca="1" si="210"/>
        <v/>
      </c>
      <c r="AG243" t="str">
        <f t="shared" ca="1" si="263"/>
        <v/>
      </c>
      <c r="AH243" t="str">
        <f t="shared" ca="1" si="264"/>
        <v/>
      </c>
      <c r="AI243" t="str">
        <f t="shared" ca="1" si="265"/>
        <v/>
      </c>
      <c r="AL243" t="str">
        <f ca="1">IF(Y243="","",IF(OR(AG243='Datos fijos'!$AB$3,AG243='Datos fijos'!$AB$4),0,SUM(AH243:AK243)))</f>
        <v/>
      </c>
      <c r="BE243" s="4">
        <f ca="1">IF(OR(COUNTIF('Datos fijos'!$AJ:$AJ,$B243)=0,$B243=0,D243=0,F243=0,$H$4&lt;&gt;'Datos fijos'!$H$3),0,VLOOKUP($B243,'Datos fijos'!$AJ:$AO,COLUMN('Datos fijos'!$AK$2)-COLUMN('Datos fijos'!$AJ$2)+1,0))</f>
        <v>0</v>
      </c>
      <c r="BF243">
        <f t="shared" ca="1" si="266"/>
        <v>0</v>
      </c>
      <c r="BG243" t="str">
        <f t="shared" ca="1" si="211"/>
        <v/>
      </c>
      <c r="BH243" t="str">
        <f t="shared" ca="1" si="212"/>
        <v/>
      </c>
      <c r="BJ243" t="str">
        <f t="shared" ca="1" si="213"/>
        <v/>
      </c>
      <c r="BK243" t="str">
        <f t="shared" ca="1" si="214"/>
        <v/>
      </c>
      <c r="BL243" t="str">
        <f t="shared" ca="1" si="215"/>
        <v/>
      </c>
      <c r="BM243" t="str">
        <f t="shared" ca="1" si="216"/>
        <v/>
      </c>
      <c r="BN243" s="4" t="str">
        <f t="shared" ca="1" si="217"/>
        <v/>
      </c>
      <c r="BO243" t="str">
        <f t="shared" ca="1" si="218"/>
        <v/>
      </c>
      <c r="BP243" t="str">
        <f t="shared" ca="1" si="219"/>
        <v/>
      </c>
      <c r="BQ243" t="str">
        <f t="shared" ca="1" si="220"/>
        <v/>
      </c>
      <c r="BR243" t="str">
        <f t="shared" ca="1" si="221"/>
        <v/>
      </c>
      <c r="BS243" t="str">
        <f t="shared" ca="1" si="222"/>
        <v/>
      </c>
      <c r="BT243" t="str">
        <f ca="1">IF($BH243="","",IF(OR(BO243='Datos fijos'!$AB$3,BO243='Datos fijos'!$AB$4),0,SUM(BP243:BS243)))</f>
        <v/>
      </c>
      <c r="BU243" t="str">
        <f t="shared" ca="1" si="267"/>
        <v/>
      </c>
      <c r="BX243">
        <f ca="1">IF(OR(COUNTIF('Datos fijos'!$AJ:$AJ,$B243)=0,$B243=0,D243=0,F243=0,G243=0,$H$4&lt;&gt;'Datos fijos'!$H$3),0,VLOOKUP($B243,'Datos fijos'!$AJ:$AO,COLUMN('Datos fijos'!$AL$1)-COLUMN('Datos fijos'!$AJ$2)+1,0))</f>
        <v>0</v>
      </c>
      <c r="BY243">
        <f t="shared" ca="1" si="268"/>
        <v>0</v>
      </c>
      <c r="BZ243" t="str">
        <f t="shared" ca="1" si="223"/>
        <v/>
      </c>
      <c r="CA243" t="str">
        <f t="shared" ca="1" si="224"/>
        <v/>
      </c>
      <c r="CC243" t="str">
        <f t="shared" ca="1" si="225"/>
        <v/>
      </c>
      <c r="CD243" t="str">
        <f t="shared" ca="1" si="226"/>
        <v/>
      </c>
      <c r="CE243" t="str">
        <f t="shared" ca="1" si="227"/>
        <v/>
      </c>
      <c r="CF243" t="str">
        <f t="shared" ca="1" si="228"/>
        <v/>
      </c>
      <c r="CG243" t="str">
        <f t="shared" ca="1" si="229"/>
        <v/>
      </c>
      <c r="CH243" t="str">
        <f t="shared" ca="1" si="230"/>
        <v/>
      </c>
      <c r="CI243" t="str">
        <f t="shared" ca="1" si="231"/>
        <v/>
      </c>
      <c r="CJ243" t="str">
        <f t="shared" ca="1" si="232"/>
        <v/>
      </c>
      <c r="CK243" t="str">
        <f t="shared" ca="1" si="233"/>
        <v/>
      </c>
      <c r="CL243" t="str">
        <f t="shared" ca="1" si="234"/>
        <v/>
      </c>
      <c r="CM243" t="str">
        <f ca="1">IF($CA243="","",IF(OR(CH243='Datos fijos'!$AB$3,CH243='Datos fijos'!$AB$4),0,SUM(CI243:CL243)))</f>
        <v/>
      </c>
      <c r="CN243" t="str">
        <f t="shared" ca="1" si="269"/>
        <v/>
      </c>
      <c r="CQ243" s="4">
        <f ca="1">IF(OR(COUNTIF('Datos fijos'!$AJ:$AJ,$B243)=0,$B243=0,L243=0,D243=0,F243=0),0,IF(K243='Datos fijos'!$AB$5,VLOOKUP($B243,'Datos fijos'!$AJ:$AO,COLUMN('Datos fijos'!$AN$1)-COLUMN('Datos fijos'!$AJ$2)+1,0),0))</f>
        <v>0</v>
      </c>
      <c r="CR243">
        <f t="shared" ca="1" si="270"/>
        <v>0</v>
      </c>
      <c r="CS243" t="str">
        <f t="shared" ca="1" si="235"/>
        <v/>
      </c>
      <c r="CT243" t="str">
        <f t="shared" ca="1" si="236"/>
        <v/>
      </c>
      <c r="CV243" t="str">
        <f t="shared" ca="1" si="237"/>
        <v/>
      </c>
      <c r="CW243" t="str">
        <f t="shared" ca="1" si="238"/>
        <v/>
      </c>
      <c r="CX243" t="str">
        <f t="shared" ca="1" si="239"/>
        <v/>
      </c>
      <c r="CY243" t="str">
        <f t="shared" ca="1" si="240"/>
        <v/>
      </c>
      <c r="CZ243" t="str">
        <f t="shared" ca="1" si="241"/>
        <v/>
      </c>
      <c r="DA243" t="str">
        <f t="shared" ca="1" si="242"/>
        <v/>
      </c>
      <c r="DB243" s="4" t="str">
        <f t="shared" ca="1" si="243"/>
        <v/>
      </c>
      <c r="DC243" t="str">
        <f t="shared" ca="1" si="244"/>
        <v/>
      </c>
      <c r="DD243" t="str">
        <f t="shared" ca="1" si="245"/>
        <v/>
      </c>
      <c r="DE243" t="str">
        <f t="shared" ca="1" si="246"/>
        <v/>
      </c>
      <c r="DF243" t="str">
        <f t="shared" ca="1" si="247"/>
        <v/>
      </c>
      <c r="DI243">
        <f ca="1">IF(OR(COUNTIF('Datos fijos'!$AJ:$AJ,Cálculos!$B243)=0,Cálculos!$B243=0,D243=0,F243=0),0,VLOOKUP($B243,'Datos fijos'!$AJ:$AO,COLUMN('Datos fijos'!$AO$1)-COLUMN('Datos fijos'!$AJ$2)+1,0))</f>
        <v>0</v>
      </c>
      <c r="DJ243">
        <f t="shared" ca="1" si="271"/>
        <v>0</v>
      </c>
      <c r="DK243" t="str">
        <f t="shared" ca="1" si="248"/>
        <v/>
      </c>
      <c r="DL243" t="str">
        <f t="shared" ca="1" si="272"/>
        <v/>
      </c>
      <c r="DN243" t="str">
        <f t="shared" ca="1" si="249"/>
        <v/>
      </c>
      <c r="DO243" t="str">
        <f t="shared" ca="1" si="250"/>
        <v/>
      </c>
      <c r="DP243" t="str">
        <f t="shared" ca="1" si="251"/>
        <v/>
      </c>
      <c r="DQ243" t="str">
        <f t="shared" ca="1" si="252"/>
        <v/>
      </c>
      <c r="DR243" t="str">
        <f t="shared" ca="1" si="253"/>
        <v/>
      </c>
      <c r="DS243" s="4" t="str">
        <f ca="1">IF($DL243="","",IF(OR(OFFSET(K$3,$DL243,0)='Datos fijos'!$AB$5,OFFSET(K$3,$DL243,0)='Datos fijos'!$AB$6),"Importado",OFFSET(K$3,$DL243,0)))</f>
        <v/>
      </c>
      <c r="DT243" t="str">
        <f t="shared" ca="1" si="254"/>
        <v/>
      </c>
      <c r="DU243" t="str">
        <f t="shared" ca="1" si="255"/>
        <v/>
      </c>
      <c r="DV243" t="str">
        <f t="shared" ca="1" si="256"/>
        <v/>
      </c>
      <c r="DW243" t="str">
        <f t="shared" ca="1" si="257"/>
        <v/>
      </c>
      <c r="DX243" t="str">
        <f ca="1">IF(DL243="","",IF(OR(DS243='Datos fijos'!$AB$3,DS243='Datos fijos'!$AB$4),0,SUM(DT243:DW243)))</f>
        <v/>
      </c>
      <c r="DY243" t="str">
        <f t="shared" ca="1" si="258"/>
        <v/>
      </c>
      <c r="EC243" s="52" t="str">
        <f ca="1">IF(OR(COUNTIF('Datos fijos'!$AJ:$AJ,Cálculos!$B243)=0,F243=0,D243=0,B243=0),"",VLOOKUP($B243,'Datos fijos'!$AJ:$AP,COLUMN('Datos fijos'!$AP$1)-COLUMN('Datos fijos'!$AJ$2)+1,0))</f>
        <v/>
      </c>
      <c r="ED243" t="str">
        <f t="shared" ca="1" si="259"/>
        <v/>
      </c>
    </row>
    <row r="244" spans="2:134">
      <c r="B244">
        <f ca="1">OFFSET('Equipos, Mater, Serv'!C$5,ROW($A244)-ROW($A$3),0)</f>
        <v>0</v>
      </c>
      <c r="C244">
        <f ca="1">OFFSET('Equipos, Mater, Serv'!D$5,ROW($A244)-ROW($A$3),0)</f>
        <v>0</v>
      </c>
      <c r="D244">
        <f ca="1">OFFSET('Equipos, Mater, Serv'!F$5,ROW($A244)-ROW($A$3),0)</f>
        <v>0</v>
      </c>
      <c r="E244">
        <f ca="1">OFFSET('Equipos, Mater, Serv'!G$5,ROW($A244)-ROW($A$3),0)</f>
        <v>0</v>
      </c>
      <c r="F244">
        <f ca="1">OFFSET('Equipos, Mater, Serv'!H$5,ROW($A244)-ROW($A$3),0)</f>
        <v>0</v>
      </c>
      <c r="G244">
        <f ca="1">OFFSET('Equipos, Mater, Serv'!L$5,ROW($A244)-ROW($A$3),0)</f>
        <v>0</v>
      </c>
      <c r="I244">
        <f ca="1">OFFSET('Equipos, Mater, Serv'!O$5,ROW($A244)-ROW($A$3),0)</f>
        <v>0</v>
      </c>
      <c r="J244">
        <f ca="1">OFFSET('Equipos, Mater, Serv'!P$5,ROW($A244)-ROW($A$3),0)</f>
        <v>0</v>
      </c>
      <c r="K244">
        <f ca="1">OFFSET('Equipos, Mater, Serv'!T$5,ROW($A244)-ROW($A$3),0)</f>
        <v>0</v>
      </c>
      <c r="L244">
        <f ca="1">OFFSET('Equipos, Mater, Serv'!U$5,ROW($A244)-ROW($A$3),0)</f>
        <v>0</v>
      </c>
      <c r="N244">
        <f ca="1">OFFSET('Equipos, Mater, Serv'!Z$5,ROW($A244)-ROW($A$3),0)</f>
        <v>0</v>
      </c>
      <c r="O244">
        <f ca="1">OFFSET('Equipos, Mater, Serv'!AA$5,ROW($A244)-ROW($A$3),0)</f>
        <v>0</v>
      </c>
      <c r="P244">
        <f ca="1">OFFSET('Equipos, Mater, Serv'!AB$5,ROW($A244)-ROW($A$3),0)</f>
        <v>0</v>
      </c>
      <c r="Q244">
        <f ca="1">OFFSET('Equipos, Mater, Serv'!AC$5,ROW($A244)-ROW($A$3),0)</f>
        <v>0</v>
      </c>
      <c r="R244">
        <f ca="1">OFFSET('Equipos, Mater, Serv'!AD$5,ROW($A244)-ROW($A$3),0)</f>
        <v>0</v>
      </c>
      <c r="S244">
        <f ca="1">OFFSET('Equipos, Mater, Serv'!AE$5,ROW($A244)-ROW($A$3),0)</f>
        <v>0</v>
      </c>
      <c r="T244">
        <f ca="1">OFFSET('Equipos, Mater, Serv'!AF$5,ROW($A244)-ROW($A$3),0)</f>
        <v>0</v>
      </c>
      <c r="V244" s="227">
        <f ca="1">IF(OR($B244=0,D244=0,F244=0,J244&lt;&gt;'Datos fijos'!$H$3),0,1)</f>
        <v>0</v>
      </c>
      <c r="W244">
        <f t="shared" ca="1" si="260"/>
        <v>0</v>
      </c>
      <c r="X244" t="str">
        <f t="shared" ca="1" si="261"/>
        <v/>
      </c>
      <c r="Y244" t="str">
        <f t="shared" ca="1" si="262"/>
        <v/>
      </c>
      <c r="AA244" t="str">
        <f t="shared" ca="1" si="205"/>
        <v/>
      </c>
      <c r="AB244" t="str">
        <f t="shared" ca="1" si="206"/>
        <v/>
      </c>
      <c r="AC244" t="str">
        <f t="shared" ca="1" si="207"/>
        <v/>
      </c>
      <c r="AD244" t="str">
        <f t="shared" ca="1" si="208"/>
        <v/>
      </c>
      <c r="AE244" t="str">
        <f t="shared" ca="1" si="209"/>
        <v/>
      </c>
      <c r="AF244" t="str">
        <f t="shared" ca="1" si="210"/>
        <v/>
      </c>
      <c r="AG244" t="str">
        <f t="shared" ca="1" si="263"/>
        <v/>
      </c>
      <c r="AH244" t="str">
        <f t="shared" ca="1" si="264"/>
        <v/>
      </c>
      <c r="AI244" t="str">
        <f t="shared" ca="1" si="265"/>
        <v/>
      </c>
      <c r="AL244" t="str">
        <f ca="1">IF(Y244="","",IF(OR(AG244='Datos fijos'!$AB$3,AG244='Datos fijos'!$AB$4),0,SUM(AH244:AK244)))</f>
        <v/>
      </c>
      <c r="BE244" s="4">
        <f ca="1">IF(OR(COUNTIF('Datos fijos'!$AJ:$AJ,$B244)=0,$B244=0,D244=0,F244=0,$H$4&lt;&gt;'Datos fijos'!$H$3),0,VLOOKUP($B244,'Datos fijos'!$AJ:$AO,COLUMN('Datos fijos'!$AK$2)-COLUMN('Datos fijos'!$AJ$2)+1,0))</f>
        <v>0</v>
      </c>
      <c r="BF244">
        <f t="shared" ca="1" si="266"/>
        <v>0</v>
      </c>
      <c r="BG244" t="str">
        <f t="shared" ca="1" si="211"/>
        <v/>
      </c>
      <c r="BH244" t="str">
        <f t="shared" ca="1" si="212"/>
        <v/>
      </c>
      <c r="BJ244" t="str">
        <f t="shared" ca="1" si="213"/>
        <v/>
      </c>
      <c r="BK244" t="str">
        <f t="shared" ca="1" si="214"/>
        <v/>
      </c>
      <c r="BL244" t="str">
        <f t="shared" ca="1" si="215"/>
        <v/>
      </c>
      <c r="BM244" t="str">
        <f t="shared" ca="1" si="216"/>
        <v/>
      </c>
      <c r="BN244" s="4" t="str">
        <f t="shared" ca="1" si="217"/>
        <v/>
      </c>
      <c r="BO244" t="str">
        <f t="shared" ca="1" si="218"/>
        <v/>
      </c>
      <c r="BP244" t="str">
        <f t="shared" ca="1" si="219"/>
        <v/>
      </c>
      <c r="BQ244" t="str">
        <f t="shared" ca="1" si="220"/>
        <v/>
      </c>
      <c r="BR244" t="str">
        <f t="shared" ca="1" si="221"/>
        <v/>
      </c>
      <c r="BS244" t="str">
        <f t="shared" ca="1" si="222"/>
        <v/>
      </c>
      <c r="BT244" t="str">
        <f ca="1">IF($BH244="","",IF(OR(BO244='Datos fijos'!$AB$3,BO244='Datos fijos'!$AB$4),0,SUM(BP244:BS244)))</f>
        <v/>
      </c>
      <c r="BU244" t="str">
        <f t="shared" ca="1" si="267"/>
        <v/>
      </c>
      <c r="BX244">
        <f ca="1">IF(OR(COUNTIF('Datos fijos'!$AJ:$AJ,$B244)=0,$B244=0,D244=0,F244=0,G244=0,$H$4&lt;&gt;'Datos fijos'!$H$3),0,VLOOKUP($B244,'Datos fijos'!$AJ:$AO,COLUMN('Datos fijos'!$AL$1)-COLUMN('Datos fijos'!$AJ$2)+1,0))</f>
        <v>0</v>
      </c>
      <c r="BY244">
        <f t="shared" ca="1" si="268"/>
        <v>0</v>
      </c>
      <c r="BZ244" t="str">
        <f t="shared" ca="1" si="223"/>
        <v/>
      </c>
      <c r="CA244" t="str">
        <f t="shared" ca="1" si="224"/>
        <v/>
      </c>
      <c r="CC244" t="str">
        <f t="shared" ca="1" si="225"/>
        <v/>
      </c>
      <c r="CD244" t="str">
        <f t="shared" ca="1" si="226"/>
        <v/>
      </c>
      <c r="CE244" t="str">
        <f t="shared" ca="1" si="227"/>
        <v/>
      </c>
      <c r="CF244" t="str">
        <f t="shared" ca="1" si="228"/>
        <v/>
      </c>
      <c r="CG244" t="str">
        <f t="shared" ca="1" si="229"/>
        <v/>
      </c>
      <c r="CH244" t="str">
        <f t="shared" ca="1" si="230"/>
        <v/>
      </c>
      <c r="CI244" t="str">
        <f t="shared" ca="1" si="231"/>
        <v/>
      </c>
      <c r="CJ244" t="str">
        <f t="shared" ca="1" si="232"/>
        <v/>
      </c>
      <c r="CK244" t="str">
        <f t="shared" ca="1" si="233"/>
        <v/>
      </c>
      <c r="CL244" t="str">
        <f t="shared" ca="1" si="234"/>
        <v/>
      </c>
      <c r="CM244" t="str">
        <f ca="1">IF($CA244="","",IF(OR(CH244='Datos fijos'!$AB$3,CH244='Datos fijos'!$AB$4),0,SUM(CI244:CL244)))</f>
        <v/>
      </c>
      <c r="CN244" t="str">
        <f t="shared" ca="1" si="269"/>
        <v/>
      </c>
      <c r="CQ244" s="4">
        <f ca="1">IF(OR(COUNTIF('Datos fijos'!$AJ:$AJ,$B244)=0,$B244=0,L244=0,D244=0,F244=0),0,IF(K244='Datos fijos'!$AB$5,VLOOKUP($B244,'Datos fijos'!$AJ:$AO,COLUMN('Datos fijos'!$AN$1)-COLUMN('Datos fijos'!$AJ$2)+1,0),0))</f>
        <v>0</v>
      </c>
      <c r="CR244">
        <f t="shared" ca="1" si="270"/>
        <v>0</v>
      </c>
      <c r="CS244" t="str">
        <f t="shared" ca="1" si="235"/>
        <v/>
      </c>
      <c r="CT244" t="str">
        <f t="shared" ca="1" si="236"/>
        <v/>
      </c>
      <c r="CV244" t="str">
        <f t="shared" ca="1" si="237"/>
        <v/>
      </c>
      <c r="CW244" t="str">
        <f t="shared" ca="1" si="238"/>
        <v/>
      </c>
      <c r="CX244" t="str">
        <f t="shared" ca="1" si="239"/>
        <v/>
      </c>
      <c r="CY244" t="str">
        <f t="shared" ca="1" si="240"/>
        <v/>
      </c>
      <c r="CZ244" t="str">
        <f t="shared" ca="1" si="241"/>
        <v/>
      </c>
      <c r="DA244" t="str">
        <f t="shared" ca="1" si="242"/>
        <v/>
      </c>
      <c r="DB244" s="4" t="str">
        <f t="shared" ca="1" si="243"/>
        <v/>
      </c>
      <c r="DC244" t="str">
        <f t="shared" ca="1" si="244"/>
        <v/>
      </c>
      <c r="DD244" t="str">
        <f t="shared" ca="1" si="245"/>
        <v/>
      </c>
      <c r="DE244" t="str">
        <f t="shared" ca="1" si="246"/>
        <v/>
      </c>
      <c r="DF244" t="str">
        <f t="shared" ca="1" si="247"/>
        <v/>
      </c>
      <c r="DI244">
        <f ca="1">IF(OR(COUNTIF('Datos fijos'!$AJ:$AJ,Cálculos!$B244)=0,Cálculos!$B244=0,D244=0,F244=0),0,VLOOKUP($B244,'Datos fijos'!$AJ:$AO,COLUMN('Datos fijos'!$AO$1)-COLUMN('Datos fijos'!$AJ$2)+1,0))</f>
        <v>0</v>
      </c>
      <c r="DJ244">
        <f t="shared" ca="1" si="271"/>
        <v>0</v>
      </c>
      <c r="DK244" t="str">
        <f t="shared" ca="1" si="248"/>
        <v/>
      </c>
      <c r="DL244" t="str">
        <f t="shared" ca="1" si="272"/>
        <v/>
      </c>
      <c r="DN244" t="str">
        <f t="shared" ca="1" si="249"/>
        <v/>
      </c>
      <c r="DO244" t="str">
        <f t="shared" ca="1" si="250"/>
        <v/>
      </c>
      <c r="DP244" t="str">
        <f t="shared" ca="1" si="251"/>
        <v/>
      </c>
      <c r="DQ244" t="str">
        <f t="shared" ca="1" si="252"/>
        <v/>
      </c>
      <c r="DR244" t="str">
        <f t="shared" ca="1" si="253"/>
        <v/>
      </c>
      <c r="DS244" s="4" t="str">
        <f ca="1">IF($DL244="","",IF(OR(OFFSET(K$3,$DL244,0)='Datos fijos'!$AB$5,OFFSET(K$3,$DL244,0)='Datos fijos'!$AB$6),"Importado",OFFSET(K$3,$DL244,0)))</f>
        <v/>
      </c>
      <c r="DT244" t="str">
        <f t="shared" ca="1" si="254"/>
        <v/>
      </c>
      <c r="DU244" t="str">
        <f t="shared" ca="1" si="255"/>
        <v/>
      </c>
      <c r="DV244" t="str">
        <f t="shared" ca="1" si="256"/>
        <v/>
      </c>
      <c r="DW244" t="str">
        <f t="shared" ca="1" si="257"/>
        <v/>
      </c>
      <c r="DX244" t="str">
        <f ca="1">IF(DL244="","",IF(OR(DS244='Datos fijos'!$AB$3,DS244='Datos fijos'!$AB$4),0,SUM(DT244:DW244)))</f>
        <v/>
      </c>
      <c r="DY244" t="str">
        <f t="shared" ca="1" si="258"/>
        <v/>
      </c>
      <c r="EC244" s="52" t="str">
        <f ca="1">IF(OR(COUNTIF('Datos fijos'!$AJ:$AJ,Cálculos!$B244)=0,F244=0,D244=0,B244=0),"",VLOOKUP($B244,'Datos fijos'!$AJ:$AP,COLUMN('Datos fijos'!$AP$1)-COLUMN('Datos fijos'!$AJ$2)+1,0))</f>
        <v/>
      </c>
      <c r="ED244" t="str">
        <f t="shared" ca="1" si="259"/>
        <v/>
      </c>
    </row>
    <row r="245" spans="2:134">
      <c r="B245">
        <f ca="1">OFFSET('Equipos, Mater, Serv'!C$5,ROW($A245)-ROW($A$3),0)</f>
        <v>0</v>
      </c>
      <c r="C245">
        <f ca="1">OFFSET('Equipos, Mater, Serv'!D$5,ROW($A245)-ROW($A$3),0)</f>
        <v>0</v>
      </c>
      <c r="D245">
        <f ca="1">OFFSET('Equipos, Mater, Serv'!F$5,ROW($A245)-ROW($A$3),0)</f>
        <v>0</v>
      </c>
      <c r="E245">
        <f ca="1">OFFSET('Equipos, Mater, Serv'!G$5,ROW($A245)-ROW($A$3),0)</f>
        <v>0</v>
      </c>
      <c r="F245">
        <f ca="1">OFFSET('Equipos, Mater, Serv'!H$5,ROW($A245)-ROW($A$3),0)</f>
        <v>0</v>
      </c>
      <c r="G245">
        <f ca="1">OFFSET('Equipos, Mater, Serv'!L$5,ROW($A245)-ROW($A$3),0)</f>
        <v>0</v>
      </c>
      <c r="I245">
        <f ca="1">OFFSET('Equipos, Mater, Serv'!O$5,ROW($A245)-ROW($A$3),0)</f>
        <v>0</v>
      </c>
      <c r="J245">
        <f ca="1">OFFSET('Equipos, Mater, Serv'!P$5,ROW($A245)-ROW($A$3),0)</f>
        <v>0</v>
      </c>
      <c r="K245">
        <f ca="1">OFFSET('Equipos, Mater, Serv'!T$5,ROW($A245)-ROW($A$3),0)</f>
        <v>0</v>
      </c>
      <c r="L245">
        <f ca="1">OFFSET('Equipos, Mater, Serv'!U$5,ROW($A245)-ROW($A$3),0)</f>
        <v>0</v>
      </c>
      <c r="N245">
        <f ca="1">OFFSET('Equipos, Mater, Serv'!Z$5,ROW($A245)-ROW($A$3),0)</f>
        <v>0</v>
      </c>
      <c r="O245">
        <f ca="1">OFFSET('Equipos, Mater, Serv'!AA$5,ROW($A245)-ROW($A$3),0)</f>
        <v>0</v>
      </c>
      <c r="P245">
        <f ca="1">OFFSET('Equipos, Mater, Serv'!AB$5,ROW($A245)-ROW($A$3),0)</f>
        <v>0</v>
      </c>
      <c r="Q245">
        <f ca="1">OFFSET('Equipos, Mater, Serv'!AC$5,ROW($A245)-ROW($A$3),0)</f>
        <v>0</v>
      </c>
      <c r="R245">
        <f ca="1">OFFSET('Equipos, Mater, Serv'!AD$5,ROW($A245)-ROW($A$3),0)</f>
        <v>0</v>
      </c>
      <c r="S245">
        <f ca="1">OFFSET('Equipos, Mater, Serv'!AE$5,ROW($A245)-ROW($A$3),0)</f>
        <v>0</v>
      </c>
      <c r="T245">
        <f ca="1">OFFSET('Equipos, Mater, Serv'!AF$5,ROW($A245)-ROW($A$3),0)</f>
        <v>0</v>
      </c>
      <c r="V245" s="227">
        <f ca="1">IF(OR($B245=0,D245=0,F245=0,J245&lt;&gt;'Datos fijos'!$H$3),0,1)</f>
        <v>0</v>
      </c>
      <c r="W245">
        <f t="shared" ca="1" si="260"/>
        <v>0</v>
      </c>
      <c r="X245" t="str">
        <f t="shared" ca="1" si="261"/>
        <v/>
      </c>
      <c r="Y245" t="str">
        <f t="shared" ca="1" si="262"/>
        <v/>
      </c>
      <c r="AA245" t="str">
        <f t="shared" ca="1" si="205"/>
        <v/>
      </c>
      <c r="AB245" t="str">
        <f t="shared" ca="1" si="206"/>
        <v/>
      </c>
      <c r="AC245" t="str">
        <f t="shared" ca="1" si="207"/>
        <v/>
      </c>
      <c r="AD245" t="str">
        <f t="shared" ca="1" si="208"/>
        <v/>
      </c>
      <c r="AE245" t="str">
        <f t="shared" ca="1" si="209"/>
        <v/>
      </c>
      <c r="AF245" t="str">
        <f t="shared" ca="1" si="210"/>
        <v/>
      </c>
      <c r="AG245" t="str">
        <f t="shared" ca="1" si="263"/>
        <v/>
      </c>
      <c r="AH245" t="str">
        <f t="shared" ca="1" si="264"/>
        <v/>
      </c>
      <c r="AI245" t="str">
        <f t="shared" ca="1" si="265"/>
        <v/>
      </c>
      <c r="AL245" t="str">
        <f ca="1">IF(Y245="","",IF(OR(AG245='Datos fijos'!$AB$3,AG245='Datos fijos'!$AB$4),0,SUM(AH245:AK245)))</f>
        <v/>
      </c>
      <c r="BE245" s="4">
        <f ca="1">IF(OR(COUNTIF('Datos fijos'!$AJ:$AJ,$B245)=0,$B245=0,D245=0,F245=0,$H$4&lt;&gt;'Datos fijos'!$H$3),0,VLOOKUP($B245,'Datos fijos'!$AJ:$AO,COLUMN('Datos fijos'!$AK$2)-COLUMN('Datos fijos'!$AJ$2)+1,0))</f>
        <v>0</v>
      </c>
      <c r="BF245">
        <f t="shared" ca="1" si="266"/>
        <v>0</v>
      </c>
      <c r="BG245" t="str">
        <f t="shared" ca="1" si="211"/>
        <v/>
      </c>
      <c r="BH245" t="str">
        <f t="shared" ca="1" si="212"/>
        <v/>
      </c>
      <c r="BJ245" t="str">
        <f t="shared" ca="1" si="213"/>
        <v/>
      </c>
      <c r="BK245" t="str">
        <f t="shared" ca="1" si="214"/>
        <v/>
      </c>
      <c r="BL245" t="str">
        <f t="shared" ca="1" si="215"/>
        <v/>
      </c>
      <c r="BM245" t="str">
        <f t="shared" ca="1" si="216"/>
        <v/>
      </c>
      <c r="BN245" s="4" t="str">
        <f t="shared" ca="1" si="217"/>
        <v/>
      </c>
      <c r="BO245" t="str">
        <f t="shared" ca="1" si="218"/>
        <v/>
      </c>
      <c r="BP245" t="str">
        <f t="shared" ca="1" si="219"/>
        <v/>
      </c>
      <c r="BQ245" t="str">
        <f t="shared" ca="1" si="220"/>
        <v/>
      </c>
      <c r="BR245" t="str">
        <f t="shared" ca="1" si="221"/>
        <v/>
      </c>
      <c r="BS245" t="str">
        <f t="shared" ca="1" si="222"/>
        <v/>
      </c>
      <c r="BT245" t="str">
        <f ca="1">IF($BH245="","",IF(OR(BO245='Datos fijos'!$AB$3,BO245='Datos fijos'!$AB$4),0,SUM(BP245:BS245)))</f>
        <v/>
      </c>
      <c r="BU245" t="str">
        <f t="shared" ca="1" si="267"/>
        <v/>
      </c>
      <c r="BX245">
        <f ca="1">IF(OR(COUNTIF('Datos fijos'!$AJ:$AJ,$B245)=0,$B245=0,D245=0,F245=0,G245=0,$H$4&lt;&gt;'Datos fijos'!$H$3),0,VLOOKUP($B245,'Datos fijos'!$AJ:$AO,COLUMN('Datos fijos'!$AL$1)-COLUMN('Datos fijos'!$AJ$2)+1,0))</f>
        <v>0</v>
      </c>
      <c r="BY245">
        <f t="shared" ca="1" si="268"/>
        <v>0</v>
      </c>
      <c r="BZ245" t="str">
        <f t="shared" ca="1" si="223"/>
        <v/>
      </c>
      <c r="CA245" t="str">
        <f t="shared" ca="1" si="224"/>
        <v/>
      </c>
      <c r="CC245" t="str">
        <f t="shared" ca="1" si="225"/>
        <v/>
      </c>
      <c r="CD245" t="str">
        <f t="shared" ca="1" si="226"/>
        <v/>
      </c>
      <c r="CE245" t="str">
        <f t="shared" ca="1" si="227"/>
        <v/>
      </c>
      <c r="CF245" t="str">
        <f t="shared" ca="1" si="228"/>
        <v/>
      </c>
      <c r="CG245" t="str">
        <f t="shared" ca="1" si="229"/>
        <v/>
      </c>
      <c r="CH245" t="str">
        <f t="shared" ca="1" si="230"/>
        <v/>
      </c>
      <c r="CI245" t="str">
        <f t="shared" ca="1" si="231"/>
        <v/>
      </c>
      <c r="CJ245" t="str">
        <f t="shared" ca="1" si="232"/>
        <v/>
      </c>
      <c r="CK245" t="str">
        <f t="shared" ca="1" si="233"/>
        <v/>
      </c>
      <c r="CL245" t="str">
        <f t="shared" ca="1" si="234"/>
        <v/>
      </c>
      <c r="CM245" t="str">
        <f ca="1">IF($CA245="","",IF(OR(CH245='Datos fijos'!$AB$3,CH245='Datos fijos'!$AB$4),0,SUM(CI245:CL245)))</f>
        <v/>
      </c>
      <c r="CN245" t="str">
        <f t="shared" ca="1" si="269"/>
        <v/>
      </c>
      <c r="CQ245" s="4">
        <f ca="1">IF(OR(COUNTIF('Datos fijos'!$AJ:$AJ,$B245)=0,$B245=0,L245=0,D245=0,F245=0),0,IF(K245='Datos fijos'!$AB$5,VLOOKUP($B245,'Datos fijos'!$AJ:$AO,COLUMN('Datos fijos'!$AN$1)-COLUMN('Datos fijos'!$AJ$2)+1,0),0))</f>
        <v>0</v>
      </c>
      <c r="CR245">
        <f t="shared" ca="1" si="270"/>
        <v>0</v>
      </c>
      <c r="CS245" t="str">
        <f t="shared" ca="1" si="235"/>
        <v/>
      </c>
      <c r="CT245" t="str">
        <f t="shared" ca="1" si="236"/>
        <v/>
      </c>
      <c r="CV245" t="str">
        <f t="shared" ca="1" si="237"/>
        <v/>
      </c>
      <c r="CW245" t="str">
        <f t="shared" ca="1" si="238"/>
        <v/>
      </c>
      <c r="CX245" t="str">
        <f t="shared" ca="1" si="239"/>
        <v/>
      </c>
      <c r="CY245" t="str">
        <f t="shared" ca="1" si="240"/>
        <v/>
      </c>
      <c r="CZ245" t="str">
        <f t="shared" ca="1" si="241"/>
        <v/>
      </c>
      <c r="DA245" t="str">
        <f t="shared" ca="1" si="242"/>
        <v/>
      </c>
      <c r="DB245" s="4" t="str">
        <f t="shared" ca="1" si="243"/>
        <v/>
      </c>
      <c r="DC245" t="str">
        <f t="shared" ca="1" si="244"/>
        <v/>
      </c>
      <c r="DD245" t="str">
        <f t="shared" ca="1" si="245"/>
        <v/>
      </c>
      <c r="DE245" t="str">
        <f t="shared" ca="1" si="246"/>
        <v/>
      </c>
      <c r="DF245" t="str">
        <f t="shared" ca="1" si="247"/>
        <v/>
      </c>
      <c r="DI245">
        <f ca="1">IF(OR(COUNTIF('Datos fijos'!$AJ:$AJ,Cálculos!$B245)=0,Cálculos!$B245=0,D245=0,F245=0),0,VLOOKUP($B245,'Datos fijos'!$AJ:$AO,COLUMN('Datos fijos'!$AO$1)-COLUMN('Datos fijos'!$AJ$2)+1,0))</f>
        <v>0</v>
      </c>
      <c r="DJ245">
        <f t="shared" ca="1" si="271"/>
        <v>0</v>
      </c>
      <c r="DK245" t="str">
        <f t="shared" ca="1" si="248"/>
        <v/>
      </c>
      <c r="DL245" t="str">
        <f t="shared" ca="1" si="272"/>
        <v/>
      </c>
      <c r="DN245" t="str">
        <f t="shared" ca="1" si="249"/>
        <v/>
      </c>
      <c r="DO245" t="str">
        <f t="shared" ca="1" si="250"/>
        <v/>
      </c>
      <c r="DP245" t="str">
        <f t="shared" ca="1" si="251"/>
        <v/>
      </c>
      <c r="DQ245" t="str">
        <f t="shared" ca="1" si="252"/>
        <v/>
      </c>
      <c r="DR245" t="str">
        <f t="shared" ca="1" si="253"/>
        <v/>
      </c>
      <c r="DS245" s="4" t="str">
        <f ca="1">IF($DL245="","",IF(OR(OFFSET(K$3,$DL245,0)='Datos fijos'!$AB$5,OFFSET(K$3,$DL245,0)='Datos fijos'!$AB$6),"Importado",OFFSET(K$3,$DL245,0)))</f>
        <v/>
      </c>
      <c r="DT245" t="str">
        <f t="shared" ca="1" si="254"/>
        <v/>
      </c>
      <c r="DU245" t="str">
        <f t="shared" ca="1" si="255"/>
        <v/>
      </c>
      <c r="DV245" t="str">
        <f t="shared" ca="1" si="256"/>
        <v/>
      </c>
      <c r="DW245" t="str">
        <f t="shared" ca="1" si="257"/>
        <v/>
      </c>
      <c r="DX245" t="str">
        <f ca="1">IF(DL245="","",IF(OR(DS245='Datos fijos'!$AB$3,DS245='Datos fijos'!$AB$4),0,SUM(DT245:DW245)))</f>
        <v/>
      </c>
      <c r="DY245" t="str">
        <f t="shared" ca="1" si="258"/>
        <v/>
      </c>
      <c r="EC245" s="52" t="str">
        <f ca="1">IF(OR(COUNTIF('Datos fijos'!$AJ:$AJ,Cálculos!$B245)=0,F245=0,D245=0,B245=0),"",VLOOKUP($B245,'Datos fijos'!$AJ:$AP,COLUMN('Datos fijos'!$AP$1)-COLUMN('Datos fijos'!$AJ$2)+1,0))</f>
        <v/>
      </c>
      <c r="ED245" t="str">
        <f t="shared" ca="1" si="259"/>
        <v/>
      </c>
    </row>
    <row r="246" spans="2:134">
      <c r="B246">
        <f ca="1">OFFSET('Equipos, Mater, Serv'!C$5,ROW($A246)-ROW($A$3),0)</f>
        <v>0</v>
      </c>
      <c r="C246">
        <f ca="1">OFFSET('Equipos, Mater, Serv'!D$5,ROW($A246)-ROW($A$3),0)</f>
        <v>0</v>
      </c>
      <c r="D246">
        <f ca="1">OFFSET('Equipos, Mater, Serv'!F$5,ROW($A246)-ROW($A$3),0)</f>
        <v>0</v>
      </c>
      <c r="E246">
        <f ca="1">OFFSET('Equipos, Mater, Serv'!G$5,ROW($A246)-ROW($A$3),0)</f>
        <v>0</v>
      </c>
      <c r="F246">
        <f ca="1">OFFSET('Equipos, Mater, Serv'!H$5,ROW($A246)-ROW($A$3),0)</f>
        <v>0</v>
      </c>
      <c r="G246">
        <f ca="1">OFFSET('Equipos, Mater, Serv'!L$5,ROW($A246)-ROW($A$3),0)</f>
        <v>0</v>
      </c>
      <c r="I246">
        <f ca="1">OFFSET('Equipos, Mater, Serv'!O$5,ROW($A246)-ROW($A$3),0)</f>
        <v>0</v>
      </c>
      <c r="J246">
        <f ca="1">OFFSET('Equipos, Mater, Serv'!P$5,ROW($A246)-ROW($A$3),0)</f>
        <v>0</v>
      </c>
      <c r="K246">
        <f ca="1">OFFSET('Equipos, Mater, Serv'!T$5,ROW($A246)-ROW($A$3),0)</f>
        <v>0</v>
      </c>
      <c r="L246">
        <f ca="1">OFFSET('Equipos, Mater, Serv'!U$5,ROW($A246)-ROW($A$3),0)</f>
        <v>0</v>
      </c>
      <c r="N246">
        <f ca="1">OFFSET('Equipos, Mater, Serv'!Z$5,ROW($A246)-ROW($A$3),0)</f>
        <v>0</v>
      </c>
      <c r="O246">
        <f ca="1">OFFSET('Equipos, Mater, Serv'!AA$5,ROW($A246)-ROW($A$3),0)</f>
        <v>0</v>
      </c>
      <c r="P246">
        <f ca="1">OFFSET('Equipos, Mater, Serv'!AB$5,ROW($A246)-ROW($A$3),0)</f>
        <v>0</v>
      </c>
      <c r="Q246">
        <f ca="1">OFFSET('Equipos, Mater, Serv'!AC$5,ROW($A246)-ROW($A$3),0)</f>
        <v>0</v>
      </c>
      <c r="R246">
        <f ca="1">OFFSET('Equipos, Mater, Serv'!AD$5,ROW($A246)-ROW($A$3),0)</f>
        <v>0</v>
      </c>
      <c r="S246">
        <f ca="1">OFFSET('Equipos, Mater, Serv'!AE$5,ROW($A246)-ROW($A$3),0)</f>
        <v>0</v>
      </c>
      <c r="T246">
        <f ca="1">OFFSET('Equipos, Mater, Serv'!AF$5,ROW($A246)-ROW($A$3),0)</f>
        <v>0</v>
      </c>
      <c r="V246" s="227">
        <f ca="1">IF(OR($B246=0,D246=0,F246=0,J246&lt;&gt;'Datos fijos'!$H$3),0,1)</f>
        <v>0</v>
      </c>
      <c r="W246">
        <f t="shared" ca="1" si="260"/>
        <v>0</v>
      </c>
      <c r="X246" t="str">
        <f t="shared" ca="1" si="261"/>
        <v/>
      </c>
      <c r="Y246" t="str">
        <f t="shared" ca="1" si="262"/>
        <v/>
      </c>
      <c r="AA246" t="str">
        <f t="shared" ca="1" si="205"/>
        <v/>
      </c>
      <c r="AB246" t="str">
        <f t="shared" ca="1" si="206"/>
        <v/>
      </c>
      <c r="AC246" t="str">
        <f t="shared" ca="1" si="207"/>
        <v/>
      </c>
      <c r="AD246" t="str">
        <f t="shared" ca="1" si="208"/>
        <v/>
      </c>
      <c r="AE246" t="str">
        <f t="shared" ca="1" si="209"/>
        <v/>
      </c>
      <c r="AF246" t="str">
        <f t="shared" ca="1" si="210"/>
        <v/>
      </c>
      <c r="AG246" t="str">
        <f t="shared" ca="1" si="263"/>
        <v/>
      </c>
      <c r="AH246" t="str">
        <f t="shared" ca="1" si="264"/>
        <v/>
      </c>
      <c r="AI246" t="str">
        <f t="shared" ca="1" si="265"/>
        <v/>
      </c>
      <c r="AL246" t="str">
        <f ca="1">IF(Y246="","",IF(OR(AG246='Datos fijos'!$AB$3,AG246='Datos fijos'!$AB$4),0,SUM(AH246:AK246)))</f>
        <v/>
      </c>
      <c r="BE246" s="4">
        <f ca="1">IF(OR(COUNTIF('Datos fijos'!$AJ:$AJ,$B246)=0,$B246=0,D246=0,F246=0,$H$4&lt;&gt;'Datos fijos'!$H$3),0,VLOOKUP($B246,'Datos fijos'!$AJ:$AO,COLUMN('Datos fijos'!$AK$2)-COLUMN('Datos fijos'!$AJ$2)+1,0))</f>
        <v>0</v>
      </c>
      <c r="BF246">
        <f t="shared" ca="1" si="266"/>
        <v>0</v>
      </c>
      <c r="BG246" t="str">
        <f t="shared" ca="1" si="211"/>
        <v/>
      </c>
      <c r="BH246" t="str">
        <f t="shared" ca="1" si="212"/>
        <v/>
      </c>
      <c r="BJ246" t="str">
        <f t="shared" ca="1" si="213"/>
        <v/>
      </c>
      <c r="BK246" t="str">
        <f t="shared" ca="1" si="214"/>
        <v/>
      </c>
      <c r="BL246" t="str">
        <f t="shared" ca="1" si="215"/>
        <v/>
      </c>
      <c r="BM246" t="str">
        <f t="shared" ca="1" si="216"/>
        <v/>
      </c>
      <c r="BN246" s="4" t="str">
        <f t="shared" ca="1" si="217"/>
        <v/>
      </c>
      <c r="BO246" t="str">
        <f t="shared" ca="1" si="218"/>
        <v/>
      </c>
      <c r="BP246" t="str">
        <f t="shared" ca="1" si="219"/>
        <v/>
      </c>
      <c r="BQ246" t="str">
        <f t="shared" ca="1" si="220"/>
        <v/>
      </c>
      <c r="BR246" t="str">
        <f t="shared" ca="1" si="221"/>
        <v/>
      </c>
      <c r="BS246" t="str">
        <f t="shared" ca="1" si="222"/>
        <v/>
      </c>
      <c r="BT246" t="str">
        <f ca="1">IF($BH246="","",IF(OR(BO246='Datos fijos'!$AB$3,BO246='Datos fijos'!$AB$4),0,SUM(BP246:BS246)))</f>
        <v/>
      </c>
      <c r="BU246" t="str">
        <f t="shared" ca="1" si="267"/>
        <v/>
      </c>
      <c r="BX246">
        <f ca="1">IF(OR(COUNTIF('Datos fijos'!$AJ:$AJ,$B246)=0,$B246=0,D246=0,F246=0,G246=0,$H$4&lt;&gt;'Datos fijos'!$H$3),0,VLOOKUP($B246,'Datos fijos'!$AJ:$AO,COLUMN('Datos fijos'!$AL$1)-COLUMN('Datos fijos'!$AJ$2)+1,0))</f>
        <v>0</v>
      </c>
      <c r="BY246">
        <f t="shared" ca="1" si="268"/>
        <v>0</v>
      </c>
      <c r="BZ246" t="str">
        <f t="shared" ca="1" si="223"/>
        <v/>
      </c>
      <c r="CA246" t="str">
        <f t="shared" ca="1" si="224"/>
        <v/>
      </c>
      <c r="CC246" t="str">
        <f t="shared" ca="1" si="225"/>
        <v/>
      </c>
      <c r="CD246" t="str">
        <f t="shared" ca="1" si="226"/>
        <v/>
      </c>
      <c r="CE246" t="str">
        <f t="shared" ca="1" si="227"/>
        <v/>
      </c>
      <c r="CF246" t="str">
        <f t="shared" ca="1" si="228"/>
        <v/>
      </c>
      <c r="CG246" t="str">
        <f t="shared" ca="1" si="229"/>
        <v/>
      </c>
      <c r="CH246" t="str">
        <f t="shared" ca="1" si="230"/>
        <v/>
      </c>
      <c r="CI246" t="str">
        <f t="shared" ca="1" si="231"/>
        <v/>
      </c>
      <c r="CJ246" t="str">
        <f t="shared" ca="1" si="232"/>
        <v/>
      </c>
      <c r="CK246" t="str">
        <f t="shared" ca="1" si="233"/>
        <v/>
      </c>
      <c r="CL246" t="str">
        <f t="shared" ca="1" si="234"/>
        <v/>
      </c>
      <c r="CM246" t="str">
        <f ca="1">IF($CA246="","",IF(OR(CH246='Datos fijos'!$AB$3,CH246='Datos fijos'!$AB$4),0,SUM(CI246:CL246)))</f>
        <v/>
      </c>
      <c r="CN246" t="str">
        <f t="shared" ca="1" si="269"/>
        <v/>
      </c>
      <c r="CQ246" s="4">
        <f ca="1">IF(OR(COUNTIF('Datos fijos'!$AJ:$AJ,$B246)=0,$B246=0,L246=0,D246=0,F246=0),0,IF(K246='Datos fijos'!$AB$5,VLOOKUP($B246,'Datos fijos'!$AJ:$AO,COLUMN('Datos fijos'!$AN$1)-COLUMN('Datos fijos'!$AJ$2)+1,0),0))</f>
        <v>0</v>
      </c>
      <c r="CR246">
        <f t="shared" ca="1" si="270"/>
        <v>0</v>
      </c>
      <c r="CS246" t="str">
        <f t="shared" ca="1" si="235"/>
        <v/>
      </c>
      <c r="CT246" t="str">
        <f t="shared" ca="1" si="236"/>
        <v/>
      </c>
      <c r="CV246" t="str">
        <f t="shared" ca="1" si="237"/>
        <v/>
      </c>
      <c r="CW246" t="str">
        <f t="shared" ca="1" si="238"/>
        <v/>
      </c>
      <c r="CX246" t="str">
        <f t="shared" ca="1" si="239"/>
        <v/>
      </c>
      <c r="CY246" t="str">
        <f t="shared" ca="1" si="240"/>
        <v/>
      </c>
      <c r="CZ246" t="str">
        <f t="shared" ca="1" si="241"/>
        <v/>
      </c>
      <c r="DA246" t="str">
        <f t="shared" ca="1" si="242"/>
        <v/>
      </c>
      <c r="DB246" s="4" t="str">
        <f t="shared" ca="1" si="243"/>
        <v/>
      </c>
      <c r="DC246" t="str">
        <f t="shared" ca="1" si="244"/>
        <v/>
      </c>
      <c r="DD246" t="str">
        <f t="shared" ca="1" si="245"/>
        <v/>
      </c>
      <c r="DE246" t="str">
        <f t="shared" ca="1" si="246"/>
        <v/>
      </c>
      <c r="DF246" t="str">
        <f t="shared" ca="1" si="247"/>
        <v/>
      </c>
      <c r="DI246">
        <f ca="1">IF(OR(COUNTIF('Datos fijos'!$AJ:$AJ,Cálculos!$B246)=0,Cálculos!$B246=0,D246=0,F246=0),0,VLOOKUP($B246,'Datos fijos'!$AJ:$AO,COLUMN('Datos fijos'!$AO$1)-COLUMN('Datos fijos'!$AJ$2)+1,0))</f>
        <v>0</v>
      </c>
      <c r="DJ246">
        <f t="shared" ca="1" si="271"/>
        <v>0</v>
      </c>
      <c r="DK246" t="str">
        <f t="shared" ca="1" si="248"/>
        <v/>
      </c>
      <c r="DL246" t="str">
        <f t="shared" ca="1" si="272"/>
        <v/>
      </c>
      <c r="DN246" t="str">
        <f t="shared" ca="1" si="249"/>
        <v/>
      </c>
      <c r="DO246" t="str">
        <f t="shared" ca="1" si="250"/>
        <v/>
      </c>
      <c r="DP246" t="str">
        <f t="shared" ca="1" si="251"/>
        <v/>
      </c>
      <c r="DQ246" t="str">
        <f t="shared" ca="1" si="252"/>
        <v/>
      </c>
      <c r="DR246" t="str">
        <f t="shared" ca="1" si="253"/>
        <v/>
      </c>
      <c r="DS246" s="4" t="str">
        <f ca="1">IF($DL246="","",IF(OR(OFFSET(K$3,$DL246,0)='Datos fijos'!$AB$5,OFFSET(K$3,$DL246,0)='Datos fijos'!$AB$6),"Importado",OFFSET(K$3,$DL246,0)))</f>
        <v/>
      </c>
      <c r="DT246" t="str">
        <f t="shared" ca="1" si="254"/>
        <v/>
      </c>
      <c r="DU246" t="str">
        <f t="shared" ca="1" si="255"/>
        <v/>
      </c>
      <c r="DV246" t="str">
        <f t="shared" ca="1" si="256"/>
        <v/>
      </c>
      <c r="DW246" t="str">
        <f t="shared" ca="1" si="257"/>
        <v/>
      </c>
      <c r="DX246" t="str">
        <f ca="1">IF(DL246="","",IF(OR(DS246='Datos fijos'!$AB$3,DS246='Datos fijos'!$AB$4),0,SUM(DT246:DW246)))</f>
        <v/>
      </c>
      <c r="DY246" t="str">
        <f t="shared" ca="1" si="258"/>
        <v/>
      </c>
      <c r="EC246" s="52" t="str">
        <f ca="1">IF(OR(COUNTIF('Datos fijos'!$AJ:$AJ,Cálculos!$B246)=0,F246=0,D246=0,B246=0),"",VLOOKUP($B246,'Datos fijos'!$AJ:$AP,COLUMN('Datos fijos'!$AP$1)-COLUMN('Datos fijos'!$AJ$2)+1,0))</f>
        <v/>
      </c>
      <c r="ED246" t="str">
        <f t="shared" ca="1" si="259"/>
        <v/>
      </c>
    </row>
    <row r="247" spans="2:134">
      <c r="B247">
        <f ca="1">OFFSET('Equipos, Mater, Serv'!C$5,ROW($A247)-ROW($A$3),0)</f>
        <v>0</v>
      </c>
      <c r="C247">
        <f ca="1">OFFSET('Equipos, Mater, Serv'!D$5,ROW($A247)-ROW($A$3),0)</f>
        <v>0</v>
      </c>
      <c r="D247">
        <f ca="1">OFFSET('Equipos, Mater, Serv'!F$5,ROW($A247)-ROW($A$3),0)</f>
        <v>0</v>
      </c>
      <c r="E247">
        <f ca="1">OFFSET('Equipos, Mater, Serv'!G$5,ROW($A247)-ROW($A$3),0)</f>
        <v>0</v>
      </c>
      <c r="F247">
        <f ca="1">OFFSET('Equipos, Mater, Serv'!H$5,ROW($A247)-ROW($A$3),0)</f>
        <v>0</v>
      </c>
      <c r="G247">
        <f ca="1">OFFSET('Equipos, Mater, Serv'!L$5,ROW($A247)-ROW($A$3),0)</f>
        <v>0</v>
      </c>
      <c r="I247">
        <f ca="1">OFFSET('Equipos, Mater, Serv'!O$5,ROW($A247)-ROW($A$3),0)</f>
        <v>0</v>
      </c>
      <c r="J247">
        <f ca="1">OFFSET('Equipos, Mater, Serv'!P$5,ROW($A247)-ROW($A$3),0)</f>
        <v>0</v>
      </c>
      <c r="K247">
        <f ca="1">OFFSET('Equipos, Mater, Serv'!T$5,ROW($A247)-ROW($A$3),0)</f>
        <v>0</v>
      </c>
      <c r="L247">
        <f ca="1">OFFSET('Equipos, Mater, Serv'!U$5,ROW($A247)-ROW($A$3),0)</f>
        <v>0</v>
      </c>
      <c r="N247">
        <f ca="1">OFFSET('Equipos, Mater, Serv'!Z$5,ROW($A247)-ROW($A$3),0)</f>
        <v>0</v>
      </c>
      <c r="O247">
        <f ca="1">OFFSET('Equipos, Mater, Serv'!AA$5,ROW($A247)-ROW($A$3),0)</f>
        <v>0</v>
      </c>
      <c r="P247">
        <f ca="1">OFFSET('Equipos, Mater, Serv'!AB$5,ROW($A247)-ROW($A$3),0)</f>
        <v>0</v>
      </c>
      <c r="Q247">
        <f ca="1">OFFSET('Equipos, Mater, Serv'!AC$5,ROW($A247)-ROW($A$3),0)</f>
        <v>0</v>
      </c>
      <c r="R247">
        <f ca="1">OFFSET('Equipos, Mater, Serv'!AD$5,ROW($A247)-ROW($A$3),0)</f>
        <v>0</v>
      </c>
      <c r="S247">
        <f ca="1">OFFSET('Equipos, Mater, Serv'!AE$5,ROW($A247)-ROW($A$3),0)</f>
        <v>0</v>
      </c>
      <c r="T247">
        <f ca="1">OFFSET('Equipos, Mater, Serv'!AF$5,ROW($A247)-ROW($A$3),0)</f>
        <v>0</v>
      </c>
      <c r="V247" s="227">
        <f ca="1">IF(OR($B247=0,D247=0,F247=0,J247&lt;&gt;'Datos fijos'!$H$3),0,1)</f>
        <v>0</v>
      </c>
      <c r="W247">
        <f t="shared" ca="1" si="260"/>
        <v>0</v>
      </c>
      <c r="X247" t="str">
        <f t="shared" ca="1" si="261"/>
        <v/>
      </c>
      <c r="Y247" t="str">
        <f t="shared" ca="1" si="262"/>
        <v/>
      </c>
      <c r="AA247" t="str">
        <f t="shared" ca="1" si="205"/>
        <v/>
      </c>
      <c r="AB247" t="str">
        <f t="shared" ca="1" si="206"/>
        <v/>
      </c>
      <c r="AC247" t="str">
        <f t="shared" ca="1" si="207"/>
        <v/>
      </c>
      <c r="AD247" t="str">
        <f t="shared" ca="1" si="208"/>
        <v/>
      </c>
      <c r="AE247" t="str">
        <f t="shared" ca="1" si="209"/>
        <v/>
      </c>
      <c r="AF247" t="str">
        <f t="shared" ca="1" si="210"/>
        <v/>
      </c>
      <c r="AG247" t="str">
        <f t="shared" ca="1" si="263"/>
        <v/>
      </c>
      <c r="AH247" t="str">
        <f t="shared" ca="1" si="264"/>
        <v/>
      </c>
      <c r="AI247" t="str">
        <f t="shared" ca="1" si="265"/>
        <v/>
      </c>
      <c r="AL247" t="str">
        <f ca="1">IF(Y247="","",IF(OR(AG247='Datos fijos'!$AB$3,AG247='Datos fijos'!$AB$4),0,SUM(AH247:AK247)))</f>
        <v/>
      </c>
      <c r="BE247" s="4">
        <f ca="1">IF(OR(COUNTIF('Datos fijos'!$AJ:$AJ,$B247)=0,$B247=0,D247=0,F247=0,$H$4&lt;&gt;'Datos fijos'!$H$3),0,VLOOKUP($B247,'Datos fijos'!$AJ:$AO,COLUMN('Datos fijos'!$AK$2)-COLUMN('Datos fijos'!$AJ$2)+1,0))</f>
        <v>0</v>
      </c>
      <c r="BF247">
        <f t="shared" ca="1" si="266"/>
        <v>0</v>
      </c>
      <c r="BG247" t="str">
        <f t="shared" ca="1" si="211"/>
        <v/>
      </c>
      <c r="BH247" t="str">
        <f t="shared" ca="1" si="212"/>
        <v/>
      </c>
      <c r="BJ247" t="str">
        <f t="shared" ca="1" si="213"/>
        <v/>
      </c>
      <c r="BK247" t="str">
        <f t="shared" ca="1" si="214"/>
        <v/>
      </c>
      <c r="BL247" t="str">
        <f t="shared" ca="1" si="215"/>
        <v/>
      </c>
      <c r="BM247" t="str">
        <f t="shared" ca="1" si="216"/>
        <v/>
      </c>
      <c r="BN247" s="4" t="str">
        <f t="shared" ca="1" si="217"/>
        <v/>
      </c>
      <c r="BO247" t="str">
        <f t="shared" ca="1" si="218"/>
        <v/>
      </c>
      <c r="BP247" t="str">
        <f t="shared" ca="1" si="219"/>
        <v/>
      </c>
      <c r="BQ247" t="str">
        <f t="shared" ca="1" si="220"/>
        <v/>
      </c>
      <c r="BR247" t="str">
        <f t="shared" ca="1" si="221"/>
        <v/>
      </c>
      <c r="BS247" t="str">
        <f t="shared" ca="1" si="222"/>
        <v/>
      </c>
      <c r="BT247" t="str">
        <f ca="1">IF($BH247="","",IF(OR(BO247='Datos fijos'!$AB$3,BO247='Datos fijos'!$AB$4),0,SUM(BP247:BS247)))</f>
        <v/>
      </c>
      <c r="BU247" t="str">
        <f t="shared" ca="1" si="267"/>
        <v/>
      </c>
      <c r="BX247">
        <f ca="1">IF(OR(COUNTIF('Datos fijos'!$AJ:$AJ,$B247)=0,$B247=0,D247=0,F247=0,G247=0,$H$4&lt;&gt;'Datos fijos'!$H$3),0,VLOOKUP($B247,'Datos fijos'!$AJ:$AO,COLUMN('Datos fijos'!$AL$1)-COLUMN('Datos fijos'!$AJ$2)+1,0))</f>
        <v>0</v>
      </c>
      <c r="BY247">
        <f t="shared" ca="1" si="268"/>
        <v>0</v>
      </c>
      <c r="BZ247" t="str">
        <f t="shared" ca="1" si="223"/>
        <v/>
      </c>
      <c r="CA247" t="str">
        <f t="shared" ca="1" si="224"/>
        <v/>
      </c>
      <c r="CC247" t="str">
        <f t="shared" ca="1" si="225"/>
        <v/>
      </c>
      <c r="CD247" t="str">
        <f t="shared" ca="1" si="226"/>
        <v/>
      </c>
      <c r="CE247" t="str">
        <f t="shared" ca="1" si="227"/>
        <v/>
      </c>
      <c r="CF247" t="str">
        <f t="shared" ca="1" si="228"/>
        <v/>
      </c>
      <c r="CG247" t="str">
        <f t="shared" ca="1" si="229"/>
        <v/>
      </c>
      <c r="CH247" t="str">
        <f t="shared" ca="1" si="230"/>
        <v/>
      </c>
      <c r="CI247" t="str">
        <f t="shared" ca="1" si="231"/>
        <v/>
      </c>
      <c r="CJ247" t="str">
        <f t="shared" ca="1" si="232"/>
        <v/>
      </c>
      <c r="CK247" t="str">
        <f t="shared" ca="1" si="233"/>
        <v/>
      </c>
      <c r="CL247" t="str">
        <f t="shared" ca="1" si="234"/>
        <v/>
      </c>
      <c r="CM247" t="str">
        <f ca="1">IF($CA247="","",IF(OR(CH247='Datos fijos'!$AB$3,CH247='Datos fijos'!$AB$4),0,SUM(CI247:CL247)))</f>
        <v/>
      </c>
      <c r="CN247" t="str">
        <f t="shared" ca="1" si="269"/>
        <v/>
      </c>
      <c r="CQ247" s="4">
        <f ca="1">IF(OR(COUNTIF('Datos fijos'!$AJ:$AJ,$B247)=0,$B247=0,L247=0,D247=0,F247=0),0,IF(K247='Datos fijos'!$AB$5,VLOOKUP($B247,'Datos fijos'!$AJ:$AO,COLUMN('Datos fijos'!$AN$1)-COLUMN('Datos fijos'!$AJ$2)+1,0),0))</f>
        <v>0</v>
      </c>
      <c r="CR247">
        <f t="shared" ca="1" si="270"/>
        <v>0</v>
      </c>
      <c r="CS247" t="str">
        <f t="shared" ca="1" si="235"/>
        <v/>
      </c>
      <c r="CT247" t="str">
        <f t="shared" ca="1" si="236"/>
        <v/>
      </c>
      <c r="CV247" t="str">
        <f t="shared" ca="1" si="237"/>
        <v/>
      </c>
      <c r="CW247" t="str">
        <f t="shared" ca="1" si="238"/>
        <v/>
      </c>
      <c r="CX247" t="str">
        <f t="shared" ca="1" si="239"/>
        <v/>
      </c>
      <c r="CY247" t="str">
        <f t="shared" ca="1" si="240"/>
        <v/>
      </c>
      <c r="CZ247" t="str">
        <f t="shared" ca="1" si="241"/>
        <v/>
      </c>
      <c r="DA247" t="str">
        <f t="shared" ca="1" si="242"/>
        <v/>
      </c>
      <c r="DB247" s="4" t="str">
        <f t="shared" ca="1" si="243"/>
        <v/>
      </c>
      <c r="DC247" t="str">
        <f t="shared" ca="1" si="244"/>
        <v/>
      </c>
      <c r="DD247" t="str">
        <f t="shared" ca="1" si="245"/>
        <v/>
      </c>
      <c r="DE247" t="str">
        <f t="shared" ca="1" si="246"/>
        <v/>
      </c>
      <c r="DF247" t="str">
        <f t="shared" ca="1" si="247"/>
        <v/>
      </c>
      <c r="DI247">
        <f ca="1">IF(OR(COUNTIF('Datos fijos'!$AJ:$AJ,Cálculos!$B247)=0,Cálculos!$B247=0,D247=0,F247=0),0,VLOOKUP($B247,'Datos fijos'!$AJ:$AO,COLUMN('Datos fijos'!$AO$1)-COLUMN('Datos fijos'!$AJ$2)+1,0))</f>
        <v>0</v>
      </c>
      <c r="DJ247">
        <f t="shared" ca="1" si="271"/>
        <v>0</v>
      </c>
      <c r="DK247" t="str">
        <f t="shared" ca="1" si="248"/>
        <v/>
      </c>
      <c r="DL247" t="str">
        <f t="shared" ca="1" si="272"/>
        <v/>
      </c>
      <c r="DN247" t="str">
        <f t="shared" ca="1" si="249"/>
        <v/>
      </c>
      <c r="DO247" t="str">
        <f t="shared" ca="1" si="250"/>
        <v/>
      </c>
      <c r="DP247" t="str">
        <f t="shared" ca="1" si="251"/>
        <v/>
      </c>
      <c r="DQ247" t="str">
        <f t="shared" ca="1" si="252"/>
        <v/>
      </c>
      <c r="DR247" t="str">
        <f t="shared" ca="1" si="253"/>
        <v/>
      </c>
      <c r="DS247" s="4" t="str">
        <f ca="1">IF($DL247="","",IF(OR(OFFSET(K$3,$DL247,0)='Datos fijos'!$AB$5,OFFSET(K$3,$DL247,0)='Datos fijos'!$AB$6),"Importado",OFFSET(K$3,$DL247,0)))</f>
        <v/>
      </c>
      <c r="DT247" t="str">
        <f t="shared" ca="1" si="254"/>
        <v/>
      </c>
      <c r="DU247" t="str">
        <f t="shared" ca="1" si="255"/>
        <v/>
      </c>
      <c r="DV247" t="str">
        <f t="shared" ca="1" si="256"/>
        <v/>
      </c>
      <c r="DW247" t="str">
        <f t="shared" ca="1" si="257"/>
        <v/>
      </c>
      <c r="DX247" t="str">
        <f ca="1">IF(DL247="","",IF(OR(DS247='Datos fijos'!$AB$3,DS247='Datos fijos'!$AB$4),0,SUM(DT247:DW247)))</f>
        <v/>
      </c>
      <c r="DY247" t="str">
        <f t="shared" ca="1" si="258"/>
        <v/>
      </c>
      <c r="EC247" s="52" t="str">
        <f ca="1">IF(OR(COUNTIF('Datos fijos'!$AJ:$AJ,Cálculos!$B247)=0,F247=0,D247=0,B247=0),"",VLOOKUP($B247,'Datos fijos'!$AJ:$AP,COLUMN('Datos fijos'!$AP$1)-COLUMN('Datos fijos'!$AJ$2)+1,0))</f>
        <v/>
      </c>
      <c r="ED247" t="str">
        <f t="shared" ca="1" si="259"/>
        <v/>
      </c>
    </row>
    <row r="248" spans="2:134">
      <c r="B248">
        <f ca="1">OFFSET('Equipos, Mater, Serv'!C$5,ROW($A248)-ROW($A$3),0)</f>
        <v>0</v>
      </c>
      <c r="C248">
        <f ca="1">OFFSET('Equipos, Mater, Serv'!D$5,ROW($A248)-ROW($A$3),0)</f>
        <v>0</v>
      </c>
      <c r="D248">
        <f ca="1">OFFSET('Equipos, Mater, Serv'!F$5,ROW($A248)-ROW($A$3),0)</f>
        <v>0</v>
      </c>
      <c r="E248">
        <f ca="1">OFFSET('Equipos, Mater, Serv'!G$5,ROW($A248)-ROW($A$3),0)</f>
        <v>0</v>
      </c>
      <c r="F248">
        <f ca="1">OFFSET('Equipos, Mater, Serv'!H$5,ROW($A248)-ROW($A$3),0)</f>
        <v>0</v>
      </c>
      <c r="G248">
        <f ca="1">OFFSET('Equipos, Mater, Serv'!L$5,ROW($A248)-ROW($A$3),0)</f>
        <v>0</v>
      </c>
      <c r="I248">
        <f ca="1">OFFSET('Equipos, Mater, Serv'!O$5,ROW($A248)-ROW($A$3),0)</f>
        <v>0</v>
      </c>
      <c r="J248">
        <f ca="1">OFFSET('Equipos, Mater, Serv'!P$5,ROW($A248)-ROW($A$3),0)</f>
        <v>0</v>
      </c>
      <c r="K248">
        <f ca="1">OFFSET('Equipos, Mater, Serv'!T$5,ROW($A248)-ROW($A$3),0)</f>
        <v>0</v>
      </c>
      <c r="L248">
        <f ca="1">OFFSET('Equipos, Mater, Serv'!U$5,ROW($A248)-ROW($A$3),0)</f>
        <v>0</v>
      </c>
      <c r="N248">
        <f ca="1">OFFSET('Equipos, Mater, Serv'!Z$5,ROW($A248)-ROW($A$3),0)</f>
        <v>0</v>
      </c>
      <c r="O248">
        <f ca="1">OFFSET('Equipos, Mater, Serv'!AA$5,ROW($A248)-ROW($A$3),0)</f>
        <v>0</v>
      </c>
      <c r="P248">
        <f ca="1">OFFSET('Equipos, Mater, Serv'!AB$5,ROW($A248)-ROW($A$3),0)</f>
        <v>0</v>
      </c>
      <c r="Q248">
        <f ca="1">OFFSET('Equipos, Mater, Serv'!AC$5,ROW($A248)-ROW($A$3),0)</f>
        <v>0</v>
      </c>
      <c r="R248">
        <f ca="1">OFFSET('Equipos, Mater, Serv'!AD$5,ROW($A248)-ROW($A$3),0)</f>
        <v>0</v>
      </c>
      <c r="S248">
        <f ca="1">OFFSET('Equipos, Mater, Serv'!AE$5,ROW($A248)-ROW($A$3),0)</f>
        <v>0</v>
      </c>
      <c r="T248">
        <f ca="1">OFFSET('Equipos, Mater, Serv'!AF$5,ROW($A248)-ROW($A$3),0)</f>
        <v>0</v>
      </c>
      <c r="V248" s="227">
        <f ca="1">IF(OR($B248=0,D248=0,F248=0,J248&lt;&gt;'Datos fijos'!$H$3),0,1)</f>
        <v>0</v>
      </c>
      <c r="W248">
        <f t="shared" ca="1" si="260"/>
        <v>0</v>
      </c>
      <c r="X248" t="str">
        <f t="shared" ca="1" si="261"/>
        <v/>
      </c>
      <c r="Y248" t="str">
        <f t="shared" ca="1" si="262"/>
        <v/>
      </c>
      <c r="AA248" t="str">
        <f t="shared" ca="1" si="205"/>
        <v/>
      </c>
      <c r="AB248" t="str">
        <f t="shared" ca="1" si="206"/>
        <v/>
      </c>
      <c r="AC248" t="str">
        <f t="shared" ca="1" si="207"/>
        <v/>
      </c>
      <c r="AD248" t="str">
        <f t="shared" ca="1" si="208"/>
        <v/>
      </c>
      <c r="AE248" t="str">
        <f t="shared" ca="1" si="209"/>
        <v/>
      </c>
      <c r="AF248" t="str">
        <f t="shared" ca="1" si="210"/>
        <v/>
      </c>
      <c r="AG248" t="str">
        <f t="shared" ca="1" si="263"/>
        <v/>
      </c>
      <c r="AH248" t="str">
        <f t="shared" ca="1" si="264"/>
        <v/>
      </c>
      <c r="AI248" t="str">
        <f t="shared" ca="1" si="265"/>
        <v/>
      </c>
      <c r="AL248" t="str">
        <f ca="1">IF(Y248="","",IF(OR(AG248='Datos fijos'!$AB$3,AG248='Datos fijos'!$AB$4),0,SUM(AH248:AK248)))</f>
        <v/>
      </c>
      <c r="BE248" s="4">
        <f ca="1">IF(OR(COUNTIF('Datos fijos'!$AJ:$AJ,$B248)=0,$B248=0,D248=0,F248=0,$H$4&lt;&gt;'Datos fijos'!$H$3),0,VLOOKUP($B248,'Datos fijos'!$AJ:$AO,COLUMN('Datos fijos'!$AK$2)-COLUMN('Datos fijos'!$AJ$2)+1,0))</f>
        <v>0</v>
      </c>
      <c r="BF248">
        <f t="shared" ca="1" si="266"/>
        <v>0</v>
      </c>
      <c r="BG248" t="str">
        <f t="shared" ca="1" si="211"/>
        <v/>
      </c>
      <c r="BH248" t="str">
        <f t="shared" ca="1" si="212"/>
        <v/>
      </c>
      <c r="BJ248" t="str">
        <f t="shared" ca="1" si="213"/>
        <v/>
      </c>
      <c r="BK248" t="str">
        <f t="shared" ca="1" si="214"/>
        <v/>
      </c>
      <c r="BL248" t="str">
        <f t="shared" ca="1" si="215"/>
        <v/>
      </c>
      <c r="BM248" t="str">
        <f t="shared" ca="1" si="216"/>
        <v/>
      </c>
      <c r="BN248" s="4" t="str">
        <f t="shared" ca="1" si="217"/>
        <v/>
      </c>
      <c r="BO248" t="str">
        <f t="shared" ca="1" si="218"/>
        <v/>
      </c>
      <c r="BP248" t="str">
        <f t="shared" ca="1" si="219"/>
        <v/>
      </c>
      <c r="BQ248" t="str">
        <f t="shared" ca="1" si="220"/>
        <v/>
      </c>
      <c r="BR248" t="str">
        <f t="shared" ca="1" si="221"/>
        <v/>
      </c>
      <c r="BS248" t="str">
        <f t="shared" ca="1" si="222"/>
        <v/>
      </c>
      <c r="BT248" t="str">
        <f ca="1">IF($BH248="","",IF(OR(BO248='Datos fijos'!$AB$3,BO248='Datos fijos'!$AB$4),0,SUM(BP248:BS248)))</f>
        <v/>
      </c>
      <c r="BU248" t="str">
        <f t="shared" ca="1" si="267"/>
        <v/>
      </c>
      <c r="BX248">
        <f ca="1">IF(OR(COUNTIF('Datos fijos'!$AJ:$AJ,$B248)=0,$B248=0,D248=0,F248=0,G248=0,$H$4&lt;&gt;'Datos fijos'!$H$3),0,VLOOKUP($B248,'Datos fijos'!$AJ:$AO,COLUMN('Datos fijos'!$AL$1)-COLUMN('Datos fijos'!$AJ$2)+1,0))</f>
        <v>0</v>
      </c>
      <c r="BY248">
        <f t="shared" ca="1" si="268"/>
        <v>0</v>
      </c>
      <c r="BZ248" t="str">
        <f t="shared" ca="1" si="223"/>
        <v/>
      </c>
      <c r="CA248" t="str">
        <f t="shared" ca="1" si="224"/>
        <v/>
      </c>
      <c r="CC248" t="str">
        <f t="shared" ca="1" si="225"/>
        <v/>
      </c>
      <c r="CD248" t="str">
        <f t="shared" ca="1" si="226"/>
        <v/>
      </c>
      <c r="CE248" t="str">
        <f t="shared" ca="1" si="227"/>
        <v/>
      </c>
      <c r="CF248" t="str">
        <f t="shared" ca="1" si="228"/>
        <v/>
      </c>
      <c r="CG248" t="str">
        <f t="shared" ca="1" si="229"/>
        <v/>
      </c>
      <c r="CH248" t="str">
        <f t="shared" ca="1" si="230"/>
        <v/>
      </c>
      <c r="CI248" t="str">
        <f t="shared" ca="1" si="231"/>
        <v/>
      </c>
      <c r="CJ248" t="str">
        <f t="shared" ca="1" si="232"/>
        <v/>
      </c>
      <c r="CK248" t="str">
        <f t="shared" ca="1" si="233"/>
        <v/>
      </c>
      <c r="CL248" t="str">
        <f t="shared" ca="1" si="234"/>
        <v/>
      </c>
      <c r="CM248" t="str">
        <f ca="1">IF($CA248="","",IF(OR(CH248='Datos fijos'!$AB$3,CH248='Datos fijos'!$AB$4),0,SUM(CI248:CL248)))</f>
        <v/>
      </c>
      <c r="CN248" t="str">
        <f t="shared" ca="1" si="269"/>
        <v/>
      </c>
      <c r="CQ248" s="4">
        <f ca="1">IF(OR(COUNTIF('Datos fijos'!$AJ:$AJ,$B248)=0,$B248=0,L248=0,D248=0,F248=0),0,IF(K248='Datos fijos'!$AB$5,VLOOKUP($B248,'Datos fijos'!$AJ:$AO,COLUMN('Datos fijos'!$AN$1)-COLUMN('Datos fijos'!$AJ$2)+1,0),0))</f>
        <v>0</v>
      </c>
      <c r="CR248">
        <f t="shared" ca="1" si="270"/>
        <v>0</v>
      </c>
      <c r="CS248" t="str">
        <f t="shared" ca="1" si="235"/>
        <v/>
      </c>
      <c r="CT248" t="str">
        <f t="shared" ca="1" si="236"/>
        <v/>
      </c>
      <c r="CV248" t="str">
        <f t="shared" ca="1" si="237"/>
        <v/>
      </c>
      <c r="CW248" t="str">
        <f t="shared" ca="1" si="238"/>
        <v/>
      </c>
      <c r="CX248" t="str">
        <f t="shared" ca="1" si="239"/>
        <v/>
      </c>
      <c r="CY248" t="str">
        <f t="shared" ca="1" si="240"/>
        <v/>
      </c>
      <c r="CZ248" t="str">
        <f t="shared" ca="1" si="241"/>
        <v/>
      </c>
      <c r="DA248" t="str">
        <f t="shared" ca="1" si="242"/>
        <v/>
      </c>
      <c r="DB248" s="4" t="str">
        <f t="shared" ca="1" si="243"/>
        <v/>
      </c>
      <c r="DC248" t="str">
        <f t="shared" ca="1" si="244"/>
        <v/>
      </c>
      <c r="DD248" t="str">
        <f t="shared" ca="1" si="245"/>
        <v/>
      </c>
      <c r="DE248" t="str">
        <f t="shared" ca="1" si="246"/>
        <v/>
      </c>
      <c r="DF248" t="str">
        <f t="shared" ca="1" si="247"/>
        <v/>
      </c>
      <c r="DI248">
        <f ca="1">IF(OR(COUNTIF('Datos fijos'!$AJ:$AJ,Cálculos!$B248)=0,Cálculos!$B248=0,D248=0,F248=0),0,VLOOKUP($B248,'Datos fijos'!$AJ:$AO,COLUMN('Datos fijos'!$AO$1)-COLUMN('Datos fijos'!$AJ$2)+1,0))</f>
        <v>0</v>
      </c>
      <c r="DJ248">
        <f t="shared" ca="1" si="271"/>
        <v>0</v>
      </c>
      <c r="DK248" t="str">
        <f t="shared" ca="1" si="248"/>
        <v/>
      </c>
      <c r="DL248" t="str">
        <f t="shared" ca="1" si="272"/>
        <v/>
      </c>
      <c r="DN248" t="str">
        <f t="shared" ca="1" si="249"/>
        <v/>
      </c>
      <c r="DO248" t="str">
        <f t="shared" ca="1" si="250"/>
        <v/>
      </c>
      <c r="DP248" t="str">
        <f t="shared" ca="1" si="251"/>
        <v/>
      </c>
      <c r="DQ248" t="str">
        <f t="shared" ca="1" si="252"/>
        <v/>
      </c>
      <c r="DR248" t="str">
        <f t="shared" ca="1" si="253"/>
        <v/>
      </c>
      <c r="DS248" s="4" t="str">
        <f ca="1">IF($DL248="","",IF(OR(OFFSET(K$3,$DL248,0)='Datos fijos'!$AB$5,OFFSET(K$3,$DL248,0)='Datos fijos'!$AB$6),"Importado",OFFSET(K$3,$DL248,0)))</f>
        <v/>
      </c>
      <c r="DT248" t="str">
        <f t="shared" ca="1" si="254"/>
        <v/>
      </c>
      <c r="DU248" t="str">
        <f t="shared" ca="1" si="255"/>
        <v/>
      </c>
      <c r="DV248" t="str">
        <f t="shared" ca="1" si="256"/>
        <v/>
      </c>
      <c r="DW248" t="str">
        <f t="shared" ca="1" si="257"/>
        <v/>
      </c>
      <c r="DX248" t="str">
        <f ca="1">IF(DL248="","",IF(OR(DS248='Datos fijos'!$AB$3,DS248='Datos fijos'!$AB$4),0,SUM(DT248:DW248)))</f>
        <v/>
      </c>
      <c r="DY248" t="str">
        <f t="shared" ca="1" si="258"/>
        <v/>
      </c>
      <c r="EC248" s="52" t="str">
        <f ca="1">IF(OR(COUNTIF('Datos fijos'!$AJ:$AJ,Cálculos!$B248)=0,F248=0,D248=0,B248=0),"",VLOOKUP($B248,'Datos fijos'!$AJ:$AP,COLUMN('Datos fijos'!$AP$1)-COLUMN('Datos fijos'!$AJ$2)+1,0))</f>
        <v/>
      </c>
      <c r="ED248" t="str">
        <f t="shared" ca="1" si="259"/>
        <v/>
      </c>
    </row>
    <row r="249" spans="2:134">
      <c r="B249">
        <f ca="1">OFFSET('Equipos, Mater, Serv'!C$5,ROW($A249)-ROW($A$3),0)</f>
        <v>0</v>
      </c>
      <c r="C249">
        <f ca="1">OFFSET('Equipos, Mater, Serv'!D$5,ROW($A249)-ROW($A$3),0)</f>
        <v>0</v>
      </c>
      <c r="D249">
        <f ca="1">OFFSET('Equipos, Mater, Serv'!F$5,ROW($A249)-ROW($A$3),0)</f>
        <v>0</v>
      </c>
      <c r="E249">
        <f ca="1">OFFSET('Equipos, Mater, Serv'!G$5,ROW($A249)-ROW($A$3),0)</f>
        <v>0</v>
      </c>
      <c r="F249">
        <f ca="1">OFFSET('Equipos, Mater, Serv'!H$5,ROW($A249)-ROW($A$3),0)</f>
        <v>0</v>
      </c>
      <c r="G249">
        <f ca="1">OFFSET('Equipos, Mater, Serv'!L$5,ROW($A249)-ROW($A$3),0)</f>
        <v>0</v>
      </c>
      <c r="I249">
        <f ca="1">OFFSET('Equipos, Mater, Serv'!O$5,ROW($A249)-ROW($A$3),0)</f>
        <v>0</v>
      </c>
      <c r="J249">
        <f ca="1">OFFSET('Equipos, Mater, Serv'!P$5,ROW($A249)-ROW($A$3),0)</f>
        <v>0</v>
      </c>
      <c r="K249">
        <f ca="1">OFFSET('Equipos, Mater, Serv'!T$5,ROW($A249)-ROW($A$3),0)</f>
        <v>0</v>
      </c>
      <c r="L249">
        <f ca="1">OFFSET('Equipos, Mater, Serv'!U$5,ROW($A249)-ROW($A$3),0)</f>
        <v>0</v>
      </c>
      <c r="N249">
        <f ca="1">OFFSET('Equipos, Mater, Serv'!Z$5,ROW($A249)-ROW($A$3),0)</f>
        <v>0</v>
      </c>
      <c r="O249">
        <f ca="1">OFFSET('Equipos, Mater, Serv'!AA$5,ROW($A249)-ROW($A$3),0)</f>
        <v>0</v>
      </c>
      <c r="P249">
        <f ca="1">OFFSET('Equipos, Mater, Serv'!AB$5,ROW($A249)-ROW($A$3),0)</f>
        <v>0</v>
      </c>
      <c r="Q249">
        <f ca="1">OFFSET('Equipos, Mater, Serv'!AC$5,ROW($A249)-ROW($A$3),0)</f>
        <v>0</v>
      </c>
      <c r="R249">
        <f ca="1">OFFSET('Equipos, Mater, Serv'!AD$5,ROW($A249)-ROW($A$3),0)</f>
        <v>0</v>
      </c>
      <c r="S249">
        <f ca="1">OFFSET('Equipos, Mater, Serv'!AE$5,ROW($A249)-ROW($A$3),0)</f>
        <v>0</v>
      </c>
      <c r="T249">
        <f ca="1">OFFSET('Equipos, Mater, Serv'!AF$5,ROW($A249)-ROW($A$3),0)</f>
        <v>0</v>
      </c>
      <c r="V249" s="227">
        <f ca="1">IF(OR($B249=0,D249=0,F249=0,J249&lt;&gt;'Datos fijos'!$H$3),0,1)</f>
        <v>0</v>
      </c>
      <c r="W249">
        <f t="shared" ca="1" si="260"/>
        <v>0</v>
      </c>
      <c r="X249" t="str">
        <f t="shared" ca="1" si="261"/>
        <v/>
      </c>
      <c r="Y249" t="str">
        <f t="shared" ca="1" si="262"/>
        <v/>
      </c>
      <c r="AA249" t="str">
        <f t="shared" ca="1" si="205"/>
        <v/>
      </c>
      <c r="AB249" t="str">
        <f t="shared" ca="1" si="206"/>
        <v/>
      </c>
      <c r="AC249" t="str">
        <f t="shared" ca="1" si="207"/>
        <v/>
      </c>
      <c r="AD249" t="str">
        <f t="shared" ca="1" si="208"/>
        <v/>
      </c>
      <c r="AE249" t="str">
        <f t="shared" ca="1" si="209"/>
        <v/>
      </c>
      <c r="AF249" t="str">
        <f t="shared" ca="1" si="210"/>
        <v/>
      </c>
      <c r="AG249" t="str">
        <f t="shared" ca="1" si="263"/>
        <v/>
      </c>
      <c r="AH249" t="str">
        <f t="shared" ca="1" si="264"/>
        <v/>
      </c>
      <c r="AI249" t="str">
        <f t="shared" ca="1" si="265"/>
        <v/>
      </c>
      <c r="AL249" t="str">
        <f ca="1">IF(Y249="","",IF(OR(AG249='Datos fijos'!$AB$3,AG249='Datos fijos'!$AB$4),0,SUM(AH249:AK249)))</f>
        <v/>
      </c>
      <c r="BE249" s="4">
        <f ca="1">IF(OR(COUNTIF('Datos fijos'!$AJ:$AJ,$B249)=0,$B249=0,D249=0,F249=0,$H$4&lt;&gt;'Datos fijos'!$H$3),0,VLOOKUP($B249,'Datos fijos'!$AJ:$AO,COLUMN('Datos fijos'!$AK$2)-COLUMN('Datos fijos'!$AJ$2)+1,0))</f>
        <v>0</v>
      </c>
      <c r="BF249">
        <f t="shared" ca="1" si="266"/>
        <v>0</v>
      </c>
      <c r="BG249" t="str">
        <f t="shared" ca="1" si="211"/>
        <v/>
      </c>
      <c r="BH249" t="str">
        <f t="shared" ca="1" si="212"/>
        <v/>
      </c>
      <c r="BJ249" t="str">
        <f t="shared" ca="1" si="213"/>
        <v/>
      </c>
      <c r="BK249" t="str">
        <f t="shared" ca="1" si="214"/>
        <v/>
      </c>
      <c r="BL249" t="str">
        <f t="shared" ca="1" si="215"/>
        <v/>
      </c>
      <c r="BM249" t="str">
        <f t="shared" ca="1" si="216"/>
        <v/>
      </c>
      <c r="BN249" s="4" t="str">
        <f t="shared" ca="1" si="217"/>
        <v/>
      </c>
      <c r="BO249" t="str">
        <f t="shared" ca="1" si="218"/>
        <v/>
      </c>
      <c r="BP249" t="str">
        <f t="shared" ca="1" si="219"/>
        <v/>
      </c>
      <c r="BQ249" t="str">
        <f t="shared" ca="1" si="220"/>
        <v/>
      </c>
      <c r="BR249" t="str">
        <f t="shared" ca="1" si="221"/>
        <v/>
      </c>
      <c r="BS249" t="str">
        <f t="shared" ca="1" si="222"/>
        <v/>
      </c>
      <c r="BT249" t="str">
        <f ca="1">IF($BH249="","",IF(OR(BO249='Datos fijos'!$AB$3,BO249='Datos fijos'!$AB$4),0,SUM(BP249:BS249)))</f>
        <v/>
      </c>
      <c r="BU249" t="str">
        <f t="shared" ca="1" si="267"/>
        <v/>
      </c>
      <c r="BX249">
        <f ca="1">IF(OR(COUNTIF('Datos fijos'!$AJ:$AJ,$B249)=0,$B249=0,D249=0,F249=0,G249=0,$H$4&lt;&gt;'Datos fijos'!$H$3),0,VLOOKUP($B249,'Datos fijos'!$AJ:$AO,COLUMN('Datos fijos'!$AL$1)-COLUMN('Datos fijos'!$AJ$2)+1,0))</f>
        <v>0</v>
      </c>
      <c r="BY249">
        <f t="shared" ca="1" si="268"/>
        <v>0</v>
      </c>
      <c r="BZ249" t="str">
        <f t="shared" ca="1" si="223"/>
        <v/>
      </c>
      <c r="CA249" t="str">
        <f t="shared" ca="1" si="224"/>
        <v/>
      </c>
      <c r="CC249" t="str">
        <f t="shared" ca="1" si="225"/>
        <v/>
      </c>
      <c r="CD249" t="str">
        <f t="shared" ca="1" si="226"/>
        <v/>
      </c>
      <c r="CE249" t="str">
        <f t="shared" ca="1" si="227"/>
        <v/>
      </c>
      <c r="CF249" t="str">
        <f t="shared" ca="1" si="228"/>
        <v/>
      </c>
      <c r="CG249" t="str">
        <f t="shared" ca="1" si="229"/>
        <v/>
      </c>
      <c r="CH249" t="str">
        <f t="shared" ca="1" si="230"/>
        <v/>
      </c>
      <c r="CI249" t="str">
        <f t="shared" ca="1" si="231"/>
        <v/>
      </c>
      <c r="CJ249" t="str">
        <f t="shared" ca="1" si="232"/>
        <v/>
      </c>
      <c r="CK249" t="str">
        <f t="shared" ca="1" si="233"/>
        <v/>
      </c>
      <c r="CL249" t="str">
        <f t="shared" ca="1" si="234"/>
        <v/>
      </c>
      <c r="CM249" t="str">
        <f ca="1">IF($CA249="","",IF(OR(CH249='Datos fijos'!$AB$3,CH249='Datos fijos'!$AB$4),0,SUM(CI249:CL249)))</f>
        <v/>
      </c>
      <c r="CN249" t="str">
        <f t="shared" ca="1" si="269"/>
        <v/>
      </c>
      <c r="CQ249" s="4">
        <f ca="1">IF(OR(COUNTIF('Datos fijos'!$AJ:$AJ,$B249)=0,$B249=0,L249=0,D249=0,F249=0),0,IF(K249='Datos fijos'!$AB$5,VLOOKUP($B249,'Datos fijos'!$AJ:$AO,COLUMN('Datos fijos'!$AN$1)-COLUMN('Datos fijos'!$AJ$2)+1,0),0))</f>
        <v>0</v>
      </c>
      <c r="CR249">
        <f t="shared" ca="1" si="270"/>
        <v>0</v>
      </c>
      <c r="CS249" t="str">
        <f t="shared" ca="1" si="235"/>
        <v/>
      </c>
      <c r="CT249" t="str">
        <f t="shared" ca="1" si="236"/>
        <v/>
      </c>
      <c r="CV249" t="str">
        <f t="shared" ca="1" si="237"/>
        <v/>
      </c>
      <c r="CW249" t="str">
        <f t="shared" ca="1" si="238"/>
        <v/>
      </c>
      <c r="CX249" t="str">
        <f t="shared" ca="1" si="239"/>
        <v/>
      </c>
      <c r="CY249" t="str">
        <f t="shared" ca="1" si="240"/>
        <v/>
      </c>
      <c r="CZ249" t="str">
        <f t="shared" ca="1" si="241"/>
        <v/>
      </c>
      <c r="DA249" t="str">
        <f t="shared" ca="1" si="242"/>
        <v/>
      </c>
      <c r="DB249" s="4" t="str">
        <f t="shared" ca="1" si="243"/>
        <v/>
      </c>
      <c r="DC249" t="str">
        <f t="shared" ca="1" si="244"/>
        <v/>
      </c>
      <c r="DD249" t="str">
        <f t="shared" ca="1" si="245"/>
        <v/>
      </c>
      <c r="DE249" t="str">
        <f t="shared" ca="1" si="246"/>
        <v/>
      </c>
      <c r="DF249" t="str">
        <f t="shared" ca="1" si="247"/>
        <v/>
      </c>
      <c r="DI249">
        <f ca="1">IF(OR(COUNTIF('Datos fijos'!$AJ:$AJ,Cálculos!$B249)=0,Cálculos!$B249=0,D249=0,F249=0),0,VLOOKUP($B249,'Datos fijos'!$AJ:$AO,COLUMN('Datos fijos'!$AO$1)-COLUMN('Datos fijos'!$AJ$2)+1,0))</f>
        <v>0</v>
      </c>
      <c r="DJ249">
        <f t="shared" ca="1" si="271"/>
        <v>0</v>
      </c>
      <c r="DK249" t="str">
        <f t="shared" ca="1" si="248"/>
        <v/>
      </c>
      <c r="DL249" t="str">
        <f t="shared" ca="1" si="272"/>
        <v/>
      </c>
      <c r="DN249" t="str">
        <f t="shared" ca="1" si="249"/>
        <v/>
      </c>
      <c r="DO249" t="str">
        <f t="shared" ca="1" si="250"/>
        <v/>
      </c>
      <c r="DP249" t="str">
        <f t="shared" ca="1" si="251"/>
        <v/>
      </c>
      <c r="DQ249" t="str">
        <f t="shared" ca="1" si="252"/>
        <v/>
      </c>
      <c r="DR249" t="str">
        <f t="shared" ca="1" si="253"/>
        <v/>
      </c>
      <c r="DS249" s="4" t="str">
        <f ca="1">IF($DL249="","",IF(OR(OFFSET(K$3,$DL249,0)='Datos fijos'!$AB$5,OFFSET(K$3,$DL249,0)='Datos fijos'!$AB$6),"Importado",OFFSET(K$3,$DL249,0)))</f>
        <v/>
      </c>
      <c r="DT249" t="str">
        <f t="shared" ca="1" si="254"/>
        <v/>
      </c>
      <c r="DU249" t="str">
        <f t="shared" ca="1" si="255"/>
        <v/>
      </c>
      <c r="DV249" t="str">
        <f t="shared" ca="1" si="256"/>
        <v/>
      </c>
      <c r="DW249" t="str">
        <f t="shared" ca="1" si="257"/>
        <v/>
      </c>
      <c r="DX249" t="str">
        <f ca="1">IF(DL249="","",IF(OR(DS249='Datos fijos'!$AB$3,DS249='Datos fijos'!$AB$4),0,SUM(DT249:DW249)))</f>
        <v/>
      </c>
      <c r="DY249" t="str">
        <f t="shared" ca="1" si="258"/>
        <v/>
      </c>
      <c r="EC249" s="52" t="str">
        <f ca="1">IF(OR(COUNTIF('Datos fijos'!$AJ:$AJ,Cálculos!$B249)=0,F249=0,D249=0,B249=0),"",VLOOKUP($B249,'Datos fijos'!$AJ:$AP,COLUMN('Datos fijos'!$AP$1)-COLUMN('Datos fijos'!$AJ$2)+1,0))</f>
        <v/>
      </c>
      <c r="ED249" t="str">
        <f t="shared" ca="1" si="259"/>
        <v/>
      </c>
    </row>
    <row r="250" spans="2:134">
      <c r="B250">
        <f ca="1">OFFSET('Equipos, Mater, Serv'!C$5,ROW($A250)-ROW($A$3),0)</f>
        <v>0</v>
      </c>
      <c r="C250">
        <f ca="1">OFFSET('Equipos, Mater, Serv'!D$5,ROW($A250)-ROW($A$3),0)</f>
        <v>0</v>
      </c>
      <c r="D250">
        <f ca="1">OFFSET('Equipos, Mater, Serv'!F$5,ROW($A250)-ROW($A$3),0)</f>
        <v>0</v>
      </c>
      <c r="E250">
        <f ca="1">OFFSET('Equipos, Mater, Serv'!G$5,ROW($A250)-ROW($A$3),0)</f>
        <v>0</v>
      </c>
      <c r="F250">
        <f ca="1">OFFSET('Equipos, Mater, Serv'!H$5,ROW($A250)-ROW($A$3),0)</f>
        <v>0</v>
      </c>
      <c r="G250">
        <f ca="1">OFFSET('Equipos, Mater, Serv'!L$5,ROW($A250)-ROW($A$3),0)</f>
        <v>0</v>
      </c>
      <c r="I250">
        <f ca="1">OFFSET('Equipos, Mater, Serv'!O$5,ROW($A250)-ROW($A$3),0)</f>
        <v>0</v>
      </c>
      <c r="J250">
        <f ca="1">OFFSET('Equipos, Mater, Serv'!P$5,ROW($A250)-ROW($A$3),0)</f>
        <v>0</v>
      </c>
      <c r="K250">
        <f ca="1">OFFSET('Equipos, Mater, Serv'!T$5,ROW($A250)-ROW($A$3),0)</f>
        <v>0</v>
      </c>
      <c r="L250">
        <f ca="1">OFFSET('Equipos, Mater, Serv'!U$5,ROW($A250)-ROW($A$3),0)</f>
        <v>0</v>
      </c>
      <c r="N250">
        <f ca="1">OFFSET('Equipos, Mater, Serv'!Z$5,ROW($A250)-ROW($A$3),0)</f>
        <v>0</v>
      </c>
      <c r="O250">
        <f ca="1">OFFSET('Equipos, Mater, Serv'!AA$5,ROW($A250)-ROW($A$3),0)</f>
        <v>0</v>
      </c>
      <c r="P250">
        <f ca="1">OFFSET('Equipos, Mater, Serv'!AB$5,ROW($A250)-ROW($A$3),0)</f>
        <v>0</v>
      </c>
      <c r="Q250">
        <f ca="1">OFFSET('Equipos, Mater, Serv'!AC$5,ROW($A250)-ROW($A$3),0)</f>
        <v>0</v>
      </c>
      <c r="R250">
        <f ca="1">OFFSET('Equipos, Mater, Serv'!AD$5,ROW($A250)-ROW($A$3),0)</f>
        <v>0</v>
      </c>
      <c r="S250">
        <f ca="1">OFFSET('Equipos, Mater, Serv'!AE$5,ROW($A250)-ROW($A$3),0)</f>
        <v>0</v>
      </c>
      <c r="T250">
        <f ca="1">OFFSET('Equipos, Mater, Serv'!AF$5,ROW($A250)-ROW($A$3),0)</f>
        <v>0</v>
      </c>
      <c r="V250" s="227">
        <f ca="1">IF(OR($B250=0,D250=0,F250=0,J250&lt;&gt;'Datos fijos'!$H$3),0,1)</f>
        <v>0</v>
      </c>
      <c r="W250">
        <f t="shared" ca="1" si="260"/>
        <v>0</v>
      </c>
      <c r="X250" t="str">
        <f t="shared" ca="1" si="261"/>
        <v/>
      </c>
      <c r="Y250" t="str">
        <f t="shared" ca="1" si="262"/>
        <v/>
      </c>
      <c r="AA250" t="str">
        <f t="shared" ca="1" si="205"/>
        <v/>
      </c>
      <c r="AB250" t="str">
        <f t="shared" ca="1" si="206"/>
        <v/>
      </c>
      <c r="AC250" t="str">
        <f t="shared" ca="1" si="207"/>
        <v/>
      </c>
      <c r="AD250" t="str">
        <f t="shared" ca="1" si="208"/>
        <v/>
      </c>
      <c r="AE250" t="str">
        <f t="shared" ca="1" si="209"/>
        <v/>
      </c>
      <c r="AF250" t="str">
        <f t="shared" ca="1" si="210"/>
        <v/>
      </c>
      <c r="AG250" t="str">
        <f t="shared" ca="1" si="263"/>
        <v/>
      </c>
      <c r="AH250" t="str">
        <f t="shared" ca="1" si="264"/>
        <v/>
      </c>
      <c r="AI250" t="str">
        <f t="shared" ca="1" si="265"/>
        <v/>
      </c>
      <c r="AL250" t="str">
        <f ca="1">IF(Y250="","",IF(OR(AG250='Datos fijos'!$AB$3,AG250='Datos fijos'!$AB$4),0,SUM(AH250:AK250)))</f>
        <v/>
      </c>
      <c r="BE250" s="4">
        <f ca="1">IF(OR(COUNTIF('Datos fijos'!$AJ:$AJ,$B250)=0,$B250=0,D250=0,F250=0,$H$4&lt;&gt;'Datos fijos'!$H$3),0,VLOOKUP($B250,'Datos fijos'!$AJ:$AO,COLUMN('Datos fijos'!$AK$2)-COLUMN('Datos fijos'!$AJ$2)+1,0))</f>
        <v>0</v>
      </c>
      <c r="BF250">
        <f t="shared" ca="1" si="266"/>
        <v>0</v>
      </c>
      <c r="BG250" t="str">
        <f t="shared" ca="1" si="211"/>
        <v/>
      </c>
      <c r="BH250" t="str">
        <f t="shared" ca="1" si="212"/>
        <v/>
      </c>
      <c r="BJ250" t="str">
        <f t="shared" ca="1" si="213"/>
        <v/>
      </c>
      <c r="BK250" t="str">
        <f t="shared" ca="1" si="214"/>
        <v/>
      </c>
      <c r="BL250" t="str">
        <f t="shared" ca="1" si="215"/>
        <v/>
      </c>
      <c r="BM250" t="str">
        <f t="shared" ca="1" si="216"/>
        <v/>
      </c>
      <c r="BN250" s="4" t="str">
        <f t="shared" ca="1" si="217"/>
        <v/>
      </c>
      <c r="BO250" t="str">
        <f t="shared" ca="1" si="218"/>
        <v/>
      </c>
      <c r="BP250" t="str">
        <f t="shared" ca="1" si="219"/>
        <v/>
      </c>
      <c r="BQ250" t="str">
        <f t="shared" ca="1" si="220"/>
        <v/>
      </c>
      <c r="BR250" t="str">
        <f t="shared" ca="1" si="221"/>
        <v/>
      </c>
      <c r="BS250" t="str">
        <f t="shared" ca="1" si="222"/>
        <v/>
      </c>
      <c r="BT250" t="str">
        <f ca="1">IF($BH250="","",IF(OR(BO250='Datos fijos'!$AB$3,BO250='Datos fijos'!$AB$4),0,SUM(BP250:BS250)))</f>
        <v/>
      </c>
      <c r="BU250" t="str">
        <f t="shared" ca="1" si="267"/>
        <v/>
      </c>
      <c r="BX250">
        <f ca="1">IF(OR(COUNTIF('Datos fijos'!$AJ:$AJ,$B250)=0,$B250=0,D250=0,F250=0,G250=0,$H$4&lt;&gt;'Datos fijos'!$H$3),0,VLOOKUP($B250,'Datos fijos'!$AJ:$AO,COLUMN('Datos fijos'!$AL$1)-COLUMN('Datos fijos'!$AJ$2)+1,0))</f>
        <v>0</v>
      </c>
      <c r="BY250">
        <f t="shared" ca="1" si="268"/>
        <v>0</v>
      </c>
      <c r="BZ250" t="str">
        <f t="shared" ca="1" si="223"/>
        <v/>
      </c>
      <c r="CA250" t="str">
        <f t="shared" ca="1" si="224"/>
        <v/>
      </c>
      <c r="CC250" t="str">
        <f t="shared" ca="1" si="225"/>
        <v/>
      </c>
      <c r="CD250" t="str">
        <f t="shared" ca="1" si="226"/>
        <v/>
      </c>
      <c r="CE250" t="str">
        <f t="shared" ca="1" si="227"/>
        <v/>
      </c>
      <c r="CF250" t="str">
        <f t="shared" ca="1" si="228"/>
        <v/>
      </c>
      <c r="CG250" t="str">
        <f t="shared" ca="1" si="229"/>
        <v/>
      </c>
      <c r="CH250" t="str">
        <f t="shared" ca="1" si="230"/>
        <v/>
      </c>
      <c r="CI250" t="str">
        <f t="shared" ca="1" si="231"/>
        <v/>
      </c>
      <c r="CJ250" t="str">
        <f t="shared" ca="1" si="232"/>
        <v/>
      </c>
      <c r="CK250" t="str">
        <f t="shared" ca="1" si="233"/>
        <v/>
      </c>
      <c r="CL250" t="str">
        <f t="shared" ca="1" si="234"/>
        <v/>
      </c>
      <c r="CM250" t="str">
        <f ca="1">IF($CA250="","",IF(OR(CH250='Datos fijos'!$AB$3,CH250='Datos fijos'!$AB$4),0,SUM(CI250:CL250)))</f>
        <v/>
      </c>
      <c r="CN250" t="str">
        <f t="shared" ca="1" si="269"/>
        <v/>
      </c>
      <c r="CQ250" s="4">
        <f ca="1">IF(OR(COUNTIF('Datos fijos'!$AJ:$AJ,$B250)=0,$B250=0,L250=0,D250=0,F250=0),0,IF(K250='Datos fijos'!$AB$5,VLOOKUP($B250,'Datos fijos'!$AJ:$AO,COLUMN('Datos fijos'!$AN$1)-COLUMN('Datos fijos'!$AJ$2)+1,0),0))</f>
        <v>0</v>
      </c>
      <c r="CR250">
        <f t="shared" ca="1" si="270"/>
        <v>0</v>
      </c>
      <c r="CS250" t="str">
        <f t="shared" ca="1" si="235"/>
        <v/>
      </c>
      <c r="CT250" t="str">
        <f t="shared" ca="1" si="236"/>
        <v/>
      </c>
      <c r="CV250" t="str">
        <f t="shared" ca="1" si="237"/>
        <v/>
      </c>
      <c r="CW250" t="str">
        <f t="shared" ca="1" si="238"/>
        <v/>
      </c>
      <c r="CX250" t="str">
        <f t="shared" ca="1" si="239"/>
        <v/>
      </c>
      <c r="CY250" t="str">
        <f t="shared" ca="1" si="240"/>
        <v/>
      </c>
      <c r="CZ250" t="str">
        <f t="shared" ca="1" si="241"/>
        <v/>
      </c>
      <c r="DA250" t="str">
        <f t="shared" ca="1" si="242"/>
        <v/>
      </c>
      <c r="DB250" s="4" t="str">
        <f t="shared" ca="1" si="243"/>
        <v/>
      </c>
      <c r="DC250" t="str">
        <f t="shared" ca="1" si="244"/>
        <v/>
      </c>
      <c r="DD250" t="str">
        <f t="shared" ca="1" si="245"/>
        <v/>
      </c>
      <c r="DE250" t="str">
        <f t="shared" ca="1" si="246"/>
        <v/>
      </c>
      <c r="DF250" t="str">
        <f t="shared" ca="1" si="247"/>
        <v/>
      </c>
      <c r="DI250">
        <f ca="1">IF(OR(COUNTIF('Datos fijos'!$AJ:$AJ,Cálculos!$B250)=0,Cálculos!$B250=0,D250=0,F250=0),0,VLOOKUP($B250,'Datos fijos'!$AJ:$AO,COLUMN('Datos fijos'!$AO$1)-COLUMN('Datos fijos'!$AJ$2)+1,0))</f>
        <v>0</v>
      </c>
      <c r="DJ250">
        <f t="shared" ca="1" si="271"/>
        <v>0</v>
      </c>
      <c r="DK250" t="str">
        <f t="shared" ca="1" si="248"/>
        <v/>
      </c>
      <c r="DL250" t="str">
        <f t="shared" ca="1" si="272"/>
        <v/>
      </c>
      <c r="DN250" t="str">
        <f t="shared" ca="1" si="249"/>
        <v/>
      </c>
      <c r="DO250" t="str">
        <f t="shared" ca="1" si="250"/>
        <v/>
      </c>
      <c r="DP250" t="str">
        <f t="shared" ca="1" si="251"/>
        <v/>
      </c>
      <c r="DQ250" t="str">
        <f t="shared" ca="1" si="252"/>
        <v/>
      </c>
      <c r="DR250" t="str">
        <f t="shared" ca="1" si="253"/>
        <v/>
      </c>
      <c r="DS250" s="4" t="str">
        <f ca="1">IF($DL250="","",IF(OR(OFFSET(K$3,$DL250,0)='Datos fijos'!$AB$5,OFFSET(K$3,$DL250,0)='Datos fijos'!$AB$6),"Importado",OFFSET(K$3,$DL250,0)))</f>
        <v/>
      </c>
      <c r="DT250" t="str">
        <f t="shared" ca="1" si="254"/>
        <v/>
      </c>
      <c r="DU250" t="str">
        <f t="shared" ca="1" si="255"/>
        <v/>
      </c>
      <c r="DV250" t="str">
        <f t="shared" ca="1" si="256"/>
        <v/>
      </c>
      <c r="DW250" t="str">
        <f t="shared" ca="1" si="257"/>
        <v/>
      </c>
      <c r="DX250" t="str">
        <f ca="1">IF(DL250="","",IF(OR(DS250='Datos fijos'!$AB$3,DS250='Datos fijos'!$AB$4),0,SUM(DT250:DW250)))</f>
        <v/>
      </c>
      <c r="DY250" t="str">
        <f t="shared" ca="1" si="258"/>
        <v/>
      </c>
      <c r="EC250" s="52" t="str">
        <f ca="1">IF(OR(COUNTIF('Datos fijos'!$AJ:$AJ,Cálculos!$B250)=0,F250=0,D250=0,B250=0),"",VLOOKUP($B250,'Datos fijos'!$AJ:$AP,COLUMN('Datos fijos'!$AP$1)-COLUMN('Datos fijos'!$AJ$2)+1,0))</f>
        <v/>
      </c>
      <c r="ED250" t="str">
        <f t="shared" ca="1" si="259"/>
        <v/>
      </c>
    </row>
    <row r="251" spans="2:134">
      <c r="B251">
        <f ca="1">OFFSET('Equipos, Mater, Serv'!C$5,ROW($A251)-ROW($A$3),0)</f>
        <v>0</v>
      </c>
      <c r="C251">
        <f ca="1">OFFSET('Equipos, Mater, Serv'!D$5,ROW($A251)-ROW($A$3),0)</f>
        <v>0</v>
      </c>
      <c r="D251">
        <f ca="1">OFFSET('Equipos, Mater, Serv'!F$5,ROW($A251)-ROW($A$3),0)</f>
        <v>0</v>
      </c>
      <c r="E251">
        <f ca="1">OFFSET('Equipos, Mater, Serv'!G$5,ROW($A251)-ROW($A$3),0)</f>
        <v>0</v>
      </c>
      <c r="F251">
        <f ca="1">OFFSET('Equipos, Mater, Serv'!H$5,ROW($A251)-ROW($A$3),0)</f>
        <v>0</v>
      </c>
      <c r="G251">
        <f ca="1">OFFSET('Equipos, Mater, Serv'!L$5,ROW($A251)-ROW($A$3),0)</f>
        <v>0</v>
      </c>
      <c r="I251">
        <f ca="1">OFFSET('Equipos, Mater, Serv'!O$5,ROW($A251)-ROW($A$3),0)</f>
        <v>0</v>
      </c>
      <c r="J251">
        <f ca="1">OFFSET('Equipos, Mater, Serv'!P$5,ROW($A251)-ROW($A$3),0)</f>
        <v>0</v>
      </c>
      <c r="K251">
        <f ca="1">OFFSET('Equipos, Mater, Serv'!T$5,ROW($A251)-ROW($A$3),0)</f>
        <v>0</v>
      </c>
      <c r="L251">
        <f ca="1">OFFSET('Equipos, Mater, Serv'!U$5,ROW($A251)-ROW($A$3),0)</f>
        <v>0</v>
      </c>
      <c r="N251">
        <f ca="1">OFFSET('Equipos, Mater, Serv'!Z$5,ROW($A251)-ROW($A$3),0)</f>
        <v>0</v>
      </c>
      <c r="O251">
        <f ca="1">OFFSET('Equipos, Mater, Serv'!AA$5,ROW($A251)-ROW($A$3),0)</f>
        <v>0</v>
      </c>
      <c r="P251">
        <f ca="1">OFFSET('Equipos, Mater, Serv'!AB$5,ROW($A251)-ROW($A$3),0)</f>
        <v>0</v>
      </c>
      <c r="Q251">
        <f ca="1">OFFSET('Equipos, Mater, Serv'!AC$5,ROW($A251)-ROW($A$3),0)</f>
        <v>0</v>
      </c>
      <c r="R251">
        <f ca="1">OFFSET('Equipos, Mater, Serv'!AD$5,ROW($A251)-ROW($A$3),0)</f>
        <v>0</v>
      </c>
      <c r="S251">
        <f ca="1">OFFSET('Equipos, Mater, Serv'!AE$5,ROW($A251)-ROW($A$3),0)</f>
        <v>0</v>
      </c>
      <c r="T251">
        <f ca="1">OFFSET('Equipos, Mater, Serv'!AF$5,ROW($A251)-ROW($A$3),0)</f>
        <v>0</v>
      </c>
      <c r="V251" s="227">
        <f ca="1">IF(OR($B251=0,D251=0,F251=0,J251&lt;&gt;'Datos fijos'!$H$3),0,1)</f>
        <v>0</v>
      </c>
      <c r="W251">
        <f t="shared" ca="1" si="260"/>
        <v>0</v>
      </c>
      <c r="X251" t="str">
        <f t="shared" ca="1" si="261"/>
        <v/>
      </c>
      <c r="Y251" t="str">
        <f t="shared" ca="1" si="262"/>
        <v/>
      </c>
      <c r="AA251" t="str">
        <f t="shared" ca="1" si="205"/>
        <v/>
      </c>
      <c r="AB251" t="str">
        <f t="shared" ca="1" si="206"/>
        <v/>
      </c>
      <c r="AC251" t="str">
        <f t="shared" ca="1" si="207"/>
        <v/>
      </c>
      <c r="AD251" t="str">
        <f t="shared" ca="1" si="208"/>
        <v/>
      </c>
      <c r="AE251" t="str">
        <f t="shared" ca="1" si="209"/>
        <v/>
      </c>
      <c r="AF251" t="str">
        <f t="shared" ca="1" si="210"/>
        <v/>
      </c>
      <c r="AG251" t="str">
        <f t="shared" ca="1" si="263"/>
        <v/>
      </c>
      <c r="AH251" t="str">
        <f t="shared" ca="1" si="264"/>
        <v/>
      </c>
      <c r="AI251" t="str">
        <f t="shared" ca="1" si="265"/>
        <v/>
      </c>
      <c r="AL251" t="str">
        <f ca="1">IF(Y251="","",IF(OR(AG251='Datos fijos'!$AB$3,AG251='Datos fijos'!$AB$4),0,SUM(AH251:AK251)))</f>
        <v/>
      </c>
      <c r="BE251" s="4">
        <f ca="1">IF(OR(COUNTIF('Datos fijos'!$AJ:$AJ,$B251)=0,$B251=0,D251=0,F251=0,$H$4&lt;&gt;'Datos fijos'!$H$3),0,VLOOKUP($B251,'Datos fijos'!$AJ:$AO,COLUMN('Datos fijos'!$AK$2)-COLUMN('Datos fijos'!$AJ$2)+1,0))</f>
        <v>0</v>
      </c>
      <c r="BF251">
        <f t="shared" ca="1" si="266"/>
        <v>0</v>
      </c>
      <c r="BG251" t="str">
        <f t="shared" ca="1" si="211"/>
        <v/>
      </c>
      <c r="BH251" t="str">
        <f t="shared" ca="1" si="212"/>
        <v/>
      </c>
      <c r="BJ251" t="str">
        <f t="shared" ca="1" si="213"/>
        <v/>
      </c>
      <c r="BK251" t="str">
        <f t="shared" ca="1" si="214"/>
        <v/>
      </c>
      <c r="BL251" t="str">
        <f t="shared" ca="1" si="215"/>
        <v/>
      </c>
      <c r="BM251" t="str">
        <f t="shared" ca="1" si="216"/>
        <v/>
      </c>
      <c r="BN251" s="4" t="str">
        <f t="shared" ca="1" si="217"/>
        <v/>
      </c>
      <c r="BO251" t="str">
        <f t="shared" ca="1" si="218"/>
        <v/>
      </c>
      <c r="BP251" t="str">
        <f t="shared" ca="1" si="219"/>
        <v/>
      </c>
      <c r="BQ251" t="str">
        <f t="shared" ca="1" si="220"/>
        <v/>
      </c>
      <c r="BR251" t="str">
        <f t="shared" ca="1" si="221"/>
        <v/>
      </c>
      <c r="BS251" t="str">
        <f t="shared" ca="1" si="222"/>
        <v/>
      </c>
      <c r="BT251" t="str">
        <f ca="1">IF($BH251="","",IF(OR(BO251='Datos fijos'!$AB$3,BO251='Datos fijos'!$AB$4),0,SUM(BP251:BS251)))</f>
        <v/>
      </c>
      <c r="BU251" t="str">
        <f t="shared" ca="1" si="267"/>
        <v/>
      </c>
      <c r="BX251">
        <f ca="1">IF(OR(COUNTIF('Datos fijos'!$AJ:$AJ,$B251)=0,$B251=0,D251=0,F251=0,G251=0,$H$4&lt;&gt;'Datos fijos'!$H$3),0,VLOOKUP($B251,'Datos fijos'!$AJ:$AO,COLUMN('Datos fijos'!$AL$1)-COLUMN('Datos fijos'!$AJ$2)+1,0))</f>
        <v>0</v>
      </c>
      <c r="BY251">
        <f t="shared" ca="1" si="268"/>
        <v>0</v>
      </c>
      <c r="BZ251" t="str">
        <f t="shared" ca="1" si="223"/>
        <v/>
      </c>
      <c r="CA251" t="str">
        <f t="shared" ca="1" si="224"/>
        <v/>
      </c>
      <c r="CC251" t="str">
        <f t="shared" ca="1" si="225"/>
        <v/>
      </c>
      <c r="CD251" t="str">
        <f t="shared" ca="1" si="226"/>
        <v/>
      </c>
      <c r="CE251" t="str">
        <f t="shared" ca="1" si="227"/>
        <v/>
      </c>
      <c r="CF251" t="str">
        <f t="shared" ca="1" si="228"/>
        <v/>
      </c>
      <c r="CG251" t="str">
        <f t="shared" ca="1" si="229"/>
        <v/>
      </c>
      <c r="CH251" t="str">
        <f t="shared" ca="1" si="230"/>
        <v/>
      </c>
      <c r="CI251" t="str">
        <f t="shared" ca="1" si="231"/>
        <v/>
      </c>
      <c r="CJ251" t="str">
        <f t="shared" ca="1" si="232"/>
        <v/>
      </c>
      <c r="CK251" t="str">
        <f t="shared" ca="1" si="233"/>
        <v/>
      </c>
      <c r="CL251" t="str">
        <f t="shared" ca="1" si="234"/>
        <v/>
      </c>
      <c r="CM251" t="str">
        <f ca="1">IF($CA251="","",IF(OR(CH251='Datos fijos'!$AB$3,CH251='Datos fijos'!$AB$4),0,SUM(CI251:CL251)))</f>
        <v/>
      </c>
      <c r="CN251" t="str">
        <f t="shared" ca="1" si="269"/>
        <v/>
      </c>
      <c r="CQ251" s="4">
        <f ca="1">IF(OR(COUNTIF('Datos fijos'!$AJ:$AJ,$B251)=0,$B251=0,L251=0,D251=0,F251=0),0,IF(K251='Datos fijos'!$AB$5,VLOOKUP($B251,'Datos fijos'!$AJ:$AO,COLUMN('Datos fijos'!$AN$1)-COLUMN('Datos fijos'!$AJ$2)+1,0),0))</f>
        <v>0</v>
      </c>
      <c r="CR251">
        <f t="shared" ca="1" si="270"/>
        <v>0</v>
      </c>
      <c r="CS251" t="str">
        <f t="shared" ca="1" si="235"/>
        <v/>
      </c>
      <c r="CT251" t="str">
        <f t="shared" ca="1" si="236"/>
        <v/>
      </c>
      <c r="CV251" t="str">
        <f t="shared" ca="1" si="237"/>
        <v/>
      </c>
      <c r="CW251" t="str">
        <f t="shared" ca="1" si="238"/>
        <v/>
      </c>
      <c r="CX251" t="str">
        <f t="shared" ca="1" si="239"/>
        <v/>
      </c>
      <c r="CY251" t="str">
        <f t="shared" ca="1" si="240"/>
        <v/>
      </c>
      <c r="CZ251" t="str">
        <f t="shared" ca="1" si="241"/>
        <v/>
      </c>
      <c r="DA251" t="str">
        <f t="shared" ca="1" si="242"/>
        <v/>
      </c>
      <c r="DB251" s="4" t="str">
        <f t="shared" ca="1" si="243"/>
        <v/>
      </c>
      <c r="DC251" t="str">
        <f t="shared" ca="1" si="244"/>
        <v/>
      </c>
      <c r="DD251" t="str">
        <f t="shared" ca="1" si="245"/>
        <v/>
      </c>
      <c r="DE251" t="str">
        <f t="shared" ca="1" si="246"/>
        <v/>
      </c>
      <c r="DF251" t="str">
        <f t="shared" ca="1" si="247"/>
        <v/>
      </c>
      <c r="DI251">
        <f ca="1">IF(OR(COUNTIF('Datos fijos'!$AJ:$AJ,Cálculos!$B251)=0,Cálculos!$B251=0,D251=0,F251=0),0,VLOOKUP($B251,'Datos fijos'!$AJ:$AO,COLUMN('Datos fijos'!$AO$1)-COLUMN('Datos fijos'!$AJ$2)+1,0))</f>
        <v>0</v>
      </c>
      <c r="DJ251">
        <f t="shared" ca="1" si="271"/>
        <v>0</v>
      </c>
      <c r="DK251" t="str">
        <f t="shared" ca="1" si="248"/>
        <v/>
      </c>
      <c r="DL251" t="str">
        <f t="shared" ca="1" si="272"/>
        <v/>
      </c>
      <c r="DN251" t="str">
        <f t="shared" ca="1" si="249"/>
        <v/>
      </c>
      <c r="DO251" t="str">
        <f t="shared" ca="1" si="250"/>
        <v/>
      </c>
      <c r="DP251" t="str">
        <f t="shared" ca="1" si="251"/>
        <v/>
      </c>
      <c r="DQ251" t="str">
        <f t="shared" ca="1" si="252"/>
        <v/>
      </c>
      <c r="DR251" t="str">
        <f t="shared" ca="1" si="253"/>
        <v/>
      </c>
      <c r="DS251" s="4" t="str">
        <f ca="1">IF($DL251="","",IF(OR(OFFSET(K$3,$DL251,0)='Datos fijos'!$AB$5,OFFSET(K$3,$DL251,0)='Datos fijos'!$AB$6),"Importado",OFFSET(K$3,$DL251,0)))</f>
        <v/>
      </c>
      <c r="DT251" t="str">
        <f t="shared" ca="1" si="254"/>
        <v/>
      </c>
      <c r="DU251" t="str">
        <f t="shared" ca="1" si="255"/>
        <v/>
      </c>
      <c r="DV251" t="str">
        <f t="shared" ca="1" si="256"/>
        <v/>
      </c>
      <c r="DW251" t="str">
        <f t="shared" ca="1" si="257"/>
        <v/>
      </c>
      <c r="DX251" t="str">
        <f ca="1">IF(DL251="","",IF(OR(DS251='Datos fijos'!$AB$3,DS251='Datos fijos'!$AB$4),0,SUM(DT251:DW251)))</f>
        <v/>
      </c>
      <c r="DY251" t="str">
        <f t="shared" ca="1" si="258"/>
        <v/>
      </c>
      <c r="EC251" s="52" t="str">
        <f ca="1">IF(OR(COUNTIF('Datos fijos'!$AJ:$AJ,Cálculos!$B251)=0,F251=0,D251=0,B251=0),"",VLOOKUP($B251,'Datos fijos'!$AJ:$AP,COLUMN('Datos fijos'!$AP$1)-COLUMN('Datos fijos'!$AJ$2)+1,0))</f>
        <v/>
      </c>
      <c r="ED251" t="str">
        <f t="shared" ca="1" si="259"/>
        <v/>
      </c>
    </row>
    <row r="252" spans="2:134">
      <c r="B252">
        <f ca="1">OFFSET('Equipos, Mater, Serv'!C$5,ROW($A252)-ROW($A$3),0)</f>
        <v>0</v>
      </c>
      <c r="C252">
        <f ca="1">OFFSET('Equipos, Mater, Serv'!D$5,ROW($A252)-ROW($A$3),0)</f>
        <v>0</v>
      </c>
      <c r="D252">
        <f ca="1">OFFSET('Equipos, Mater, Serv'!F$5,ROW($A252)-ROW($A$3),0)</f>
        <v>0</v>
      </c>
      <c r="E252">
        <f ca="1">OFFSET('Equipos, Mater, Serv'!G$5,ROW($A252)-ROW($A$3),0)</f>
        <v>0</v>
      </c>
      <c r="F252">
        <f ca="1">OFFSET('Equipos, Mater, Serv'!H$5,ROW($A252)-ROW($A$3),0)</f>
        <v>0</v>
      </c>
      <c r="G252">
        <f ca="1">OFFSET('Equipos, Mater, Serv'!L$5,ROW($A252)-ROW($A$3),0)</f>
        <v>0</v>
      </c>
      <c r="I252">
        <f ca="1">OFFSET('Equipos, Mater, Serv'!O$5,ROW($A252)-ROW($A$3),0)</f>
        <v>0</v>
      </c>
      <c r="J252">
        <f ca="1">OFFSET('Equipos, Mater, Serv'!P$5,ROW($A252)-ROW($A$3),0)</f>
        <v>0</v>
      </c>
      <c r="K252">
        <f ca="1">OFFSET('Equipos, Mater, Serv'!T$5,ROW($A252)-ROW($A$3),0)</f>
        <v>0</v>
      </c>
      <c r="L252">
        <f ca="1">OFFSET('Equipos, Mater, Serv'!U$5,ROW($A252)-ROW($A$3),0)</f>
        <v>0</v>
      </c>
      <c r="N252">
        <f ca="1">OFFSET('Equipos, Mater, Serv'!Z$5,ROW($A252)-ROW($A$3),0)</f>
        <v>0</v>
      </c>
      <c r="O252">
        <f ca="1">OFFSET('Equipos, Mater, Serv'!AA$5,ROW($A252)-ROW($A$3),0)</f>
        <v>0</v>
      </c>
      <c r="P252">
        <f ca="1">OFFSET('Equipos, Mater, Serv'!AB$5,ROW($A252)-ROW($A$3),0)</f>
        <v>0</v>
      </c>
      <c r="Q252">
        <f ca="1">OFFSET('Equipos, Mater, Serv'!AC$5,ROW($A252)-ROW($A$3),0)</f>
        <v>0</v>
      </c>
      <c r="R252">
        <f ca="1">OFFSET('Equipos, Mater, Serv'!AD$5,ROW($A252)-ROW($A$3),0)</f>
        <v>0</v>
      </c>
      <c r="S252">
        <f ca="1">OFFSET('Equipos, Mater, Serv'!AE$5,ROW($A252)-ROW($A$3),0)</f>
        <v>0</v>
      </c>
      <c r="T252">
        <f ca="1">OFFSET('Equipos, Mater, Serv'!AF$5,ROW($A252)-ROW($A$3),0)</f>
        <v>0</v>
      </c>
      <c r="V252" s="227">
        <f ca="1">IF(OR($B252=0,D252=0,F252=0,J252&lt;&gt;'Datos fijos'!$H$3),0,1)</f>
        <v>0</v>
      </c>
      <c r="W252">
        <f t="shared" ca="1" si="260"/>
        <v>0</v>
      </c>
      <c r="X252" t="str">
        <f t="shared" ca="1" si="261"/>
        <v/>
      </c>
      <c r="Y252" t="str">
        <f t="shared" ca="1" si="262"/>
        <v/>
      </c>
      <c r="AA252" t="str">
        <f t="shared" ca="1" si="205"/>
        <v/>
      </c>
      <c r="AB252" t="str">
        <f t="shared" ca="1" si="206"/>
        <v/>
      </c>
      <c r="AC252" t="str">
        <f t="shared" ca="1" si="207"/>
        <v/>
      </c>
      <c r="AD252" t="str">
        <f t="shared" ca="1" si="208"/>
        <v/>
      </c>
      <c r="AE252" t="str">
        <f t="shared" ca="1" si="209"/>
        <v/>
      </c>
      <c r="AF252" t="str">
        <f t="shared" ca="1" si="210"/>
        <v/>
      </c>
      <c r="AG252" t="str">
        <f t="shared" ca="1" si="263"/>
        <v/>
      </c>
      <c r="AH252" t="str">
        <f t="shared" ca="1" si="264"/>
        <v/>
      </c>
      <c r="AI252" t="str">
        <f t="shared" ca="1" si="265"/>
        <v/>
      </c>
      <c r="AL252" t="str">
        <f ca="1">IF(Y252="","",IF(OR(AG252='Datos fijos'!$AB$3,AG252='Datos fijos'!$AB$4),0,SUM(AH252:AK252)))</f>
        <v/>
      </c>
      <c r="BE252" s="4">
        <f ca="1">IF(OR(COUNTIF('Datos fijos'!$AJ:$AJ,$B252)=0,$B252=0,D252=0,F252=0,$H$4&lt;&gt;'Datos fijos'!$H$3),0,VLOOKUP($B252,'Datos fijos'!$AJ:$AO,COLUMN('Datos fijos'!$AK$2)-COLUMN('Datos fijos'!$AJ$2)+1,0))</f>
        <v>0</v>
      </c>
      <c r="BF252">
        <f t="shared" ca="1" si="266"/>
        <v>0</v>
      </c>
      <c r="BG252" t="str">
        <f t="shared" ca="1" si="211"/>
        <v/>
      </c>
      <c r="BH252" t="str">
        <f t="shared" ca="1" si="212"/>
        <v/>
      </c>
      <c r="BJ252" t="str">
        <f t="shared" ca="1" si="213"/>
        <v/>
      </c>
      <c r="BK252" t="str">
        <f t="shared" ca="1" si="214"/>
        <v/>
      </c>
      <c r="BL252" t="str">
        <f t="shared" ca="1" si="215"/>
        <v/>
      </c>
      <c r="BM252" t="str">
        <f t="shared" ca="1" si="216"/>
        <v/>
      </c>
      <c r="BN252" s="4" t="str">
        <f t="shared" ca="1" si="217"/>
        <v/>
      </c>
      <c r="BO252" t="str">
        <f t="shared" ca="1" si="218"/>
        <v/>
      </c>
      <c r="BP252" t="str">
        <f t="shared" ca="1" si="219"/>
        <v/>
      </c>
      <c r="BQ252" t="str">
        <f t="shared" ca="1" si="220"/>
        <v/>
      </c>
      <c r="BR252" t="str">
        <f t="shared" ca="1" si="221"/>
        <v/>
      </c>
      <c r="BS252" t="str">
        <f t="shared" ca="1" si="222"/>
        <v/>
      </c>
      <c r="BT252" t="str">
        <f ca="1">IF($BH252="","",IF(OR(BO252='Datos fijos'!$AB$3,BO252='Datos fijos'!$AB$4),0,SUM(BP252:BS252)))</f>
        <v/>
      </c>
      <c r="BU252" t="str">
        <f t="shared" ca="1" si="267"/>
        <v/>
      </c>
      <c r="BX252">
        <f ca="1">IF(OR(COUNTIF('Datos fijos'!$AJ:$AJ,$B252)=0,$B252=0,D252=0,F252=0,G252=0,$H$4&lt;&gt;'Datos fijos'!$H$3),0,VLOOKUP($B252,'Datos fijos'!$AJ:$AO,COLUMN('Datos fijos'!$AL$1)-COLUMN('Datos fijos'!$AJ$2)+1,0))</f>
        <v>0</v>
      </c>
      <c r="BY252">
        <f t="shared" ca="1" si="268"/>
        <v>0</v>
      </c>
      <c r="BZ252" t="str">
        <f t="shared" ca="1" si="223"/>
        <v/>
      </c>
      <c r="CA252" t="str">
        <f t="shared" ca="1" si="224"/>
        <v/>
      </c>
      <c r="CC252" t="str">
        <f t="shared" ca="1" si="225"/>
        <v/>
      </c>
      <c r="CD252" t="str">
        <f t="shared" ca="1" si="226"/>
        <v/>
      </c>
      <c r="CE252" t="str">
        <f t="shared" ca="1" si="227"/>
        <v/>
      </c>
      <c r="CF252" t="str">
        <f t="shared" ca="1" si="228"/>
        <v/>
      </c>
      <c r="CG252" t="str">
        <f t="shared" ca="1" si="229"/>
        <v/>
      </c>
      <c r="CH252" t="str">
        <f t="shared" ca="1" si="230"/>
        <v/>
      </c>
      <c r="CI252" t="str">
        <f t="shared" ca="1" si="231"/>
        <v/>
      </c>
      <c r="CJ252" t="str">
        <f t="shared" ca="1" si="232"/>
        <v/>
      </c>
      <c r="CK252" t="str">
        <f t="shared" ca="1" si="233"/>
        <v/>
      </c>
      <c r="CL252" t="str">
        <f t="shared" ca="1" si="234"/>
        <v/>
      </c>
      <c r="CM252" t="str">
        <f ca="1">IF($CA252="","",IF(OR(CH252='Datos fijos'!$AB$3,CH252='Datos fijos'!$AB$4),0,SUM(CI252:CL252)))</f>
        <v/>
      </c>
      <c r="CN252" t="str">
        <f t="shared" ca="1" si="269"/>
        <v/>
      </c>
      <c r="CQ252" s="4">
        <f ca="1">IF(OR(COUNTIF('Datos fijos'!$AJ:$AJ,$B252)=0,$B252=0,L252=0,D252=0,F252=0),0,IF(K252='Datos fijos'!$AB$5,VLOOKUP($B252,'Datos fijos'!$AJ:$AO,COLUMN('Datos fijos'!$AN$1)-COLUMN('Datos fijos'!$AJ$2)+1,0),0))</f>
        <v>0</v>
      </c>
      <c r="CR252">
        <f t="shared" ca="1" si="270"/>
        <v>0</v>
      </c>
      <c r="CS252" t="str">
        <f t="shared" ca="1" si="235"/>
        <v/>
      </c>
      <c r="CT252" t="str">
        <f t="shared" ca="1" si="236"/>
        <v/>
      </c>
      <c r="CV252" t="str">
        <f t="shared" ca="1" si="237"/>
        <v/>
      </c>
      <c r="CW252" t="str">
        <f t="shared" ca="1" si="238"/>
        <v/>
      </c>
      <c r="CX252" t="str">
        <f t="shared" ca="1" si="239"/>
        <v/>
      </c>
      <c r="CY252" t="str">
        <f t="shared" ca="1" si="240"/>
        <v/>
      </c>
      <c r="CZ252" t="str">
        <f t="shared" ca="1" si="241"/>
        <v/>
      </c>
      <c r="DA252" t="str">
        <f t="shared" ca="1" si="242"/>
        <v/>
      </c>
      <c r="DB252" s="4" t="str">
        <f t="shared" ca="1" si="243"/>
        <v/>
      </c>
      <c r="DC252" t="str">
        <f t="shared" ca="1" si="244"/>
        <v/>
      </c>
      <c r="DD252" t="str">
        <f t="shared" ca="1" si="245"/>
        <v/>
      </c>
      <c r="DE252" t="str">
        <f t="shared" ca="1" si="246"/>
        <v/>
      </c>
      <c r="DF252" t="str">
        <f t="shared" ca="1" si="247"/>
        <v/>
      </c>
      <c r="DI252">
        <f ca="1">IF(OR(COUNTIF('Datos fijos'!$AJ:$AJ,Cálculos!$B252)=0,Cálculos!$B252=0,D252=0,F252=0),0,VLOOKUP($B252,'Datos fijos'!$AJ:$AO,COLUMN('Datos fijos'!$AO$1)-COLUMN('Datos fijos'!$AJ$2)+1,0))</f>
        <v>0</v>
      </c>
      <c r="DJ252">
        <f t="shared" ca="1" si="271"/>
        <v>0</v>
      </c>
      <c r="DK252" t="str">
        <f t="shared" ca="1" si="248"/>
        <v/>
      </c>
      <c r="DL252" t="str">
        <f t="shared" ca="1" si="272"/>
        <v/>
      </c>
      <c r="DN252" t="str">
        <f t="shared" ca="1" si="249"/>
        <v/>
      </c>
      <c r="DO252" t="str">
        <f t="shared" ca="1" si="250"/>
        <v/>
      </c>
      <c r="DP252" t="str">
        <f t="shared" ca="1" si="251"/>
        <v/>
      </c>
      <c r="DQ252" t="str">
        <f t="shared" ca="1" si="252"/>
        <v/>
      </c>
      <c r="DR252" t="str">
        <f t="shared" ca="1" si="253"/>
        <v/>
      </c>
      <c r="DS252" s="4" t="str">
        <f ca="1">IF($DL252="","",IF(OR(OFFSET(K$3,$DL252,0)='Datos fijos'!$AB$5,OFFSET(K$3,$DL252,0)='Datos fijos'!$AB$6),"Importado",OFFSET(K$3,$DL252,0)))</f>
        <v/>
      </c>
      <c r="DT252" t="str">
        <f t="shared" ca="1" si="254"/>
        <v/>
      </c>
      <c r="DU252" t="str">
        <f t="shared" ca="1" si="255"/>
        <v/>
      </c>
      <c r="DV252" t="str">
        <f t="shared" ca="1" si="256"/>
        <v/>
      </c>
      <c r="DW252" t="str">
        <f t="shared" ca="1" si="257"/>
        <v/>
      </c>
      <c r="DX252" t="str">
        <f ca="1">IF(DL252="","",IF(OR(DS252='Datos fijos'!$AB$3,DS252='Datos fijos'!$AB$4),0,SUM(DT252:DW252)))</f>
        <v/>
      </c>
      <c r="DY252" t="str">
        <f t="shared" ca="1" si="258"/>
        <v/>
      </c>
      <c r="EC252" s="52" t="str">
        <f ca="1">IF(OR(COUNTIF('Datos fijos'!$AJ:$AJ,Cálculos!$B252)=0,F252=0,D252=0,B252=0),"",VLOOKUP($B252,'Datos fijos'!$AJ:$AP,COLUMN('Datos fijos'!$AP$1)-COLUMN('Datos fijos'!$AJ$2)+1,0))</f>
        <v/>
      </c>
      <c r="ED252" t="str">
        <f t="shared" ca="1" si="259"/>
        <v/>
      </c>
    </row>
    <row r="253" spans="2:134">
      <c r="B253">
        <f ca="1">OFFSET('Equipos, Mater, Serv'!C$5,ROW($A253)-ROW($A$3),0)</f>
        <v>0</v>
      </c>
      <c r="C253">
        <f ca="1">OFFSET('Equipos, Mater, Serv'!D$5,ROW($A253)-ROW($A$3),0)</f>
        <v>0</v>
      </c>
      <c r="D253">
        <f ca="1">OFFSET('Equipos, Mater, Serv'!F$5,ROW($A253)-ROW($A$3),0)</f>
        <v>0</v>
      </c>
      <c r="E253">
        <f ca="1">OFFSET('Equipos, Mater, Serv'!G$5,ROW($A253)-ROW($A$3),0)</f>
        <v>0</v>
      </c>
      <c r="F253">
        <f ca="1">OFFSET('Equipos, Mater, Serv'!H$5,ROW($A253)-ROW($A$3),0)</f>
        <v>0</v>
      </c>
      <c r="G253">
        <f ca="1">OFFSET('Equipos, Mater, Serv'!L$5,ROW($A253)-ROW($A$3),0)</f>
        <v>0</v>
      </c>
      <c r="I253">
        <f ca="1">OFFSET('Equipos, Mater, Serv'!O$5,ROW($A253)-ROW($A$3),0)</f>
        <v>0</v>
      </c>
      <c r="J253">
        <f ca="1">OFFSET('Equipos, Mater, Serv'!P$5,ROW($A253)-ROW($A$3),0)</f>
        <v>0</v>
      </c>
      <c r="K253">
        <f ca="1">OFFSET('Equipos, Mater, Serv'!T$5,ROW($A253)-ROW($A$3),0)</f>
        <v>0</v>
      </c>
      <c r="L253">
        <f ca="1">OFFSET('Equipos, Mater, Serv'!U$5,ROW($A253)-ROW($A$3),0)</f>
        <v>0</v>
      </c>
      <c r="N253">
        <f ca="1">OFFSET('Equipos, Mater, Serv'!Z$5,ROW($A253)-ROW($A$3),0)</f>
        <v>0</v>
      </c>
      <c r="O253">
        <f ca="1">OFFSET('Equipos, Mater, Serv'!AA$5,ROW($A253)-ROW($A$3),0)</f>
        <v>0</v>
      </c>
      <c r="P253">
        <f ca="1">OFFSET('Equipos, Mater, Serv'!AB$5,ROW($A253)-ROW($A$3),0)</f>
        <v>0</v>
      </c>
      <c r="Q253">
        <f ca="1">OFFSET('Equipos, Mater, Serv'!AC$5,ROW($A253)-ROW($A$3),0)</f>
        <v>0</v>
      </c>
      <c r="R253">
        <f ca="1">OFFSET('Equipos, Mater, Serv'!AD$5,ROW($A253)-ROW($A$3),0)</f>
        <v>0</v>
      </c>
      <c r="S253">
        <f ca="1">OFFSET('Equipos, Mater, Serv'!AE$5,ROW($A253)-ROW($A$3),0)</f>
        <v>0</v>
      </c>
      <c r="T253">
        <f ca="1">OFFSET('Equipos, Mater, Serv'!AF$5,ROW($A253)-ROW($A$3),0)</f>
        <v>0</v>
      </c>
      <c r="V253" s="227">
        <f ca="1">IF(OR($B253=0,D253=0,F253=0,J253&lt;&gt;'Datos fijos'!$H$3),0,1)</f>
        <v>0</v>
      </c>
      <c r="W253">
        <f t="shared" ca="1" si="260"/>
        <v>0</v>
      </c>
      <c r="X253" t="str">
        <f t="shared" ca="1" si="261"/>
        <v/>
      </c>
      <c r="Y253" t="str">
        <f t="shared" ca="1" si="262"/>
        <v/>
      </c>
      <c r="AA253" t="str">
        <f t="shared" ca="1" si="205"/>
        <v/>
      </c>
      <c r="AB253" t="str">
        <f t="shared" ca="1" si="206"/>
        <v/>
      </c>
      <c r="AC253" t="str">
        <f t="shared" ca="1" si="207"/>
        <v/>
      </c>
      <c r="AD253" t="str">
        <f t="shared" ca="1" si="208"/>
        <v/>
      </c>
      <c r="AE253" t="str">
        <f t="shared" ca="1" si="209"/>
        <v/>
      </c>
      <c r="AF253" t="str">
        <f t="shared" ca="1" si="210"/>
        <v/>
      </c>
      <c r="AG253" t="str">
        <f t="shared" ca="1" si="263"/>
        <v/>
      </c>
      <c r="AH253" t="str">
        <f t="shared" ca="1" si="264"/>
        <v/>
      </c>
      <c r="AI253" t="str">
        <f t="shared" ca="1" si="265"/>
        <v/>
      </c>
      <c r="AL253" t="str">
        <f ca="1">IF(Y253="","",IF(OR(AG253='Datos fijos'!$AB$3,AG253='Datos fijos'!$AB$4),0,SUM(AH253:AK253)))</f>
        <v/>
      </c>
      <c r="BE253" s="4">
        <f ca="1">IF(OR(COUNTIF('Datos fijos'!$AJ:$AJ,$B253)=0,$B253=0,D253=0,F253=0,$H$4&lt;&gt;'Datos fijos'!$H$3),0,VLOOKUP($B253,'Datos fijos'!$AJ:$AO,COLUMN('Datos fijos'!$AK$2)-COLUMN('Datos fijos'!$AJ$2)+1,0))</f>
        <v>0</v>
      </c>
      <c r="BF253">
        <f t="shared" ca="1" si="266"/>
        <v>0</v>
      </c>
      <c r="BG253" t="str">
        <f t="shared" ca="1" si="211"/>
        <v/>
      </c>
      <c r="BH253" t="str">
        <f t="shared" ca="1" si="212"/>
        <v/>
      </c>
      <c r="BJ253" t="str">
        <f t="shared" ca="1" si="213"/>
        <v/>
      </c>
      <c r="BK253" t="str">
        <f t="shared" ca="1" si="214"/>
        <v/>
      </c>
      <c r="BL253" t="str">
        <f t="shared" ca="1" si="215"/>
        <v/>
      </c>
      <c r="BM253" t="str">
        <f t="shared" ca="1" si="216"/>
        <v/>
      </c>
      <c r="BN253" s="4" t="str">
        <f t="shared" ca="1" si="217"/>
        <v/>
      </c>
      <c r="BO253" t="str">
        <f t="shared" ca="1" si="218"/>
        <v/>
      </c>
      <c r="BP253" t="str">
        <f t="shared" ca="1" si="219"/>
        <v/>
      </c>
      <c r="BQ253" t="str">
        <f t="shared" ca="1" si="220"/>
        <v/>
      </c>
      <c r="BR253" t="str">
        <f t="shared" ca="1" si="221"/>
        <v/>
      </c>
      <c r="BS253" t="str">
        <f t="shared" ca="1" si="222"/>
        <v/>
      </c>
      <c r="BT253" t="str">
        <f ca="1">IF($BH253="","",IF(OR(BO253='Datos fijos'!$AB$3,BO253='Datos fijos'!$AB$4),0,SUM(BP253:BS253)))</f>
        <v/>
      </c>
      <c r="BU253" t="str">
        <f t="shared" ca="1" si="267"/>
        <v/>
      </c>
      <c r="BX253">
        <f ca="1">IF(OR(COUNTIF('Datos fijos'!$AJ:$AJ,$B253)=0,$B253=0,D253=0,F253=0,G253=0,$H$4&lt;&gt;'Datos fijos'!$H$3),0,VLOOKUP($B253,'Datos fijos'!$AJ:$AO,COLUMN('Datos fijos'!$AL$1)-COLUMN('Datos fijos'!$AJ$2)+1,0))</f>
        <v>0</v>
      </c>
      <c r="BY253">
        <f t="shared" ca="1" si="268"/>
        <v>0</v>
      </c>
      <c r="BZ253" t="str">
        <f t="shared" ca="1" si="223"/>
        <v/>
      </c>
      <c r="CA253" t="str">
        <f t="shared" ca="1" si="224"/>
        <v/>
      </c>
      <c r="CC253" t="str">
        <f t="shared" ca="1" si="225"/>
        <v/>
      </c>
      <c r="CD253" t="str">
        <f t="shared" ca="1" si="226"/>
        <v/>
      </c>
      <c r="CE253" t="str">
        <f t="shared" ca="1" si="227"/>
        <v/>
      </c>
      <c r="CF253" t="str">
        <f t="shared" ca="1" si="228"/>
        <v/>
      </c>
      <c r="CG253" t="str">
        <f t="shared" ca="1" si="229"/>
        <v/>
      </c>
      <c r="CH253" t="str">
        <f t="shared" ca="1" si="230"/>
        <v/>
      </c>
      <c r="CI253" t="str">
        <f t="shared" ca="1" si="231"/>
        <v/>
      </c>
      <c r="CJ253" t="str">
        <f t="shared" ca="1" si="232"/>
        <v/>
      </c>
      <c r="CK253" t="str">
        <f t="shared" ca="1" si="233"/>
        <v/>
      </c>
      <c r="CL253" t="str">
        <f t="shared" ca="1" si="234"/>
        <v/>
      </c>
      <c r="CM253" t="str">
        <f ca="1">IF($CA253="","",IF(OR(CH253='Datos fijos'!$AB$3,CH253='Datos fijos'!$AB$4),0,SUM(CI253:CL253)))</f>
        <v/>
      </c>
      <c r="CN253" t="str">
        <f t="shared" ca="1" si="269"/>
        <v/>
      </c>
      <c r="CQ253" s="4">
        <f ca="1">IF(OR(COUNTIF('Datos fijos'!$AJ:$AJ,$B253)=0,$B253=0,L253=0,D253=0,F253=0),0,IF(K253='Datos fijos'!$AB$5,VLOOKUP($B253,'Datos fijos'!$AJ:$AO,COLUMN('Datos fijos'!$AN$1)-COLUMN('Datos fijos'!$AJ$2)+1,0),0))</f>
        <v>0</v>
      </c>
      <c r="CR253">
        <f t="shared" ca="1" si="270"/>
        <v>0</v>
      </c>
      <c r="CS253" t="str">
        <f t="shared" ca="1" si="235"/>
        <v/>
      </c>
      <c r="CT253" t="str">
        <f t="shared" ca="1" si="236"/>
        <v/>
      </c>
      <c r="CV253" t="str">
        <f t="shared" ca="1" si="237"/>
        <v/>
      </c>
      <c r="CW253" t="str">
        <f t="shared" ca="1" si="238"/>
        <v/>
      </c>
      <c r="CX253" t="str">
        <f t="shared" ca="1" si="239"/>
        <v/>
      </c>
      <c r="CY253" t="str">
        <f t="shared" ca="1" si="240"/>
        <v/>
      </c>
      <c r="CZ253" t="str">
        <f t="shared" ca="1" si="241"/>
        <v/>
      </c>
      <c r="DA253" t="str">
        <f t="shared" ca="1" si="242"/>
        <v/>
      </c>
      <c r="DB253" s="4" t="str">
        <f t="shared" ca="1" si="243"/>
        <v/>
      </c>
      <c r="DC253" t="str">
        <f t="shared" ca="1" si="244"/>
        <v/>
      </c>
      <c r="DD253" t="str">
        <f t="shared" ca="1" si="245"/>
        <v/>
      </c>
      <c r="DE253" t="str">
        <f t="shared" ca="1" si="246"/>
        <v/>
      </c>
      <c r="DF253" t="str">
        <f t="shared" ca="1" si="247"/>
        <v/>
      </c>
      <c r="DI253">
        <f ca="1">IF(OR(COUNTIF('Datos fijos'!$AJ:$AJ,Cálculos!$B253)=0,Cálculos!$B253=0,D253=0,F253=0),0,VLOOKUP($B253,'Datos fijos'!$AJ:$AO,COLUMN('Datos fijos'!$AO$1)-COLUMN('Datos fijos'!$AJ$2)+1,0))</f>
        <v>0</v>
      </c>
      <c r="DJ253">
        <f t="shared" ca="1" si="271"/>
        <v>0</v>
      </c>
      <c r="DK253" t="str">
        <f t="shared" ca="1" si="248"/>
        <v/>
      </c>
      <c r="DL253" t="str">
        <f t="shared" ca="1" si="272"/>
        <v/>
      </c>
      <c r="DN253" t="str">
        <f t="shared" ca="1" si="249"/>
        <v/>
      </c>
      <c r="DO253" t="str">
        <f t="shared" ca="1" si="250"/>
        <v/>
      </c>
      <c r="DP253" t="str">
        <f t="shared" ca="1" si="251"/>
        <v/>
      </c>
      <c r="DQ253" t="str">
        <f t="shared" ca="1" si="252"/>
        <v/>
      </c>
      <c r="DR253" t="str">
        <f t="shared" ca="1" si="253"/>
        <v/>
      </c>
      <c r="DS253" s="4" t="str">
        <f ca="1">IF($DL253="","",IF(OR(OFFSET(K$3,$DL253,0)='Datos fijos'!$AB$5,OFFSET(K$3,$DL253,0)='Datos fijos'!$AB$6),"Importado",OFFSET(K$3,$DL253,0)))</f>
        <v/>
      </c>
      <c r="DT253" t="str">
        <f t="shared" ca="1" si="254"/>
        <v/>
      </c>
      <c r="DU253" t="str">
        <f t="shared" ca="1" si="255"/>
        <v/>
      </c>
      <c r="DV253" t="str">
        <f t="shared" ca="1" si="256"/>
        <v/>
      </c>
      <c r="DW253" t="str">
        <f t="shared" ca="1" si="257"/>
        <v/>
      </c>
      <c r="DX253" t="str">
        <f ca="1">IF(DL253="","",IF(OR(DS253='Datos fijos'!$AB$3,DS253='Datos fijos'!$AB$4),0,SUM(DT253:DW253)))</f>
        <v/>
      </c>
      <c r="DY253" t="str">
        <f t="shared" ca="1" si="258"/>
        <v/>
      </c>
      <c r="EC253" s="52" t="str">
        <f ca="1">IF(OR(COUNTIF('Datos fijos'!$AJ:$AJ,Cálculos!$B253)=0,F253=0,D253=0,B253=0),"",VLOOKUP($B253,'Datos fijos'!$AJ:$AP,COLUMN('Datos fijos'!$AP$1)-COLUMN('Datos fijos'!$AJ$2)+1,0))</f>
        <v/>
      </c>
      <c r="ED253" t="str">
        <f t="shared" ca="1" si="259"/>
        <v/>
      </c>
    </row>
    <row r="254" spans="2:134">
      <c r="B254">
        <f ca="1">OFFSET('Equipos, Mater, Serv'!C$5,ROW($A254)-ROW($A$3),0)</f>
        <v>0</v>
      </c>
      <c r="C254">
        <f ca="1">OFFSET('Equipos, Mater, Serv'!D$5,ROW($A254)-ROW($A$3),0)</f>
        <v>0</v>
      </c>
      <c r="D254">
        <f ca="1">OFFSET('Equipos, Mater, Serv'!F$5,ROW($A254)-ROW($A$3),0)</f>
        <v>0</v>
      </c>
      <c r="E254">
        <f ca="1">OFFSET('Equipos, Mater, Serv'!G$5,ROW($A254)-ROW($A$3),0)</f>
        <v>0</v>
      </c>
      <c r="F254">
        <f ca="1">OFFSET('Equipos, Mater, Serv'!H$5,ROW($A254)-ROW($A$3),0)</f>
        <v>0</v>
      </c>
      <c r="G254">
        <f ca="1">OFFSET('Equipos, Mater, Serv'!L$5,ROW($A254)-ROW($A$3),0)</f>
        <v>0</v>
      </c>
      <c r="I254">
        <f ca="1">OFFSET('Equipos, Mater, Serv'!O$5,ROW($A254)-ROW($A$3),0)</f>
        <v>0</v>
      </c>
      <c r="J254">
        <f ca="1">OFFSET('Equipos, Mater, Serv'!P$5,ROW($A254)-ROW($A$3),0)</f>
        <v>0</v>
      </c>
      <c r="K254">
        <f ca="1">OFFSET('Equipos, Mater, Serv'!T$5,ROW($A254)-ROW($A$3),0)</f>
        <v>0</v>
      </c>
      <c r="L254">
        <f ca="1">OFFSET('Equipos, Mater, Serv'!U$5,ROW($A254)-ROW($A$3),0)</f>
        <v>0</v>
      </c>
      <c r="N254">
        <f ca="1">OFFSET('Equipos, Mater, Serv'!Z$5,ROW($A254)-ROW($A$3),0)</f>
        <v>0</v>
      </c>
      <c r="O254">
        <f ca="1">OFFSET('Equipos, Mater, Serv'!AA$5,ROW($A254)-ROW($A$3),0)</f>
        <v>0</v>
      </c>
      <c r="P254">
        <f ca="1">OFFSET('Equipos, Mater, Serv'!AB$5,ROW($A254)-ROW($A$3),0)</f>
        <v>0</v>
      </c>
      <c r="Q254">
        <f ca="1">OFFSET('Equipos, Mater, Serv'!AC$5,ROW($A254)-ROW($A$3),0)</f>
        <v>0</v>
      </c>
      <c r="R254">
        <f ca="1">OFFSET('Equipos, Mater, Serv'!AD$5,ROW($A254)-ROW($A$3),0)</f>
        <v>0</v>
      </c>
      <c r="S254">
        <f ca="1">OFFSET('Equipos, Mater, Serv'!AE$5,ROW($A254)-ROW($A$3),0)</f>
        <v>0</v>
      </c>
      <c r="T254">
        <f ca="1">OFFSET('Equipos, Mater, Serv'!AF$5,ROW($A254)-ROW($A$3),0)</f>
        <v>0</v>
      </c>
      <c r="V254" s="227">
        <f ca="1">IF(OR($B254=0,D254=0,F254=0,J254&lt;&gt;'Datos fijos'!$H$3),0,1)</f>
        <v>0</v>
      </c>
      <c r="W254">
        <f t="shared" ca="1" si="260"/>
        <v>0</v>
      </c>
      <c r="X254" t="str">
        <f t="shared" ca="1" si="261"/>
        <v/>
      </c>
      <c r="Y254" t="str">
        <f t="shared" ca="1" si="262"/>
        <v/>
      </c>
      <c r="AA254" t="str">
        <f t="shared" ca="1" si="205"/>
        <v/>
      </c>
      <c r="AB254" t="str">
        <f t="shared" ca="1" si="206"/>
        <v/>
      </c>
      <c r="AC254" t="str">
        <f t="shared" ca="1" si="207"/>
        <v/>
      </c>
      <c r="AD254" t="str">
        <f t="shared" ca="1" si="208"/>
        <v/>
      </c>
      <c r="AE254" t="str">
        <f t="shared" ca="1" si="209"/>
        <v/>
      </c>
      <c r="AF254" t="str">
        <f t="shared" ca="1" si="210"/>
        <v/>
      </c>
      <c r="AG254" t="str">
        <f t="shared" ca="1" si="263"/>
        <v/>
      </c>
      <c r="AH254" t="str">
        <f t="shared" ca="1" si="264"/>
        <v/>
      </c>
      <c r="AI254" t="str">
        <f t="shared" ca="1" si="265"/>
        <v/>
      </c>
      <c r="AL254" t="str">
        <f ca="1">IF(Y254="","",IF(OR(AG254='Datos fijos'!$AB$3,AG254='Datos fijos'!$AB$4),0,SUM(AH254:AK254)))</f>
        <v/>
      </c>
      <c r="BE254" s="4">
        <f ca="1">IF(OR(COUNTIF('Datos fijos'!$AJ:$AJ,$B254)=0,$B254=0,D254=0,F254=0,$H$4&lt;&gt;'Datos fijos'!$H$3),0,VLOOKUP($B254,'Datos fijos'!$AJ:$AO,COLUMN('Datos fijos'!$AK$2)-COLUMN('Datos fijos'!$AJ$2)+1,0))</f>
        <v>0</v>
      </c>
      <c r="BF254">
        <f t="shared" ca="1" si="266"/>
        <v>0</v>
      </c>
      <c r="BG254" t="str">
        <f t="shared" ca="1" si="211"/>
        <v/>
      </c>
      <c r="BH254" t="str">
        <f t="shared" ca="1" si="212"/>
        <v/>
      </c>
      <c r="BJ254" t="str">
        <f t="shared" ca="1" si="213"/>
        <v/>
      </c>
      <c r="BK254" t="str">
        <f t="shared" ca="1" si="214"/>
        <v/>
      </c>
      <c r="BL254" t="str">
        <f t="shared" ca="1" si="215"/>
        <v/>
      </c>
      <c r="BM254" t="str">
        <f t="shared" ca="1" si="216"/>
        <v/>
      </c>
      <c r="BN254" s="4" t="str">
        <f t="shared" ca="1" si="217"/>
        <v/>
      </c>
      <c r="BO254" t="str">
        <f t="shared" ca="1" si="218"/>
        <v/>
      </c>
      <c r="BP254" t="str">
        <f t="shared" ca="1" si="219"/>
        <v/>
      </c>
      <c r="BQ254" t="str">
        <f t="shared" ca="1" si="220"/>
        <v/>
      </c>
      <c r="BR254" t="str">
        <f t="shared" ca="1" si="221"/>
        <v/>
      </c>
      <c r="BS254" t="str">
        <f t="shared" ca="1" si="222"/>
        <v/>
      </c>
      <c r="BT254" t="str">
        <f ca="1">IF($BH254="","",IF(OR(BO254='Datos fijos'!$AB$3,BO254='Datos fijos'!$AB$4),0,SUM(BP254:BS254)))</f>
        <v/>
      </c>
      <c r="BU254" t="str">
        <f t="shared" ca="1" si="267"/>
        <v/>
      </c>
      <c r="BX254">
        <f ca="1">IF(OR(COUNTIF('Datos fijos'!$AJ:$AJ,$B254)=0,$B254=0,D254=0,F254=0,G254=0,$H$4&lt;&gt;'Datos fijos'!$H$3),0,VLOOKUP($B254,'Datos fijos'!$AJ:$AO,COLUMN('Datos fijos'!$AL$1)-COLUMN('Datos fijos'!$AJ$2)+1,0))</f>
        <v>0</v>
      </c>
      <c r="BY254">
        <f t="shared" ca="1" si="268"/>
        <v>0</v>
      </c>
      <c r="BZ254" t="str">
        <f t="shared" ca="1" si="223"/>
        <v/>
      </c>
      <c r="CA254" t="str">
        <f t="shared" ca="1" si="224"/>
        <v/>
      </c>
      <c r="CC254" t="str">
        <f t="shared" ca="1" si="225"/>
        <v/>
      </c>
      <c r="CD254" t="str">
        <f t="shared" ca="1" si="226"/>
        <v/>
      </c>
      <c r="CE254" t="str">
        <f t="shared" ca="1" si="227"/>
        <v/>
      </c>
      <c r="CF254" t="str">
        <f t="shared" ca="1" si="228"/>
        <v/>
      </c>
      <c r="CG254" t="str">
        <f t="shared" ca="1" si="229"/>
        <v/>
      </c>
      <c r="CH254" t="str">
        <f t="shared" ca="1" si="230"/>
        <v/>
      </c>
      <c r="CI254" t="str">
        <f t="shared" ca="1" si="231"/>
        <v/>
      </c>
      <c r="CJ254" t="str">
        <f t="shared" ca="1" si="232"/>
        <v/>
      </c>
      <c r="CK254" t="str">
        <f t="shared" ca="1" si="233"/>
        <v/>
      </c>
      <c r="CL254" t="str">
        <f t="shared" ca="1" si="234"/>
        <v/>
      </c>
      <c r="CM254" t="str">
        <f ca="1">IF($CA254="","",IF(OR(CH254='Datos fijos'!$AB$3,CH254='Datos fijos'!$AB$4),0,SUM(CI254:CL254)))</f>
        <v/>
      </c>
      <c r="CN254" t="str">
        <f t="shared" ca="1" si="269"/>
        <v/>
      </c>
      <c r="CQ254" s="4">
        <f ca="1">IF(OR(COUNTIF('Datos fijos'!$AJ:$AJ,$B254)=0,$B254=0,L254=0,D254=0,F254=0),0,IF(K254='Datos fijos'!$AB$5,VLOOKUP($B254,'Datos fijos'!$AJ:$AO,COLUMN('Datos fijos'!$AN$1)-COLUMN('Datos fijos'!$AJ$2)+1,0),0))</f>
        <v>0</v>
      </c>
      <c r="CR254">
        <f t="shared" ca="1" si="270"/>
        <v>0</v>
      </c>
      <c r="CS254" t="str">
        <f t="shared" ca="1" si="235"/>
        <v/>
      </c>
      <c r="CT254" t="str">
        <f t="shared" ca="1" si="236"/>
        <v/>
      </c>
      <c r="CV254" t="str">
        <f t="shared" ca="1" si="237"/>
        <v/>
      </c>
      <c r="CW254" t="str">
        <f t="shared" ca="1" si="238"/>
        <v/>
      </c>
      <c r="CX254" t="str">
        <f t="shared" ca="1" si="239"/>
        <v/>
      </c>
      <c r="CY254" t="str">
        <f t="shared" ca="1" si="240"/>
        <v/>
      </c>
      <c r="CZ254" t="str">
        <f t="shared" ca="1" si="241"/>
        <v/>
      </c>
      <c r="DA254" t="str">
        <f t="shared" ca="1" si="242"/>
        <v/>
      </c>
      <c r="DB254" s="4" t="str">
        <f t="shared" ca="1" si="243"/>
        <v/>
      </c>
      <c r="DC254" t="str">
        <f t="shared" ca="1" si="244"/>
        <v/>
      </c>
      <c r="DD254" t="str">
        <f t="shared" ca="1" si="245"/>
        <v/>
      </c>
      <c r="DE254" t="str">
        <f t="shared" ca="1" si="246"/>
        <v/>
      </c>
      <c r="DF254" t="str">
        <f t="shared" ca="1" si="247"/>
        <v/>
      </c>
      <c r="DI254">
        <f ca="1">IF(OR(COUNTIF('Datos fijos'!$AJ:$AJ,Cálculos!$B254)=0,Cálculos!$B254=0,D254=0,F254=0),0,VLOOKUP($B254,'Datos fijos'!$AJ:$AO,COLUMN('Datos fijos'!$AO$1)-COLUMN('Datos fijos'!$AJ$2)+1,0))</f>
        <v>0</v>
      </c>
      <c r="DJ254">
        <f t="shared" ca="1" si="271"/>
        <v>0</v>
      </c>
      <c r="DK254" t="str">
        <f t="shared" ca="1" si="248"/>
        <v/>
      </c>
      <c r="DL254" t="str">
        <f t="shared" ca="1" si="272"/>
        <v/>
      </c>
      <c r="DN254" t="str">
        <f t="shared" ca="1" si="249"/>
        <v/>
      </c>
      <c r="DO254" t="str">
        <f t="shared" ca="1" si="250"/>
        <v/>
      </c>
      <c r="DP254" t="str">
        <f t="shared" ca="1" si="251"/>
        <v/>
      </c>
      <c r="DQ254" t="str">
        <f t="shared" ca="1" si="252"/>
        <v/>
      </c>
      <c r="DR254" t="str">
        <f t="shared" ca="1" si="253"/>
        <v/>
      </c>
      <c r="DS254" s="4" t="str">
        <f ca="1">IF($DL254="","",IF(OR(OFFSET(K$3,$DL254,0)='Datos fijos'!$AB$5,OFFSET(K$3,$DL254,0)='Datos fijos'!$AB$6),"Importado",OFFSET(K$3,$DL254,0)))</f>
        <v/>
      </c>
      <c r="DT254" t="str">
        <f t="shared" ca="1" si="254"/>
        <v/>
      </c>
      <c r="DU254" t="str">
        <f t="shared" ca="1" si="255"/>
        <v/>
      </c>
      <c r="DV254" t="str">
        <f t="shared" ca="1" si="256"/>
        <v/>
      </c>
      <c r="DW254" t="str">
        <f t="shared" ca="1" si="257"/>
        <v/>
      </c>
      <c r="DX254" t="str">
        <f ca="1">IF(DL254="","",IF(OR(DS254='Datos fijos'!$AB$3,DS254='Datos fijos'!$AB$4),0,SUM(DT254:DW254)))</f>
        <v/>
      </c>
      <c r="DY254" t="str">
        <f t="shared" ca="1" si="258"/>
        <v/>
      </c>
      <c r="EC254" s="52" t="str">
        <f ca="1">IF(OR(COUNTIF('Datos fijos'!$AJ:$AJ,Cálculos!$B254)=0,F254=0,D254=0,B254=0),"",VLOOKUP($B254,'Datos fijos'!$AJ:$AP,COLUMN('Datos fijos'!$AP$1)-COLUMN('Datos fijos'!$AJ$2)+1,0))</f>
        <v/>
      </c>
      <c r="ED254" t="str">
        <f t="shared" ca="1" si="259"/>
        <v/>
      </c>
    </row>
    <row r="255" spans="2:134">
      <c r="B255">
        <f ca="1">OFFSET('Equipos, Mater, Serv'!C$5,ROW($A255)-ROW($A$3),0)</f>
        <v>0</v>
      </c>
      <c r="C255">
        <f ca="1">OFFSET('Equipos, Mater, Serv'!D$5,ROW($A255)-ROW($A$3),0)</f>
        <v>0</v>
      </c>
      <c r="D255">
        <f ca="1">OFFSET('Equipos, Mater, Serv'!F$5,ROW($A255)-ROW($A$3),0)</f>
        <v>0</v>
      </c>
      <c r="E255">
        <f ca="1">OFFSET('Equipos, Mater, Serv'!G$5,ROW($A255)-ROW($A$3),0)</f>
        <v>0</v>
      </c>
      <c r="F255">
        <f ca="1">OFFSET('Equipos, Mater, Serv'!H$5,ROW($A255)-ROW($A$3),0)</f>
        <v>0</v>
      </c>
      <c r="G255">
        <f ca="1">OFFSET('Equipos, Mater, Serv'!L$5,ROW($A255)-ROW($A$3),0)</f>
        <v>0</v>
      </c>
      <c r="I255">
        <f ca="1">OFFSET('Equipos, Mater, Serv'!O$5,ROW($A255)-ROW($A$3),0)</f>
        <v>0</v>
      </c>
      <c r="J255">
        <f ca="1">OFFSET('Equipos, Mater, Serv'!P$5,ROW($A255)-ROW($A$3),0)</f>
        <v>0</v>
      </c>
      <c r="K255">
        <f ca="1">OFFSET('Equipos, Mater, Serv'!T$5,ROW($A255)-ROW($A$3),0)</f>
        <v>0</v>
      </c>
      <c r="L255">
        <f ca="1">OFFSET('Equipos, Mater, Serv'!U$5,ROW($A255)-ROW($A$3),0)</f>
        <v>0</v>
      </c>
      <c r="N255">
        <f ca="1">OFFSET('Equipos, Mater, Serv'!Z$5,ROW($A255)-ROW($A$3),0)</f>
        <v>0</v>
      </c>
      <c r="O255">
        <f ca="1">OFFSET('Equipos, Mater, Serv'!AA$5,ROW($A255)-ROW($A$3),0)</f>
        <v>0</v>
      </c>
      <c r="P255">
        <f ca="1">OFFSET('Equipos, Mater, Serv'!AB$5,ROW($A255)-ROW($A$3),0)</f>
        <v>0</v>
      </c>
      <c r="Q255">
        <f ca="1">OFFSET('Equipos, Mater, Serv'!AC$5,ROW($A255)-ROW($A$3),0)</f>
        <v>0</v>
      </c>
      <c r="R255">
        <f ca="1">OFFSET('Equipos, Mater, Serv'!AD$5,ROW($A255)-ROW($A$3),0)</f>
        <v>0</v>
      </c>
      <c r="S255">
        <f ca="1">OFFSET('Equipos, Mater, Serv'!AE$5,ROW($A255)-ROW($A$3),0)</f>
        <v>0</v>
      </c>
      <c r="T255">
        <f ca="1">OFFSET('Equipos, Mater, Serv'!AF$5,ROW($A255)-ROW($A$3),0)</f>
        <v>0</v>
      </c>
      <c r="V255" s="227">
        <f ca="1">IF(OR($B255=0,D255=0,F255=0,J255&lt;&gt;'Datos fijos'!$H$3),0,1)</f>
        <v>0</v>
      </c>
      <c r="W255">
        <f t="shared" ca="1" si="260"/>
        <v>0</v>
      </c>
      <c r="X255" t="str">
        <f t="shared" ca="1" si="261"/>
        <v/>
      </c>
      <c r="Y255" t="str">
        <f t="shared" ca="1" si="262"/>
        <v/>
      </c>
      <c r="AA255" t="str">
        <f t="shared" ca="1" si="205"/>
        <v/>
      </c>
      <c r="AB255" t="str">
        <f t="shared" ca="1" si="206"/>
        <v/>
      </c>
      <c r="AC255" t="str">
        <f t="shared" ca="1" si="207"/>
        <v/>
      </c>
      <c r="AD255" t="str">
        <f t="shared" ca="1" si="208"/>
        <v/>
      </c>
      <c r="AE255" t="str">
        <f t="shared" ca="1" si="209"/>
        <v/>
      </c>
      <c r="AF255" t="str">
        <f t="shared" ca="1" si="210"/>
        <v/>
      </c>
      <c r="AG255" t="str">
        <f t="shared" ca="1" si="263"/>
        <v/>
      </c>
      <c r="AH255" t="str">
        <f t="shared" ca="1" si="264"/>
        <v/>
      </c>
      <c r="AI255" t="str">
        <f t="shared" ca="1" si="265"/>
        <v/>
      </c>
      <c r="AL255" t="str">
        <f ca="1">IF(Y255="","",IF(OR(AG255='Datos fijos'!$AB$3,AG255='Datos fijos'!$AB$4),0,SUM(AH255:AK255)))</f>
        <v/>
      </c>
      <c r="BE255" s="4">
        <f ca="1">IF(OR(COUNTIF('Datos fijos'!$AJ:$AJ,$B255)=0,$B255=0,D255=0,F255=0,$H$4&lt;&gt;'Datos fijos'!$H$3),0,VLOOKUP($B255,'Datos fijos'!$AJ:$AO,COLUMN('Datos fijos'!$AK$2)-COLUMN('Datos fijos'!$AJ$2)+1,0))</f>
        <v>0</v>
      </c>
      <c r="BF255">
        <f t="shared" ca="1" si="266"/>
        <v>0</v>
      </c>
      <c r="BG255" t="str">
        <f t="shared" ca="1" si="211"/>
        <v/>
      </c>
      <c r="BH255" t="str">
        <f t="shared" ca="1" si="212"/>
        <v/>
      </c>
      <c r="BJ255" t="str">
        <f t="shared" ca="1" si="213"/>
        <v/>
      </c>
      <c r="BK255" t="str">
        <f t="shared" ca="1" si="214"/>
        <v/>
      </c>
      <c r="BL255" t="str">
        <f t="shared" ca="1" si="215"/>
        <v/>
      </c>
      <c r="BM255" t="str">
        <f t="shared" ca="1" si="216"/>
        <v/>
      </c>
      <c r="BN255" s="4" t="str">
        <f t="shared" ca="1" si="217"/>
        <v/>
      </c>
      <c r="BO255" t="str">
        <f t="shared" ca="1" si="218"/>
        <v/>
      </c>
      <c r="BP255" t="str">
        <f t="shared" ca="1" si="219"/>
        <v/>
      </c>
      <c r="BQ255" t="str">
        <f t="shared" ca="1" si="220"/>
        <v/>
      </c>
      <c r="BR255" t="str">
        <f t="shared" ca="1" si="221"/>
        <v/>
      </c>
      <c r="BS255" t="str">
        <f t="shared" ca="1" si="222"/>
        <v/>
      </c>
      <c r="BT255" t="str">
        <f ca="1">IF($BH255="","",IF(OR(BO255='Datos fijos'!$AB$3,BO255='Datos fijos'!$AB$4),0,SUM(BP255:BS255)))</f>
        <v/>
      </c>
      <c r="BU255" t="str">
        <f t="shared" ca="1" si="267"/>
        <v/>
      </c>
      <c r="BX255">
        <f ca="1">IF(OR(COUNTIF('Datos fijos'!$AJ:$AJ,$B255)=0,$B255=0,D255=0,F255=0,G255=0,$H$4&lt;&gt;'Datos fijos'!$H$3),0,VLOOKUP($B255,'Datos fijos'!$AJ:$AO,COLUMN('Datos fijos'!$AL$1)-COLUMN('Datos fijos'!$AJ$2)+1,0))</f>
        <v>0</v>
      </c>
      <c r="BY255">
        <f t="shared" ca="1" si="268"/>
        <v>0</v>
      </c>
      <c r="BZ255" t="str">
        <f t="shared" ca="1" si="223"/>
        <v/>
      </c>
      <c r="CA255" t="str">
        <f t="shared" ca="1" si="224"/>
        <v/>
      </c>
      <c r="CC255" t="str">
        <f t="shared" ca="1" si="225"/>
        <v/>
      </c>
      <c r="CD255" t="str">
        <f t="shared" ca="1" si="226"/>
        <v/>
      </c>
      <c r="CE255" t="str">
        <f t="shared" ca="1" si="227"/>
        <v/>
      </c>
      <c r="CF255" t="str">
        <f t="shared" ca="1" si="228"/>
        <v/>
      </c>
      <c r="CG255" t="str">
        <f t="shared" ca="1" si="229"/>
        <v/>
      </c>
      <c r="CH255" t="str">
        <f t="shared" ca="1" si="230"/>
        <v/>
      </c>
      <c r="CI255" t="str">
        <f t="shared" ca="1" si="231"/>
        <v/>
      </c>
      <c r="CJ255" t="str">
        <f t="shared" ca="1" si="232"/>
        <v/>
      </c>
      <c r="CK255" t="str">
        <f t="shared" ca="1" si="233"/>
        <v/>
      </c>
      <c r="CL255" t="str">
        <f t="shared" ca="1" si="234"/>
        <v/>
      </c>
      <c r="CM255" t="str">
        <f ca="1">IF($CA255="","",IF(OR(CH255='Datos fijos'!$AB$3,CH255='Datos fijos'!$AB$4),0,SUM(CI255:CL255)))</f>
        <v/>
      </c>
      <c r="CN255" t="str">
        <f t="shared" ca="1" si="269"/>
        <v/>
      </c>
      <c r="CQ255" s="4">
        <f ca="1">IF(OR(COUNTIF('Datos fijos'!$AJ:$AJ,$B255)=0,$B255=0,L255=0,D255=0,F255=0),0,IF(K255='Datos fijos'!$AB$5,VLOOKUP($B255,'Datos fijos'!$AJ:$AO,COLUMN('Datos fijos'!$AN$1)-COLUMN('Datos fijos'!$AJ$2)+1,0),0))</f>
        <v>0</v>
      </c>
      <c r="CR255">
        <f t="shared" ca="1" si="270"/>
        <v>0</v>
      </c>
      <c r="CS255" t="str">
        <f t="shared" ca="1" si="235"/>
        <v/>
      </c>
      <c r="CT255" t="str">
        <f t="shared" ca="1" si="236"/>
        <v/>
      </c>
      <c r="CV255" t="str">
        <f t="shared" ca="1" si="237"/>
        <v/>
      </c>
      <c r="CW255" t="str">
        <f t="shared" ca="1" si="238"/>
        <v/>
      </c>
      <c r="CX255" t="str">
        <f t="shared" ca="1" si="239"/>
        <v/>
      </c>
      <c r="CY255" t="str">
        <f t="shared" ca="1" si="240"/>
        <v/>
      </c>
      <c r="CZ255" t="str">
        <f t="shared" ca="1" si="241"/>
        <v/>
      </c>
      <c r="DA255" t="str">
        <f t="shared" ca="1" si="242"/>
        <v/>
      </c>
      <c r="DB255" s="4" t="str">
        <f t="shared" ca="1" si="243"/>
        <v/>
      </c>
      <c r="DC255" t="str">
        <f t="shared" ca="1" si="244"/>
        <v/>
      </c>
      <c r="DD255" t="str">
        <f t="shared" ca="1" si="245"/>
        <v/>
      </c>
      <c r="DE255" t="str">
        <f t="shared" ca="1" si="246"/>
        <v/>
      </c>
      <c r="DF255" t="str">
        <f t="shared" ca="1" si="247"/>
        <v/>
      </c>
      <c r="DI255">
        <f ca="1">IF(OR(COUNTIF('Datos fijos'!$AJ:$AJ,Cálculos!$B255)=0,Cálculos!$B255=0,D255=0,F255=0),0,VLOOKUP($B255,'Datos fijos'!$AJ:$AO,COLUMN('Datos fijos'!$AO$1)-COLUMN('Datos fijos'!$AJ$2)+1,0))</f>
        <v>0</v>
      </c>
      <c r="DJ255">
        <f t="shared" ca="1" si="271"/>
        <v>0</v>
      </c>
      <c r="DK255" t="str">
        <f t="shared" ca="1" si="248"/>
        <v/>
      </c>
      <c r="DL255" t="str">
        <f t="shared" ca="1" si="272"/>
        <v/>
      </c>
      <c r="DN255" t="str">
        <f t="shared" ca="1" si="249"/>
        <v/>
      </c>
      <c r="DO255" t="str">
        <f t="shared" ca="1" si="250"/>
        <v/>
      </c>
      <c r="DP255" t="str">
        <f t="shared" ca="1" si="251"/>
        <v/>
      </c>
      <c r="DQ255" t="str">
        <f t="shared" ca="1" si="252"/>
        <v/>
      </c>
      <c r="DR255" t="str">
        <f t="shared" ca="1" si="253"/>
        <v/>
      </c>
      <c r="DS255" s="4" t="str">
        <f ca="1">IF($DL255="","",IF(OR(OFFSET(K$3,$DL255,0)='Datos fijos'!$AB$5,OFFSET(K$3,$DL255,0)='Datos fijos'!$AB$6),"Importado",OFFSET(K$3,$DL255,0)))</f>
        <v/>
      </c>
      <c r="DT255" t="str">
        <f t="shared" ca="1" si="254"/>
        <v/>
      </c>
      <c r="DU255" t="str">
        <f t="shared" ca="1" si="255"/>
        <v/>
      </c>
      <c r="DV255" t="str">
        <f t="shared" ca="1" si="256"/>
        <v/>
      </c>
      <c r="DW255" t="str">
        <f t="shared" ca="1" si="257"/>
        <v/>
      </c>
      <c r="DX255" t="str">
        <f ca="1">IF(DL255="","",IF(OR(DS255='Datos fijos'!$AB$3,DS255='Datos fijos'!$AB$4),0,SUM(DT255:DW255)))</f>
        <v/>
      </c>
      <c r="DY255" t="str">
        <f t="shared" ca="1" si="258"/>
        <v/>
      </c>
      <c r="EC255" s="52" t="str">
        <f ca="1">IF(OR(COUNTIF('Datos fijos'!$AJ:$AJ,Cálculos!$B255)=0,F255=0,D255=0,B255=0),"",VLOOKUP($B255,'Datos fijos'!$AJ:$AP,COLUMN('Datos fijos'!$AP$1)-COLUMN('Datos fijos'!$AJ$2)+1,0))</f>
        <v/>
      </c>
      <c r="ED255" t="str">
        <f t="shared" ca="1" si="259"/>
        <v/>
      </c>
    </row>
    <row r="256" spans="2:134">
      <c r="B256">
        <f ca="1">OFFSET('Equipos, Mater, Serv'!C$5,ROW($A256)-ROW($A$3),0)</f>
        <v>0</v>
      </c>
      <c r="C256">
        <f ca="1">OFFSET('Equipos, Mater, Serv'!D$5,ROW($A256)-ROW($A$3),0)</f>
        <v>0</v>
      </c>
      <c r="D256">
        <f ca="1">OFFSET('Equipos, Mater, Serv'!F$5,ROW($A256)-ROW($A$3),0)</f>
        <v>0</v>
      </c>
      <c r="E256">
        <f ca="1">OFFSET('Equipos, Mater, Serv'!G$5,ROW($A256)-ROW($A$3),0)</f>
        <v>0</v>
      </c>
      <c r="F256">
        <f ca="1">OFFSET('Equipos, Mater, Serv'!H$5,ROW($A256)-ROW($A$3),0)</f>
        <v>0</v>
      </c>
      <c r="G256">
        <f ca="1">OFFSET('Equipos, Mater, Serv'!L$5,ROW($A256)-ROW($A$3),0)</f>
        <v>0</v>
      </c>
      <c r="I256">
        <f ca="1">OFFSET('Equipos, Mater, Serv'!O$5,ROW($A256)-ROW($A$3),0)</f>
        <v>0</v>
      </c>
      <c r="J256">
        <f ca="1">OFFSET('Equipos, Mater, Serv'!P$5,ROW($A256)-ROW($A$3),0)</f>
        <v>0</v>
      </c>
      <c r="K256">
        <f ca="1">OFFSET('Equipos, Mater, Serv'!T$5,ROW($A256)-ROW($A$3),0)</f>
        <v>0</v>
      </c>
      <c r="L256">
        <f ca="1">OFFSET('Equipos, Mater, Serv'!U$5,ROW($A256)-ROW($A$3),0)</f>
        <v>0</v>
      </c>
      <c r="N256">
        <f ca="1">OFFSET('Equipos, Mater, Serv'!Z$5,ROW($A256)-ROW($A$3),0)</f>
        <v>0</v>
      </c>
      <c r="O256">
        <f ca="1">OFFSET('Equipos, Mater, Serv'!AA$5,ROW($A256)-ROW($A$3),0)</f>
        <v>0</v>
      </c>
      <c r="P256">
        <f ca="1">OFFSET('Equipos, Mater, Serv'!AB$5,ROW($A256)-ROW($A$3),0)</f>
        <v>0</v>
      </c>
      <c r="Q256">
        <f ca="1">OFFSET('Equipos, Mater, Serv'!AC$5,ROW($A256)-ROW($A$3),0)</f>
        <v>0</v>
      </c>
      <c r="R256">
        <f ca="1">OFFSET('Equipos, Mater, Serv'!AD$5,ROW($A256)-ROW($A$3),0)</f>
        <v>0</v>
      </c>
      <c r="S256">
        <f ca="1">OFFSET('Equipos, Mater, Serv'!AE$5,ROW($A256)-ROW($A$3),0)</f>
        <v>0</v>
      </c>
      <c r="T256">
        <f ca="1">OFFSET('Equipos, Mater, Serv'!AF$5,ROW($A256)-ROW($A$3),0)</f>
        <v>0</v>
      </c>
      <c r="V256" s="227">
        <f ca="1">IF(OR($B256=0,D256=0,F256=0,J256&lt;&gt;'Datos fijos'!$H$3),0,1)</f>
        <v>0</v>
      </c>
      <c r="W256">
        <f t="shared" ca="1" si="260"/>
        <v>0</v>
      </c>
      <c r="X256" t="str">
        <f t="shared" ca="1" si="261"/>
        <v/>
      </c>
      <c r="Y256" t="str">
        <f t="shared" ca="1" si="262"/>
        <v/>
      </c>
      <c r="AA256" t="str">
        <f t="shared" ca="1" si="205"/>
        <v/>
      </c>
      <c r="AB256" t="str">
        <f t="shared" ca="1" si="206"/>
        <v/>
      </c>
      <c r="AC256" t="str">
        <f t="shared" ca="1" si="207"/>
        <v/>
      </c>
      <c r="AD256" t="str">
        <f t="shared" ca="1" si="208"/>
        <v/>
      </c>
      <c r="AE256" t="str">
        <f t="shared" ca="1" si="209"/>
        <v/>
      </c>
      <c r="AF256" t="str">
        <f t="shared" ca="1" si="210"/>
        <v/>
      </c>
      <c r="AG256" t="str">
        <f t="shared" ca="1" si="263"/>
        <v/>
      </c>
      <c r="AH256" t="str">
        <f t="shared" ca="1" si="264"/>
        <v/>
      </c>
      <c r="AI256" t="str">
        <f t="shared" ca="1" si="265"/>
        <v/>
      </c>
      <c r="AL256" t="str">
        <f ca="1">IF(Y256="","",IF(OR(AG256='Datos fijos'!$AB$3,AG256='Datos fijos'!$AB$4),0,SUM(AH256:AK256)))</f>
        <v/>
      </c>
      <c r="BE256" s="4">
        <f ca="1">IF(OR(COUNTIF('Datos fijos'!$AJ:$AJ,$B256)=0,$B256=0,D256=0,F256=0,$H$4&lt;&gt;'Datos fijos'!$H$3),0,VLOOKUP($B256,'Datos fijos'!$AJ:$AO,COLUMN('Datos fijos'!$AK$2)-COLUMN('Datos fijos'!$AJ$2)+1,0))</f>
        <v>0</v>
      </c>
      <c r="BF256">
        <f t="shared" ca="1" si="266"/>
        <v>0</v>
      </c>
      <c r="BG256" t="str">
        <f t="shared" ca="1" si="211"/>
        <v/>
      </c>
      <c r="BH256" t="str">
        <f t="shared" ca="1" si="212"/>
        <v/>
      </c>
      <c r="BJ256" t="str">
        <f t="shared" ca="1" si="213"/>
        <v/>
      </c>
      <c r="BK256" t="str">
        <f t="shared" ca="1" si="214"/>
        <v/>
      </c>
      <c r="BL256" t="str">
        <f t="shared" ca="1" si="215"/>
        <v/>
      </c>
      <c r="BM256" t="str">
        <f t="shared" ca="1" si="216"/>
        <v/>
      </c>
      <c r="BN256" s="4" t="str">
        <f t="shared" ca="1" si="217"/>
        <v/>
      </c>
      <c r="BO256" t="str">
        <f t="shared" ca="1" si="218"/>
        <v/>
      </c>
      <c r="BP256" t="str">
        <f t="shared" ca="1" si="219"/>
        <v/>
      </c>
      <c r="BQ256" t="str">
        <f t="shared" ca="1" si="220"/>
        <v/>
      </c>
      <c r="BR256" t="str">
        <f t="shared" ca="1" si="221"/>
        <v/>
      </c>
      <c r="BS256" t="str">
        <f t="shared" ca="1" si="222"/>
        <v/>
      </c>
      <c r="BT256" t="str">
        <f ca="1">IF($BH256="","",IF(OR(BO256='Datos fijos'!$AB$3,BO256='Datos fijos'!$AB$4),0,SUM(BP256:BS256)))</f>
        <v/>
      </c>
      <c r="BU256" t="str">
        <f t="shared" ca="1" si="267"/>
        <v/>
      </c>
      <c r="BX256">
        <f ca="1">IF(OR(COUNTIF('Datos fijos'!$AJ:$AJ,$B256)=0,$B256=0,D256=0,F256=0,G256=0,$H$4&lt;&gt;'Datos fijos'!$H$3),0,VLOOKUP($B256,'Datos fijos'!$AJ:$AO,COLUMN('Datos fijos'!$AL$1)-COLUMN('Datos fijos'!$AJ$2)+1,0))</f>
        <v>0</v>
      </c>
      <c r="BY256">
        <f t="shared" ca="1" si="268"/>
        <v>0</v>
      </c>
      <c r="BZ256" t="str">
        <f t="shared" ca="1" si="223"/>
        <v/>
      </c>
      <c r="CA256" t="str">
        <f t="shared" ca="1" si="224"/>
        <v/>
      </c>
      <c r="CC256" t="str">
        <f t="shared" ca="1" si="225"/>
        <v/>
      </c>
      <c r="CD256" t="str">
        <f t="shared" ca="1" si="226"/>
        <v/>
      </c>
      <c r="CE256" t="str">
        <f t="shared" ca="1" si="227"/>
        <v/>
      </c>
      <c r="CF256" t="str">
        <f t="shared" ca="1" si="228"/>
        <v/>
      </c>
      <c r="CG256" t="str">
        <f t="shared" ca="1" si="229"/>
        <v/>
      </c>
      <c r="CH256" t="str">
        <f t="shared" ca="1" si="230"/>
        <v/>
      </c>
      <c r="CI256" t="str">
        <f t="shared" ca="1" si="231"/>
        <v/>
      </c>
      <c r="CJ256" t="str">
        <f t="shared" ca="1" si="232"/>
        <v/>
      </c>
      <c r="CK256" t="str">
        <f t="shared" ca="1" si="233"/>
        <v/>
      </c>
      <c r="CL256" t="str">
        <f t="shared" ca="1" si="234"/>
        <v/>
      </c>
      <c r="CM256" t="str">
        <f ca="1">IF($CA256="","",IF(OR(CH256='Datos fijos'!$AB$3,CH256='Datos fijos'!$AB$4),0,SUM(CI256:CL256)))</f>
        <v/>
      </c>
      <c r="CN256" t="str">
        <f t="shared" ca="1" si="269"/>
        <v/>
      </c>
      <c r="CQ256" s="4">
        <f ca="1">IF(OR(COUNTIF('Datos fijos'!$AJ:$AJ,$B256)=0,$B256=0,L256=0,D256=0,F256=0),0,IF(K256='Datos fijos'!$AB$5,VLOOKUP($B256,'Datos fijos'!$AJ:$AO,COLUMN('Datos fijos'!$AN$1)-COLUMN('Datos fijos'!$AJ$2)+1,0),0))</f>
        <v>0</v>
      </c>
      <c r="CR256">
        <f t="shared" ca="1" si="270"/>
        <v>0</v>
      </c>
      <c r="CS256" t="str">
        <f t="shared" ca="1" si="235"/>
        <v/>
      </c>
      <c r="CT256" t="str">
        <f t="shared" ca="1" si="236"/>
        <v/>
      </c>
      <c r="CV256" t="str">
        <f t="shared" ca="1" si="237"/>
        <v/>
      </c>
      <c r="CW256" t="str">
        <f t="shared" ca="1" si="238"/>
        <v/>
      </c>
      <c r="CX256" t="str">
        <f t="shared" ca="1" si="239"/>
        <v/>
      </c>
      <c r="CY256" t="str">
        <f t="shared" ca="1" si="240"/>
        <v/>
      </c>
      <c r="CZ256" t="str">
        <f t="shared" ca="1" si="241"/>
        <v/>
      </c>
      <c r="DA256" t="str">
        <f t="shared" ca="1" si="242"/>
        <v/>
      </c>
      <c r="DB256" s="4" t="str">
        <f t="shared" ca="1" si="243"/>
        <v/>
      </c>
      <c r="DC256" t="str">
        <f t="shared" ca="1" si="244"/>
        <v/>
      </c>
      <c r="DD256" t="str">
        <f t="shared" ca="1" si="245"/>
        <v/>
      </c>
      <c r="DE256" t="str">
        <f t="shared" ca="1" si="246"/>
        <v/>
      </c>
      <c r="DF256" t="str">
        <f t="shared" ca="1" si="247"/>
        <v/>
      </c>
      <c r="DI256">
        <f ca="1">IF(OR(COUNTIF('Datos fijos'!$AJ:$AJ,Cálculos!$B256)=0,Cálculos!$B256=0,D256=0,F256=0),0,VLOOKUP($B256,'Datos fijos'!$AJ:$AO,COLUMN('Datos fijos'!$AO$1)-COLUMN('Datos fijos'!$AJ$2)+1,0))</f>
        <v>0</v>
      </c>
      <c r="DJ256">
        <f t="shared" ca="1" si="271"/>
        <v>0</v>
      </c>
      <c r="DK256" t="str">
        <f t="shared" ca="1" si="248"/>
        <v/>
      </c>
      <c r="DL256" t="str">
        <f t="shared" ca="1" si="272"/>
        <v/>
      </c>
      <c r="DN256" t="str">
        <f t="shared" ca="1" si="249"/>
        <v/>
      </c>
      <c r="DO256" t="str">
        <f t="shared" ca="1" si="250"/>
        <v/>
      </c>
      <c r="DP256" t="str">
        <f t="shared" ca="1" si="251"/>
        <v/>
      </c>
      <c r="DQ256" t="str">
        <f t="shared" ca="1" si="252"/>
        <v/>
      </c>
      <c r="DR256" t="str">
        <f t="shared" ca="1" si="253"/>
        <v/>
      </c>
      <c r="DS256" s="4" t="str">
        <f ca="1">IF($DL256="","",IF(OR(OFFSET(K$3,$DL256,0)='Datos fijos'!$AB$5,OFFSET(K$3,$DL256,0)='Datos fijos'!$AB$6),"Importado",OFFSET(K$3,$DL256,0)))</f>
        <v/>
      </c>
      <c r="DT256" t="str">
        <f t="shared" ca="1" si="254"/>
        <v/>
      </c>
      <c r="DU256" t="str">
        <f t="shared" ca="1" si="255"/>
        <v/>
      </c>
      <c r="DV256" t="str">
        <f t="shared" ca="1" si="256"/>
        <v/>
      </c>
      <c r="DW256" t="str">
        <f t="shared" ca="1" si="257"/>
        <v/>
      </c>
      <c r="DX256" t="str">
        <f ca="1">IF(DL256="","",IF(OR(DS256='Datos fijos'!$AB$3,DS256='Datos fijos'!$AB$4),0,SUM(DT256:DW256)))</f>
        <v/>
      </c>
      <c r="DY256" t="str">
        <f t="shared" ca="1" si="258"/>
        <v/>
      </c>
      <c r="EC256" s="52" t="str">
        <f ca="1">IF(OR(COUNTIF('Datos fijos'!$AJ:$AJ,Cálculos!$B256)=0,F256=0,D256=0,B256=0),"",VLOOKUP($B256,'Datos fijos'!$AJ:$AP,COLUMN('Datos fijos'!$AP$1)-COLUMN('Datos fijos'!$AJ$2)+1,0))</f>
        <v/>
      </c>
      <c r="ED256" t="str">
        <f t="shared" ca="1" si="259"/>
        <v/>
      </c>
    </row>
    <row r="257" spans="2:134">
      <c r="B257">
        <f ca="1">OFFSET('Equipos, Mater, Serv'!C$5,ROW($A257)-ROW($A$3),0)</f>
        <v>0</v>
      </c>
      <c r="C257">
        <f ca="1">OFFSET('Equipos, Mater, Serv'!D$5,ROW($A257)-ROW($A$3),0)</f>
        <v>0</v>
      </c>
      <c r="D257">
        <f ca="1">OFFSET('Equipos, Mater, Serv'!F$5,ROW($A257)-ROW($A$3),0)</f>
        <v>0</v>
      </c>
      <c r="E257">
        <f ca="1">OFFSET('Equipos, Mater, Serv'!G$5,ROW($A257)-ROW($A$3),0)</f>
        <v>0</v>
      </c>
      <c r="F257">
        <f ca="1">OFFSET('Equipos, Mater, Serv'!H$5,ROW($A257)-ROW($A$3),0)</f>
        <v>0</v>
      </c>
      <c r="G257">
        <f ca="1">OFFSET('Equipos, Mater, Serv'!L$5,ROW($A257)-ROW($A$3),0)</f>
        <v>0</v>
      </c>
      <c r="I257">
        <f ca="1">OFFSET('Equipos, Mater, Serv'!O$5,ROW($A257)-ROW($A$3),0)</f>
        <v>0</v>
      </c>
      <c r="J257">
        <f ca="1">OFFSET('Equipos, Mater, Serv'!P$5,ROW($A257)-ROW($A$3),0)</f>
        <v>0</v>
      </c>
      <c r="K257">
        <f ca="1">OFFSET('Equipos, Mater, Serv'!T$5,ROW($A257)-ROW($A$3),0)</f>
        <v>0</v>
      </c>
      <c r="L257">
        <f ca="1">OFFSET('Equipos, Mater, Serv'!U$5,ROW($A257)-ROW($A$3),0)</f>
        <v>0</v>
      </c>
      <c r="N257">
        <f ca="1">OFFSET('Equipos, Mater, Serv'!Z$5,ROW($A257)-ROW($A$3),0)</f>
        <v>0</v>
      </c>
      <c r="O257">
        <f ca="1">OFFSET('Equipos, Mater, Serv'!AA$5,ROW($A257)-ROW($A$3),0)</f>
        <v>0</v>
      </c>
      <c r="P257">
        <f ca="1">OFFSET('Equipos, Mater, Serv'!AB$5,ROW($A257)-ROW($A$3),0)</f>
        <v>0</v>
      </c>
      <c r="Q257">
        <f ca="1">OFFSET('Equipos, Mater, Serv'!AC$5,ROW($A257)-ROW($A$3),0)</f>
        <v>0</v>
      </c>
      <c r="R257">
        <f ca="1">OFFSET('Equipos, Mater, Serv'!AD$5,ROW($A257)-ROW($A$3),0)</f>
        <v>0</v>
      </c>
      <c r="S257">
        <f ca="1">OFFSET('Equipos, Mater, Serv'!AE$5,ROW($A257)-ROW($A$3),0)</f>
        <v>0</v>
      </c>
      <c r="T257">
        <f ca="1">OFFSET('Equipos, Mater, Serv'!AF$5,ROW($A257)-ROW($A$3),0)</f>
        <v>0</v>
      </c>
      <c r="V257" s="227">
        <f ca="1">IF(OR($B257=0,D257=0,F257=0,J257&lt;&gt;'Datos fijos'!$H$3),0,1)</f>
        <v>0</v>
      </c>
      <c r="W257">
        <f t="shared" ca="1" si="260"/>
        <v>0</v>
      </c>
      <c r="X257" t="str">
        <f t="shared" ca="1" si="261"/>
        <v/>
      </c>
      <c r="Y257" t="str">
        <f t="shared" ca="1" si="262"/>
        <v/>
      </c>
      <c r="AA257" t="str">
        <f t="shared" ca="1" si="205"/>
        <v/>
      </c>
      <c r="AB257" t="str">
        <f t="shared" ca="1" si="206"/>
        <v/>
      </c>
      <c r="AC257" t="str">
        <f t="shared" ca="1" si="207"/>
        <v/>
      </c>
      <c r="AD257" t="str">
        <f t="shared" ca="1" si="208"/>
        <v/>
      </c>
      <c r="AE257" t="str">
        <f t="shared" ca="1" si="209"/>
        <v/>
      </c>
      <c r="AF257" t="str">
        <f t="shared" ca="1" si="210"/>
        <v/>
      </c>
      <c r="AG257" t="str">
        <f t="shared" ca="1" si="263"/>
        <v/>
      </c>
      <c r="AH257" t="str">
        <f t="shared" ca="1" si="264"/>
        <v/>
      </c>
      <c r="AI257" t="str">
        <f t="shared" ca="1" si="265"/>
        <v/>
      </c>
      <c r="AL257" t="str">
        <f ca="1">IF(Y257="","",IF(OR(AG257='Datos fijos'!$AB$3,AG257='Datos fijos'!$AB$4),0,SUM(AH257:AK257)))</f>
        <v/>
      </c>
      <c r="BE257" s="4">
        <f ca="1">IF(OR(COUNTIF('Datos fijos'!$AJ:$AJ,$B257)=0,$B257=0,D257=0,F257=0,$H$4&lt;&gt;'Datos fijos'!$H$3),0,VLOOKUP($B257,'Datos fijos'!$AJ:$AO,COLUMN('Datos fijos'!$AK$2)-COLUMN('Datos fijos'!$AJ$2)+1,0))</f>
        <v>0</v>
      </c>
      <c r="BF257">
        <f t="shared" ca="1" si="266"/>
        <v>0</v>
      </c>
      <c r="BG257" t="str">
        <f t="shared" ca="1" si="211"/>
        <v/>
      </c>
      <c r="BH257" t="str">
        <f t="shared" ca="1" si="212"/>
        <v/>
      </c>
      <c r="BJ257" t="str">
        <f t="shared" ca="1" si="213"/>
        <v/>
      </c>
      <c r="BK257" t="str">
        <f t="shared" ca="1" si="214"/>
        <v/>
      </c>
      <c r="BL257" t="str">
        <f t="shared" ca="1" si="215"/>
        <v/>
      </c>
      <c r="BM257" t="str">
        <f t="shared" ca="1" si="216"/>
        <v/>
      </c>
      <c r="BN257" s="4" t="str">
        <f t="shared" ca="1" si="217"/>
        <v/>
      </c>
      <c r="BO257" t="str">
        <f t="shared" ca="1" si="218"/>
        <v/>
      </c>
      <c r="BP257" t="str">
        <f t="shared" ca="1" si="219"/>
        <v/>
      </c>
      <c r="BQ257" t="str">
        <f t="shared" ca="1" si="220"/>
        <v/>
      </c>
      <c r="BR257" t="str">
        <f t="shared" ca="1" si="221"/>
        <v/>
      </c>
      <c r="BS257" t="str">
        <f t="shared" ca="1" si="222"/>
        <v/>
      </c>
      <c r="BT257" t="str">
        <f ca="1">IF($BH257="","",IF(OR(BO257='Datos fijos'!$AB$3,BO257='Datos fijos'!$AB$4),0,SUM(BP257:BS257)))</f>
        <v/>
      </c>
      <c r="BU257" t="str">
        <f t="shared" ca="1" si="267"/>
        <v/>
      </c>
      <c r="BX257">
        <f ca="1">IF(OR(COUNTIF('Datos fijos'!$AJ:$AJ,$B257)=0,$B257=0,D257=0,F257=0,G257=0,$H$4&lt;&gt;'Datos fijos'!$H$3),0,VLOOKUP($B257,'Datos fijos'!$AJ:$AO,COLUMN('Datos fijos'!$AL$1)-COLUMN('Datos fijos'!$AJ$2)+1,0))</f>
        <v>0</v>
      </c>
      <c r="BY257">
        <f t="shared" ca="1" si="268"/>
        <v>0</v>
      </c>
      <c r="BZ257" t="str">
        <f t="shared" ca="1" si="223"/>
        <v/>
      </c>
      <c r="CA257" t="str">
        <f t="shared" ca="1" si="224"/>
        <v/>
      </c>
      <c r="CC257" t="str">
        <f t="shared" ca="1" si="225"/>
        <v/>
      </c>
      <c r="CD257" t="str">
        <f t="shared" ca="1" si="226"/>
        <v/>
      </c>
      <c r="CE257" t="str">
        <f t="shared" ca="1" si="227"/>
        <v/>
      </c>
      <c r="CF257" t="str">
        <f t="shared" ca="1" si="228"/>
        <v/>
      </c>
      <c r="CG257" t="str">
        <f t="shared" ca="1" si="229"/>
        <v/>
      </c>
      <c r="CH257" t="str">
        <f t="shared" ca="1" si="230"/>
        <v/>
      </c>
      <c r="CI257" t="str">
        <f t="shared" ca="1" si="231"/>
        <v/>
      </c>
      <c r="CJ257" t="str">
        <f t="shared" ca="1" si="232"/>
        <v/>
      </c>
      <c r="CK257" t="str">
        <f t="shared" ca="1" si="233"/>
        <v/>
      </c>
      <c r="CL257" t="str">
        <f t="shared" ca="1" si="234"/>
        <v/>
      </c>
      <c r="CM257" t="str">
        <f ca="1">IF($CA257="","",IF(OR(CH257='Datos fijos'!$AB$3,CH257='Datos fijos'!$AB$4),0,SUM(CI257:CL257)))</f>
        <v/>
      </c>
      <c r="CN257" t="str">
        <f t="shared" ca="1" si="269"/>
        <v/>
      </c>
      <c r="CQ257" s="4">
        <f ca="1">IF(OR(COUNTIF('Datos fijos'!$AJ:$AJ,$B257)=0,$B257=0,L257=0,D257=0,F257=0),0,IF(K257='Datos fijos'!$AB$5,VLOOKUP($B257,'Datos fijos'!$AJ:$AO,COLUMN('Datos fijos'!$AN$1)-COLUMN('Datos fijos'!$AJ$2)+1,0),0))</f>
        <v>0</v>
      </c>
      <c r="CR257">
        <f t="shared" ca="1" si="270"/>
        <v>0</v>
      </c>
      <c r="CS257" t="str">
        <f t="shared" ca="1" si="235"/>
        <v/>
      </c>
      <c r="CT257" t="str">
        <f t="shared" ca="1" si="236"/>
        <v/>
      </c>
      <c r="CV257" t="str">
        <f t="shared" ca="1" si="237"/>
        <v/>
      </c>
      <c r="CW257" t="str">
        <f t="shared" ca="1" si="238"/>
        <v/>
      </c>
      <c r="CX257" t="str">
        <f t="shared" ca="1" si="239"/>
        <v/>
      </c>
      <c r="CY257" t="str">
        <f t="shared" ca="1" si="240"/>
        <v/>
      </c>
      <c r="CZ257" t="str">
        <f t="shared" ca="1" si="241"/>
        <v/>
      </c>
      <c r="DA257" t="str">
        <f t="shared" ca="1" si="242"/>
        <v/>
      </c>
      <c r="DB257" s="4" t="str">
        <f t="shared" ca="1" si="243"/>
        <v/>
      </c>
      <c r="DC257" t="str">
        <f t="shared" ca="1" si="244"/>
        <v/>
      </c>
      <c r="DD257" t="str">
        <f t="shared" ca="1" si="245"/>
        <v/>
      </c>
      <c r="DE257" t="str">
        <f t="shared" ca="1" si="246"/>
        <v/>
      </c>
      <c r="DF257" t="str">
        <f t="shared" ca="1" si="247"/>
        <v/>
      </c>
      <c r="DI257">
        <f ca="1">IF(OR(COUNTIF('Datos fijos'!$AJ:$AJ,Cálculos!$B257)=0,Cálculos!$B257=0,D257=0,F257=0),0,VLOOKUP($B257,'Datos fijos'!$AJ:$AO,COLUMN('Datos fijos'!$AO$1)-COLUMN('Datos fijos'!$AJ$2)+1,0))</f>
        <v>0</v>
      </c>
      <c r="DJ257">
        <f t="shared" ca="1" si="271"/>
        <v>0</v>
      </c>
      <c r="DK257" t="str">
        <f t="shared" ca="1" si="248"/>
        <v/>
      </c>
      <c r="DL257" t="str">
        <f t="shared" ca="1" si="272"/>
        <v/>
      </c>
      <c r="DN257" t="str">
        <f t="shared" ca="1" si="249"/>
        <v/>
      </c>
      <c r="DO257" t="str">
        <f t="shared" ca="1" si="250"/>
        <v/>
      </c>
      <c r="DP257" t="str">
        <f t="shared" ca="1" si="251"/>
        <v/>
      </c>
      <c r="DQ257" t="str">
        <f t="shared" ca="1" si="252"/>
        <v/>
      </c>
      <c r="DR257" t="str">
        <f t="shared" ca="1" si="253"/>
        <v/>
      </c>
      <c r="DS257" s="4" t="str">
        <f ca="1">IF($DL257="","",IF(OR(OFFSET(K$3,$DL257,0)='Datos fijos'!$AB$5,OFFSET(K$3,$DL257,0)='Datos fijos'!$AB$6),"Importado",OFFSET(K$3,$DL257,0)))</f>
        <v/>
      </c>
      <c r="DT257" t="str">
        <f t="shared" ca="1" si="254"/>
        <v/>
      </c>
      <c r="DU257" t="str">
        <f t="shared" ca="1" si="255"/>
        <v/>
      </c>
      <c r="DV257" t="str">
        <f t="shared" ca="1" si="256"/>
        <v/>
      </c>
      <c r="DW257" t="str">
        <f t="shared" ca="1" si="257"/>
        <v/>
      </c>
      <c r="DX257" t="str">
        <f ca="1">IF(DL257="","",IF(OR(DS257='Datos fijos'!$AB$3,DS257='Datos fijos'!$AB$4),0,SUM(DT257:DW257)))</f>
        <v/>
      </c>
      <c r="DY257" t="str">
        <f t="shared" ca="1" si="258"/>
        <v/>
      </c>
      <c r="EC257" s="52" t="str">
        <f ca="1">IF(OR(COUNTIF('Datos fijos'!$AJ:$AJ,Cálculos!$B257)=0,F257=0,D257=0,B257=0),"",VLOOKUP($B257,'Datos fijos'!$AJ:$AP,COLUMN('Datos fijos'!$AP$1)-COLUMN('Datos fijos'!$AJ$2)+1,0))</f>
        <v/>
      </c>
      <c r="ED257" t="str">
        <f t="shared" ca="1" si="259"/>
        <v/>
      </c>
    </row>
    <row r="258" spans="2:134">
      <c r="B258">
        <f ca="1">OFFSET('Equipos, Mater, Serv'!C$5,ROW($A258)-ROW($A$3),0)</f>
        <v>0</v>
      </c>
      <c r="C258">
        <f ca="1">OFFSET('Equipos, Mater, Serv'!D$5,ROW($A258)-ROW($A$3),0)</f>
        <v>0</v>
      </c>
      <c r="D258">
        <f ca="1">OFFSET('Equipos, Mater, Serv'!F$5,ROW($A258)-ROW($A$3),0)</f>
        <v>0</v>
      </c>
      <c r="E258">
        <f ca="1">OFFSET('Equipos, Mater, Serv'!G$5,ROW($A258)-ROW($A$3),0)</f>
        <v>0</v>
      </c>
      <c r="F258">
        <f ca="1">OFFSET('Equipos, Mater, Serv'!H$5,ROW($A258)-ROW($A$3),0)</f>
        <v>0</v>
      </c>
      <c r="G258">
        <f ca="1">OFFSET('Equipos, Mater, Serv'!L$5,ROW($A258)-ROW($A$3),0)</f>
        <v>0</v>
      </c>
      <c r="I258">
        <f ca="1">OFFSET('Equipos, Mater, Serv'!O$5,ROW($A258)-ROW($A$3),0)</f>
        <v>0</v>
      </c>
      <c r="J258">
        <f ca="1">OFFSET('Equipos, Mater, Serv'!P$5,ROW($A258)-ROW($A$3),0)</f>
        <v>0</v>
      </c>
      <c r="K258">
        <f ca="1">OFFSET('Equipos, Mater, Serv'!T$5,ROW($A258)-ROW($A$3),0)</f>
        <v>0</v>
      </c>
      <c r="L258">
        <f ca="1">OFFSET('Equipos, Mater, Serv'!U$5,ROW($A258)-ROW($A$3),0)</f>
        <v>0</v>
      </c>
      <c r="N258">
        <f ca="1">OFFSET('Equipos, Mater, Serv'!Z$5,ROW($A258)-ROW($A$3),0)</f>
        <v>0</v>
      </c>
      <c r="O258">
        <f ca="1">OFFSET('Equipos, Mater, Serv'!AA$5,ROW($A258)-ROW($A$3),0)</f>
        <v>0</v>
      </c>
      <c r="P258">
        <f ca="1">OFFSET('Equipos, Mater, Serv'!AB$5,ROW($A258)-ROW($A$3),0)</f>
        <v>0</v>
      </c>
      <c r="Q258">
        <f ca="1">OFFSET('Equipos, Mater, Serv'!AC$5,ROW($A258)-ROW($A$3),0)</f>
        <v>0</v>
      </c>
      <c r="R258">
        <f ca="1">OFFSET('Equipos, Mater, Serv'!AD$5,ROW($A258)-ROW($A$3),0)</f>
        <v>0</v>
      </c>
      <c r="S258">
        <f ca="1">OFFSET('Equipos, Mater, Serv'!AE$5,ROW($A258)-ROW($A$3),0)</f>
        <v>0</v>
      </c>
      <c r="T258">
        <f ca="1">OFFSET('Equipos, Mater, Serv'!AF$5,ROW($A258)-ROW($A$3),0)</f>
        <v>0</v>
      </c>
      <c r="V258" s="227">
        <f ca="1">IF(OR($B258=0,D258=0,F258=0,J258&lt;&gt;'Datos fijos'!$H$3),0,1)</f>
        <v>0</v>
      </c>
      <c r="W258">
        <f t="shared" ca="1" si="260"/>
        <v>0</v>
      </c>
      <c r="X258" t="str">
        <f t="shared" ca="1" si="261"/>
        <v/>
      </c>
      <c r="Y258" t="str">
        <f t="shared" ca="1" si="262"/>
        <v/>
      </c>
      <c r="AA258" t="str">
        <f t="shared" ca="1" si="205"/>
        <v/>
      </c>
      <c r="AB258" t="str">
        <f t="shared" ca="1" si="206"/>
        <v/>
      </c>
      <c r="AC258" t="str">
        <f t="shared" ca="1" si="207"/>
        <v/>
      </c>
      <c r="AD258" t="str">
        <f t="shared" ca="1" si="208"/>
        <v/>
      </c>
      <c r="AE258" t="str">
        <f t="shared" ca="1" si="209"/>
        <v/>
      </c>
      <c r="AF258" t="str">
        <f t="shared" ca="1" si="210"/>
        <v/>
      </c>
      <c r="AG258" t="str">
        <f t="shared" ca="1" si="263"/>
        <v/>
      </c>
      <c r="AH258" t="str">
        <f t="shared" ca="1" si="264"/>
        <v/>
      </c>
      <c r="AI258" t="str">
        <f t="shared" ca="1" si="265"/>
        <v/>
      </c>
      <c r="AL258" t="str">
        <f ca="1">IF(Y258="","",IF(OR(AG258='Datos fijos'!$AB$3,AG258='Datos fijos'!$AB$4),0,SUM(AH258:AK258)))</f>
        <v/>
      </c>
      <c r="BE258" s="4">
        <f ca="1">IF(OR(COUNTIF('Datos fijos'!$AJ:$AJ,$B258)=0,$B258=0,D258=0,F258=0,$H$4&lt;&gt;'Datos fijos'!$H$3),0,VLOOKUP($B258,'Datos fijos'!$AJ:$AO,COLUMN('Datos fijos'!$AK$2)-COLUMN('Datos fijos'!$AJ$2)+1,0))</f>
        <v>0</v>
      </c>
      <c r="BF258">
        <f t="shared" ca="1" si="266"/>
        <v>0</v>
      </c>
      <c r="BG258" t="str">
        <f t="shared" ca="1" si="211"/>
        <v/>
      </c>
      <c r="BH258" t="str">
        <f t="shared" ca="1" si="212"/>
        <v/>
      </c>
      <c r="BJ258" t="str">
        <f t="shared" ca="1" si="213"/>
        <v/>
      </c>
      <c r="BK258" t="str">
        <f t="shared" ca="1" si="214"/>
        <v/>
      </c>
      <c r="BL258" t="str">
        <f t="shared" ca="1" si="215"/>
        <v/>
      </c>
      <c r="BM258" t="str">
        <f t="shared" ca="1" si="216"/>
        <v/>
      </c>
      <c r="BN258" s="4" t="str">
        <f t="shared" ca="1" si="217"/>
        <v/>
      </c>
      <c r="BO258" t="str">
        <f t="shared" ca="1" si="218"/>
        <v/>
      </c>
      <c r="BP258" t="str">
        <f t="shared" ca="1" si="219"/>
        <v/>
      </c>
      <c r="BQ258" t="str">
        <f t="shared" ca="1" si="220"/>
        <v/>
      </c>
      <c r="BR258" t="str">
        <f t="shared" ca="1" si="221"/>
        <v/>
      </c>
      <c r="BS258" t="str">
        <f t="shared" ca="1" si="222"/>
        <v/>
      </c>
      <c r="BT258" t="str">
        <f ca="1">IF($BH258="","",IF(OR(BO258='Datos fijos'!$AB$3,BO258='Datos fijos'!$AB$4),0,SUM(BP258:BS258)))</f>
        <v/>
      </c>
      <c r="BU258" t="str">
        <f t="shared" ca="1" si="267"/>
        <v/>
      </c>
      <c r="BX258">
        <f ca="1">IF(OR(COUNTIF('Datos fijos'!$AJ:$AJ,$B258)=0,$B258=0,D258=0,F258=0,G258=0,$H$4&lt;&gt;'Datos fijos'!$H$3),0,VLOOKUP($B258,'Datos fijos'!$AJ:$AO,COLUMN('Datos fijos'!$AL$1)-COLUMN('Datos fijos'!$AJ$2)+1,0))</f>
        <v>0</v>
      </c>
      <c r="BY258">
        <f t="shared" ca="1" si="268"/>
        <v>0</v>
      </c>
      <c r="BZ258" t="str">
        <f t="shared" ca="1" si="223"/>
        <v/>
      </c>
      <c r="CA258" t="str">
        <f t="shared" ca="1" si="224"/>
        <v/>
      </c>
      <c r="CC258" t="str">
        <f t="shared" ca="1" si="225"/>
        <v/>
      </c>
      <c r="CD258" t="str">
        <f t="shared" ca="1" si="226"/>
        <v/>
      </c>
      <c r="CE258" t="str">
        <f t="shared" ca="1" si="227"/>
        <v/>
      </c>
      <c r="CF258" t="str">
        <f t="shared" ca="1" si="228"/>
        <v/>
      </c>
      <c r="CG258" t="str">
        <f t="shared" ca="1" si="229"/>
        <v/>
      </c>
      <c r="CH258" t="str">
        <f t="shared" ca="1" si="230"/>
        <v/>
      </c>
      <c r="CI258" t="str">
        <f t="shared" ca="1" si="231"/>
        <v/>
      </c>
      <c r="CJ258" t="str">
        <f t="shared" ca="1" si="232"/>
        <v/>
      </c>
      <c r="CK258" t="str">
        <f t="shared" ca="1" si="233"/>
        <v/>
      </c>
      <c r="CL258" t="str">
        <f t="shared" ca="1" si="234"/>
        <v/>
      </c>
      <c r="CM258" t="str">
        <f ca="1">IF($CA258="","",IF(OR(CH258='Datos fijos'!$AB$3,CH258='Datos fijos'!$AB$4),0,SUM(CI258:CL258)))</f>
        <v/>
      </c>
      <c r="CN258" t="str">
        <f t="shared" ca="1" si="269"/>
        <v/>
      </c>
      <c r="CQ258" s="4">
        <f ca="1">IF(OR(COUNTIF('Datos fijos'!$AJ:$AJ,$B258)=0,$B258=0,L258=0,D258=0,F258=0),0,IF(K258='Datos fijos'!$AB$5,VLOOKUP($B258,'Datos fijos'!$AJ:$AO,COLUMN('Datos fijos'!$AN$1)-COLUMN('Datos fijos'!$AJ$2)+1,0),0))</f>
        <v>0</v>
      </c>
      <c r="CR258">
        <f t="shared" ca="1" si="270"/>
        <v>0</v>
      </c>
      <c r="CS258" t="str">
        <f t="shared" ca="1" si="235"/>
        <v/>
      </c>
      <c r="CT258" t="str">
        <f t="shared" ca="1" si="236"/>
        <v/>
      </c>
      <c r="CV258" t="str">
        <f t="shared" ca="1" si="237"/>
        <v/>
      </c>
      <c r="CW258" t="str">
        <f t="shared" ca="1" si="238"/>
        <v/>
      </c>
      <c r="CX258" t="str">
        <f t="shared" ca="1" si="239"/>
        <v/>
      </c>
      <c r="CY258" t="str">
        <f t="shared" ca="1" si="240"/>
        <v/>
      </c>
      <c r="CZ258" t="str">
        <f t="shared" ca="1" si="241"/>
        <v/>
      </c>
      <c r="DA258" t="str">
        <f t="shared" ca="1" si="242"/>
        <v/>
      </c>
      <c r="DB258" s="4" t="str">
        <f t="shared" ca="1" si="243"/>
        <v/>
      </c>
      <c r="DC258" t="str">
        <f t="shared" ca="1" si="244"/>
        <v/>
      </c>
      <c r="DD258" t="str">
        <f t="shared" ca="1" si="245"/>
        <v/>
      </c>
      <c r="DE258" t="str">
        <f t="shared" ca="1" si="246"/>
        <v/>
      </c>
      <c r="DF258" t="str">
        <f t="shared" ca="1" si="247"/>
        <v/>
      </c>
      <c r="DI258">
        <f ca="1">IF(OR(COUNTIF('Datos fijos'!$AJ:$AJ,Cálculos!$B258)=0,Cálculos!$B258=0,D258=0,F258=0),0,VLOOKUP($B258,'Datos fijos'!$AJ:$AO,COLUMN('Datos fijos'!$AO$1)-COLUMN('Datos fijos'!$AJ$2)+1,0))</f>
        <v>0</v>
      </c>
      <c r="DJ258">
        <f t="shared" ca="1" si="271"/>
        <v>0</v>
      </c>
      <c r="DK258" t="str">
        <f t="shared" ca="1" si="248"/>
        <v/>
      </c>
      <c r="DL258" t="str">
        <f t="shared" ca="1" si="272"/>
        <v/>
      </c>
      <c r="DN258" t="str">
        <f t="shared" ca="1" si="249"/>
        <v/>
      </c>
      <c r="DO258" t="str">
        <f t="shared" ca="1" si="250"/>
        <v/>
      </c>
      <c r="DP258" t="str">
        <f t="shared" ca="1" si="251"/>
        <v/>
      </c>
      <c r="DQ258" t="str">
        <f t="shared" ca="1" si="252"/>
        <v/>
      </c>
      <c r="DR258" t="str">
        <f t="shared" ca="1" si="253"/>
        <v/>
      </c>
      <c r="DS258" s="4" t="str">
        <f ca="1">IF($DL258="","",IF(OR(OFFSET(K$3,$DL258,0)='Datos fijos'!$AB$5,OFFSET(K$3,$DL258,0)='Datos fijos'!$AB$6),"Importado",OFFSET(K$3,$DL258,0)))</f>
        <v/>
      </c>
      <c r="DT258" t="str">
        <f t="shared" ca="1" si="254"/>
        <v/>
      </c>
      <c r="DU258" t="str">
        <f t="shared" ca="1" si="255"/>
        <v/>
      </c>
      <c r="DV258" t="str">
        <f t="shared" ca="1" si="256"/>
        <v/>
      </c>
      <c r="DW258" t="str">
        <f t="shared" ca="1" si="257"/>
        <v/>
      </c>
      <c r="DX258" t="str">
        <f ca="1">IF(DL258="","",IF(OR(DS258='Datos fijos'!$AB$3,DS258='Datos fijos'!$AB$4),0,SUM(DT258:DW258)))</f>
        <v/>
      </c>
      <c r="DY258" t="str">
        <f t="shared" ca="1" si="258"/>
        <v/>
      </c>
      <c r="EC258" s="52" t="str">
        <f ca="1">IF(OR(COUNTIF('Datos fijos'!$AJ:$AJ,Cálculos!$B258)=0,F258=0,D258=0,B258=0),"",VLOOKUP($B258,'Datos fijos'!$AJ:$AP,COLUMN('Datos fijos'!$AP$1)-COLUMN('Datos fijos'!$AJ$2)+1,0))</f>
        <v/>
      </c>
      <c r="ED258" t="str">
        <f t="shared" ca="1" si="259"/>
        <v/>
      </c>
    </row>
    <row r="259" spans="2:134">
      <c r="B259">
        <f ca="1">OFFSET('Equipos, Mater, Serv'!C$5,ROW($A259)-ROW($A$3),0)</f>
        <v>0</v>
      </c>
      <c r="C259">
        <f ca="1">OFFSET('Equipos, Mater, Serv'!D$5,ROW($A259)-ROW($A$3),0)</f>
        <v>0</v>
      </c>
      <c r="D259">
        <f ca="1">OFFSET('Equipos, Mater, Serv'!F$5,ROW($A259)-ROW($A$3),0)</f>
        <v>0</v>
      </c>
      <c r="E259">
        <f ca="1">OFFSET('Equipos, Mater, Serv'!G$5,ROW($A259)-ROW($A$3),0)</f>
        <v>0</v>
      </c>
      <c r="F259">
        <f ca="1">OFFSET('Equipos, Mater, Serv'!H$5,ROW($A259)-ROW($A$3),0)</f>
        <v>0</v>
      </c>
      <c r="G259">
        <f ca="1">OFFSET('Equipos, Mater, Serv'!L$5,ROW($A259)-ROW($A$3),0)</f>
        <v>0</v>
      </c>
      <c r="I259">
        <f ca="1">OFFSET('Equipos, Mater, Serv'!O$5,ROW($A259)-ROW($A$3),0)</f>
        <v>0</v>
      </c>
      <c r="J259">
        <f ca="1">OFFSET('Equipos, Mater, Serv'!P$5,ROW($A259)-ROW($A$3),0)</f>
        <v>0</v>
      </c>
      <c r="K259">
        <f ca="1">OFFSET('Equipos, Mater, Serv'!T$5,ROW($A259)-ROW($A$3),0)</f>
        <v>0</v>
      </c>
      <c r="L259">
        <f ca="1">OFFSET('Equipos, Mater, Serv'!U$5,ROW($A259)-ROW($A$3),0)</f>
        <v>0</v>
      </c>
      <c r="N259">
        <f ca="1">OFFSET('Equipos, Mater, Serv'!Z$5,ROW($A259)-ROW($A$3),0)</f>
        <v>0</v>
      </c>
      <c r="O259">
        <f ca="1">OFFSET('Equipos, Mater, Serv'!AA$5,ROW($A259)-ROW($A$3),0)</f>
        <v>0</v>
      </c>
      <c r="P259">
        <f ca="1">OFFSET('Equipos, Mater, Serv'!AB$5,ROW($A259)-ROW($A$3),0)</f>
        <v>0</v>
      </c>
      <c r="Q259">
        <f ca="1">OFFSET('Equipos, Mater, Serv'!AC$5,ROW($A259)-ROW($A$3),0)</f>
        <v>0</v>
      </c>
      <c r="R259">
        <f ca="1">OFFSET('Equipos, Mater, Serv'!AD$5,ROW($A259)-ROW($A$3),0)</f>
        <v>0</v>
      </c>
      <c r="S259">
        <f ca="1">OFFSET('Equipos, Mater, Serv'!AE$5,ROW($A259)-ROW($A$3),0)</f>
        <v>0</v>
      </c>
      <c r="T259">
        <f ca="1">OFFSET('Equipos, Mater, Serv'!AF$5,ROW($A259)-ROW($A$3),0)</f>
        <v>0</v>
      </c>
      <c r="V259" s="227">
        <f ca="1">IF(OR($B259=0,D259=0,F259=0,J259&lt;&gt;'Datos fijos'!$H$3),0,1)</f>
        <v>0</v>
      </c>
      <c r="W259">
        <f t="shared" ca="1" si="260"/>
        <v>0</v>
      </c>
      <c r="X259" t="str">
        <f t="shared" ca="1" si="261"/>
        <v/>
      </c>
      <c r="Y259" t="str">
        <f t="shared" ca="1" si="262"/>
        <v/>
      </c>
      <c r="AA259" t="str">
        <f t="shared" ca="1" si="205"/>
        <v/>
      </c>
      <c r="AB259" t="str">
        <f t="shared" ca="1" si="206"/>
        <v/>
      </c>
      <c r="AC259" t="str">
        <f t="shared" ca="1" si="207"/>
        <v/>
      </c>
      <c r="AD259" t="str">
        <f t="shared" ca="1" si="208"/>
        <v/>
      </c>
      <c r="AE259" t="str">
        <f t="shared" ca="1" si="209"/>
        <v/>
      </c>
      <c r="AF259" t="str">
        <f t="shared" ca="1" si="210"/>
        <v/>
      </c>
      <c r="AG259" t="str">
        <f t="shared" ca="1" si="263"/>
        <v/>
      </c>
      <c r="AH259" t="str">
        <f t="shared" ca="1" si="264"/>
        <v/>
      </c>
      <c r="AI259" t="str">
        <f t="shared" ca="1" si="265"/>
        <v/>
      </c>
      <c r="AL259" t="str">
        <f ca="1">IF(Y259="","",IF(OR(AG259='Datos fijos'!$AB$3,AG259='Datos fijos'!$AB$4),0,SUM(AH259:AK259)))</f>
        <v/>
      </c>
      <c r="BE259" s="4">
        <f ca="1">IF(OR(COUNTIF('Datos fijos'!$AJ:$AJ,$B259)=0,$B259=0,D259=0,F259=0,$H$4&lt;&gt;'Datos fijos'!$H$3),0,VLOOKUP($B259,'Datos fijos'!$AJ:$AO,COLUMN('Datos fijos'!$AK$2)-COLUMN('Datos fijos'!$AJ$2)+1,0))</f>
        <v>0</v>
      </c>
      <c r="BF259">
        <f t="shared" ca="1" si="266"/>
        <v>0</v>
      </c>
      <c r="BG259" t="str">
        <f t="shared" ca="1" si="211"/>
        <v/>
      </c>
      <c r="BH259" t="str">
        <f t="shared" ca="1" si="212"/>
        <v/>
      </c>
      <c r="BJ259" t="str">
        <f t="shared" ca="1" si="213"/>
        <v/>
      </c>
      <c r="BK259" t="str">
        <f t="shared" ca="1" si="214"/>
        <v/>
      </c>
      <c r="BL259" t="str">
        <f t="shared" ca="1" si="215"/>
        <v/>
      </c>
      <c r="BM259" t="str">
        <f t="shared" ca="1" si="216"/>
        <v/>
      </c>
      <c r="BN259" s="4" t="str">
        <f t="shared" ca="1" si="217"/>
        <v/>
      </c>
      <c r="BO259" t="str">
        <f t="shared" ca="1" si="218"/>
        <v/>
      </c>
      <c r="BP259" t="str">
        <f t="shared" ca="1" si="219"/>
        <v/>
      </c>
      <c r="BQ259" t="str">
        <f t="shared" ca="1" si="220"/>
        <v/>
      </c>
      <c r="BR259" t="str">
        <f t="shared" ca="1" si="221"/>
        <v/>
      </c>
      <c r="BS259" t="str">
        <f t="shared" ca="1" si="222"/>
        <v/>
      </c>
      <c r="BT259" t="str">
        <f ca="1">IF($BH259="","",IF(OR(BO259='Datos fijos'!$AB$3,BO259='Datos fijos'!$AB$4),0,SUM(BP259:BS259)))</f>
        <v/>
      </c>
      <c r="BU259" t="str">
        <f t="shared" ca="1" si="267"/>
        <v/>
      </c>
      <c r="BX259">
        <f ca="1">IF(OR(COUNTIF('Datos fijos'!$AJ:$AJ,$B259)=0,$B259=0,D259=0,F259=0,G259=0,$H$4&lt;&gt;'Datos fijos'!$H$3),0,VLOOKUP($B259,'Datos fijos'!$AJ:$AO,COLUMN('Datos fijos'!$AL$1)-COLUMN('Datos fijos'!$AJ$2)+1,0))</f>
        <v>0</v>
      </c>
      <c r="BY259">
        <f t="shared" ca="1" si="268"/>
        <v>0</v>
      </c>
      <c r="BZ259" t="str">
        <f t="shared" ca="1" si="223"/>
        <v/>
      </c>
      <c r="CA259" t="str">
        <f t="shared" ca="1" si="224"/>
        <v/>
      </c>
      <c r="CC259" t="str">
        <f t="shared" ca="1" si="225"/>
        <v/>
      </c>
      <c r="CD259" t="str">
        <f t="shared" ca="1" si="226"/>
        <v/>
      </c>
      <c r="CE259" t="str">
        <f t="shared" ca="1" si="227"/>
        <v/>
      </c>
      <c r="CF259" t="str">
        <f t="shared" ca="1" si="228"/>
        <v/>
      </c>
      <c r="CG259" t="str">
        <f t="shared" ca="1" si="229"/>
        <v/>
      </c>
      <c r="CH259" t="str">
        <f t="shared" ca="1" si="230"/>
        <v/>
      </c>
      <c r="CI259" t="str">
        <f t="shared" ca="1" si="231"/>
        <v/>
      </c>
      <c r="CJ259" t="str">
        <f t="shared" ca="1" si="232"/>
        <v/>
      </c>
      <c r="CK259" t="str">
        <f t="shared" ca="1" si="233"/>
        <v/>
      </c>
      <c r="CL259" t="str">
        <f t="shared" ca="1" si="234"/>
        <v/>
      </c>
      <c r="CM259" t="str">
        <f ca="1">IF($CA259="","",IF(OR(CH259='Datos fijos'!$AB$3,CH259='Datos fijos'!$AB$4),0,SUM(CI259:CL259)))</f>
        <v/>
      </c>
      <c r="CN259" t="str">
        <f t="shared" ca="1" si="269"/>
        <v/>
      </c>
      <c r="CQ259" s="4">
        <f ca="1">IF(OR(COUNTIF('Datos fijos'!$AJ:$AJ,$B259)=0,$B259=0,L259=0,D259=0,F259=0),0,IF(K259='Datos fijos'!$AB$5,VLOOKUP($B259,'Datos fijos'!$AJ:$AO,COLUMN('Datos fijos'!$AN$1)-COLUMN('Datos fijos'!$AJ$2)+1,0),0))</f>
        <v>0</v>
      </c>
      <c r="CR259">
        <f t="shared" ca="1" si="270"/>
        <v>0</v>
      </c>
      <c r="CS259" t="str">
        <f t="shared" ca="1" si="235"/>
        <v/>
      </c>
      <c r="CT259" t="str">
        <f t="shared" ca="1" si="236"/>
        <v/>
      </c>
      <c r="CV259" t="str">
        <f t="shared" ca="1" si="237"/>
        <v/>
      </c>
      <c r="CW259" t="str">
        <f t="shared" ca="1" si="238"/>
        <v/>
      </c>
      <c r="CX259" t="str">
        <f t="shared" ca="1" si="239"/>
        <v/>
      </c>
      <c r="CY259" t="str">
        <f t="shared" ca="1" si="240"/>
        <v/>
      </c>
      <c r="CZ259" t="str">
        <f t="shared" ca="1" si="241"/>
        <v/>
      </c>
      <c r="DA259" t="str">
        <f t="shared" ca="1" si="242"/>
        <v/>
      </c>
      <c r="DB259" s="4" t="str">
        <f t="shared" ca="1" si="243"/>
        <v/>
      </c>
      <c r="DC259" t="str">
        <f t="shared" ca="1" si="244"/>
        <v/>
      </c>
      <c r="DD259" t="str">
        <f t="shared" ca="1" si="245"/>
        <v/>
      </c>
      <c r="DE259" t="str">
        <f t="shared" ca="1" si="246"/>
        <v/>
      </c>
      <c r="DF259" t="str">
        <f t="shared" ca="1" si="247"/>
        <v/>
      </c>
      <c r="DI259">
        <f ca="1">IF(OR(COUNTIF('Datos fijos'!$AJ:$AJ,Cálculos!$B259)=0,Cálculos!$B259=0,D259=0,F259=0),0,VLOOKUP($B259,'Datos fijos'!$AJ:$AO,COLUMN('Datos fijos'!$AO$1)-COLUMN('Datos fijos'!$AJ$2)+1,0))</f>
        <v>0</v>
      </c>
      <c r="DJ259">
        <f t="shared" ca="1" si="271"/>
        <v>0</v>
      </c>
      <c r="DK259" t="str">
        <f t="shared" ca="1" si="248"/>
        <v/>
      </c>
      <c r="DL259" t="str">
        <f t="shared" ca="1" si="272"/>
        <v/>
      </c>
      <c r="DN259" t="str">
        <f t="shared" ca="1" si="249"/>
        <v/>
      </c>
      <c r="DO259" t="str">
        <f t="shared" ca="1" si="250"/>
        <v/>
      </c>
      <c r="DP259" t="str">
        <f t="shared" ca="1" si="251"/>
        <v/>
      </c>
      <c r="DQ259" t="str">
        <f t="shared" ca="1" si="252"/>
        <v/>
      </c>
      <c r="DR259" t="str">
        <f t="shared" ca="1" si="253"/>
        <v/>
      </c>
      <c r="DS259" s="4" t="str">
        <f ca="1">IF($DL259="","",IF(OR(OFFSET(K$3,$DL259,0)='Datos fijos'!$AB$5,OFFSET(K$3,$DL259,0)='Datos fijos'!$AB$6),"Importado",OFFSET(K$3,$DL259,0)))</f>
        <v/>
      </c>
      <c r="DT259" t="str">
        <f t="shared" ca="1" si="254"/>
        <v/>
      </c>
      <c r="DU259" t="str">
        <f t="shared" ca="1" si="255"/>
        <v/>
      </c>
      <c r="DV259" t="str">
        <f t="shared" ca="1" si="256"/>
        <v/>
      </c>
      <c r="DW259" t="str">
        <f t="shared" ca="1" si="257"/>
        <v/>
      </c>
      <c r="DX259" t="str">
        <f ca="1">IF(DL259="","",IF(OR(DS259='Datos fijos'!$AB$3,DS259='Datos fijos'!$AB$4),0,SUM(DT259:DW259)))</f>
        <v/>
      </c>
      <c r="DY259" t="str">
        <f t="shared" ca="1" si="258"/>
        <v/>
      </c>
      <c r="EC259" s="52" t="str">
        <f ca="1">IF(OR(COUNTIF('Datos fijos'!$AJ:$AJ,Cálculos!$B259)=0,F259=0,D259=0,B259=0),"",VLOOKUP($B259,'Datos fijos'!$AJ:$AP,COLUMN('Datos fijos'!$AP$1)-COLUMN('Datos fijos'!$AJ$2)+1,0))</f>
        <v/>
      </c>
      <c r="ED259" t="str">
        <f t="shared" ca="1" si="259"/>
        <v/>
      </c>
    </row>
    <row r="260" spans="2:134">
      <c r="B260">
        <f ca="1">OFFSET('Equipos, Mater, Serv'!C$5,ROW($A260)-ROW($A$3),0)</f>
        <v>0</v>
      </c>
      <c r="C260">
        <f ca="1">OFFSET('Equipos, Mater, Serv'!D$5,ROW($A260)-ROW($A$3),0)</f>
        <v>0</v>
      </c>
      <c r="D260">
        <f ca="1">OFFSET('Equipos, Mater, Serv'!F$5,ROW($A260)-ROW($A$3),0)</f>
        <v>0</v>
      </c>
      <c r="E260">
        <f ca="1">OFFSET('Equipos, Mater, Serv'!G$5,ROW($A260)-ROW($A$3),0)</f>
        <v>0</v>
      </c>
      <c r="F260">
        <f ca="1">OFFSET('Equipos, Mater, Serv'!H$5,ROW($A260)-ROW($A$3),0)</f>
        <v>0</v>
      </c>
      <c r="G260">
        <f ca="1">OFFSET('Equipos, Mater, Serv'!L$5,ROW($A260)-ROW($A$3),0)</f>
        <v>0</v>
      </c>
      <c r="I260">
        <f ca="1">OFFSET('Equipos, Mater, Serv'!O$5,ROW($A260)-ROW($A$3),0)</f>
        <v>0</v>
      </c>
      <c r="J260">
        <f ca="1">OFFSET('Equipos, Mater, Serv'!P$5,ROW($A260)-ROW($A$3),0)</f>
        <v>0</v>
      </c>
      <c r="K260">
        <f ca="1">OFFSET('Equipos, Mater, Serv'!T$5,ROW($A260)-ROW($A$3),0)</f>
        <v>0</v>
      </c>
      <c r="L260">
        <f ca="1">OFFSET('Equipos, Mater, Serv'!U$5,ROW($A260)-ROW($A$3),0)</f>
        <v>0</v>
      </c>
      <c r="N260">
        <f ca="1">OFFSET('Equipos, Mater, Serv'!Z$5,ROW($A260)-ROW($A$3),0)</f>
        <v>0</v>
      </c>
      <c r="O260">
        <f ca="1">OFFSET('Equipos, Mater, Serv'!AA$5,ROW($A260)-ROW($A$3),0)</f>
        <v>0</v>
      </c>
      <c r="P260">
        <f ca="1">OFFSET('Equipos, Mater, Serv'!AB$5,ROW($A260)-ROW($A$3),0)</f>
        <v>0</v>
      </c>
      <c r="Q260">
        <f ca="1">OFFSET('Equipos, Mater, Serv'!AC$5,ROW($A260)-ROW($A$3),0)</f>
        <v>0</v>
      </c>
      <c r="R260">
        <f ca="1">OFFSET('Equipos, Mater, Serv'!AD$5,ROW($A260)-ROW($A$3),0)</f>
        <v>0</v>
      </c>
      <c r="S260">
        <f ca="1">OFFSET('Equipos, Mater, Serv'!AE$5,ROW($A260)-ROW($A$3),0)</f>
        <v>0</v>
      </c>
      <c r="T260">
        <f ca="1">OFFSET('Equipos, Mater, Serv'!AF$5,ROW($A260)-ROW($A$3),0)</f>
        <v>0</v>
      </c>
      <c r="V260" s="227">
        <f ca="1">IF(OR($B260=0,D260=0,F260=0,J260&lt;&gt;'Datos fijos'!$H$3),0,1)</f>
        <v>0</v>
      </c>
      <c r="W260">
        <f t="shared" ca="1" si="260"/>
        <v>0</v>
      </c>
      <c r="X260" t="str">
        <f t="shared" ca="1" si="261"/>
        <v/>
      </c>
      <c r="Y260" t="str">
        <f t="shared" ca="1" si="262"/>
        <v/>
      </c>
      <c r="AA260" t="str">
        <f t="shared" ref="AA260:AA303" ca="1" si="273">IF($Y260="","",OFFSET($B$3,$Y260,0))</f>
        <v/>
      </c>
      <c r="AB260" t="str">
        <f t="shared" ref="AB260:AB303" ca="1" si="274">IF($Y260="","",OFFSET($C$3,$Y260,0))</f>
        <v/>
      </c>
      <c r="AC260" t="str">
        <f t="shared" ref="AC260:AC303" ca="1" si="275">IF($Y260="","",OFFSET($D$3,$Y260,0))</f>
        <v/>
      </c>
      <c r="AD260" t="str">
        <f t="shared" ref="AD260:AD303" ca="1" si="276">IF($Y260="","",OFFSET($E$3,$Y260,0))</f>
        <v/>
      </c>
      <c r="AE260" t="str">
        <f t="shared" ref="AE260:AE303" ca="1" si="277">IF($Y260="","",OFFSET($F$3,$Y260,0))</f>
        <v/>
      </c>
      <c r="AF260" t="str">
        <f t="shared" ref="AF260:AF303" ca="1" si="278">IF($Y260="","",OFFSET($I$3,$Y260,0))</f>
        <v/>
      </c>
      <c r="AG260" t="str">
        <f t="shared" ca="1" si="263"/>
        <v/>
      </c>
      <c r="AH260" t="str">
        <f t="shared" ca="1" si="264"/>
        <v/>
      </c>
      <c r="AI260" t="str">
        <f t="shared" ca="1" si="265"/>
        <v/>
      </c>
      <c r="AL260" t="str">
        <f ca="1">IF(Y260="","",IF(OR(AG260='Datos fijos'!$AB$3,AG260='Datos fijos'!$AB$4),0,SUM(AH260:AK260)))</f>
        <v/>
      </c>
      <c r="BE260" s="4">
        <f ca="1">IF(OR(COUNTIF('Datos fijos'!$AJ:$AJ,$B260)=0,$B260=0,D260=0,F260=0,$H$4&lt;&gt;'Datos fijos'!$H$3),0,VLOOKUP($B260,'Datos fijos'!$AJ:$AO,COLUMN('Datos fijos'!$AK$2)-COLUMN('Datos fijos'!$AJ$2)+1,0))</f>
        <v>0</v>
      </c>
      <c r="BF260">
        <f t="shared" ca="1" si="266"/>
        <v>0</v>
      </c>
      <c r="BG260" t="str">
        <f t="shared" ref="BG260:BG303" ca="1" si="279">IF(OR(BG259="",BG$1=BG259),"",BG259+1)</f>
        <v/>
      </c>
      <c r="BH260" t="str">
        <f t="shared" ref="BH260:BH303" ca="1" si="280">IF(OR(BG260=0,BG260=""),"",MATCH(BG260,BF:BF,0)-ROW($BF$3))</f>
        <v/>
      </c>
      <c r="BJ260" t="str">
        <f t="shared" ref="BJ260:BJ303" ca="1" si="281">IF($BH260="","",OFFSET($B$3,$BH260,0))</f>
        <v/>
      </c>
      <c r="BK260" t="str">
        <f t="shared" ref="BK260:BK303" ca="1" si="282">IF($BH260="","",OFFSET($C$3,$BH260,0))</f>
        <v/>
      </c>
      <c r="BL260" t="str">
        <f t="shared" ref="BL260:BL303" ca="1" si="283">IF($BH260="","",OFFSET($D$3,$BH260,0))</f>
        <v/>
      </c>
      <c r="BM260" t="str">
        <f t="shared" ref="BM260:BM303" ca="1" si="284">IF($BH260="","",OFFSET($F$3,$BH260,0))</f>
        <v/>
      </c>
      <c r="BN260" s="4" t="str">
        <f t="shared" ref="BN260:BN303" ca="1" si="285">IF($BH260="","",OFFSET($G$3,$BH260,0)*0+20)</f>
        <v/>
      </c>
      <c r="BO260" t="str">
        <f t="shared" ref="BO260:BO303" ca="1" si="286">IF($BH260="","",OFFSET($K$3,$BH260,0))</f>
        <v/>
      </c>
      <c r="BP260" t="str">
        <f t="shared" ref="BP260:BP303" ca="1" si="287">IF($BH260="","",OFFSET($P$3,$BH260,0))</f>
        <v/>
      </c>
      <c r="BQ260" t="str">
        <f t="shared" ref="BQ260:BQ303" ca="1" si="288">IF($BH260="","",OFFSET($Q$3,$BH260,0))</f>
        <v/>
      </c>
      <c r="BR260" t="str">
        <f t="shared" ref="BR260:BR303" ca="1" si="289">IF($BH260="","",OFFSET($R$3,$BH260,0))</f>
        <v/>
      </c>
      <c r="BS260" t="str">
        <f t="shared" ref="BS260:BS303" ca="1" si="290">IF($BH260="","",OFFSET($S$3,$BH260,0))</f>
        <v/>
      </c>
      <c r="BT260" t="str">
        <f ca="1">IF($BH260="","",IF(OR(BO260='Datos fijos'!$AB$3,BO260='Datos fijos'!$AB$4),0,SUM(BP260:BS260)))</f>
        <v/>
      </c>
      <c r="BU260" t="str">
        <f t="shared" ca="1" si="267"/>
        <v/>
      </c>
      <c r="BX260">
        <f ca="1">IF(OR(COUNTIF('Datos fijos'!$AJ:$AJ,$B260)=0,$B260=0,D260=0,F260=0,G260=0,$H$4&lt;&gt;'Datos fijos'!$H$3),0,VLOOKUP($B260,'Datos fijos'!$AJ:$AO,COLUMN('Datos fijos'!$AL$1)-COLUMN('Datos fijos'!$AJ$2)+1,0))</f>
        <v>0</v>
      </c>
      <c r="BY260">
        <f t="shared" ca="1" si="268"/>
        <v>0</v>
      </c>
      <c r="BZ260" t="str">
        <f t="shared" ref="BZ260:BZ303" ca="1" si="291">IF(OR(BZ259="",BZ$1=BZ259),"",BZ259+1)</f>
        <v/>
      </c>
      <c r="CA260" t="str">
        <f t="shared" ref="CA260:CA303" ca="1" si="292">IF(OR(BZ260=0,BZ260=""),"",MATCH(BZ260,BY:BY,0)-ROW($BY$3))</f>
        <v/>
      </c>
      <c r="CC260" t="str">
        <f t="shared" ref="CC260:CC303" ca="1" si="293">IF($CA260="","",OFFSET($B$3,$CA260,0))</f>
        <v/>
      </c>
      <c r="CD260" t="str">
        <f t="shared" ref="CD260:CD303" ca="1" si="294">IF($CA260="","",OFFSET($C$3,$CA260,0))</f>
        <v/>
      </c>
      <c r="CE260" t="str">
        <f t="shared" ref="CE260:CE303" ca="1" si="295">IF($CA260="","",OFFSET($D$3,$CA260,0))</f>
        <v/>
      </c>
      <c r="CF260" t="str">
        <f t="shared" ref="CF260:CF303" ca="1" si="296">IF($CA260="","",OFFSET($F$3,$CA260,0))</f>
        <v/>
      </c>
      <c r="CG260" t="str">
        <f t="shared" ref="CG260:CG303" ca="1" si="297">IF($CA260="","",OFFSET($G$3,$CA260,0))</f>
        <v/>
      </c>
      <c r="CH260" t="str">
        <f t="shared" ref="CH260:CH303" ca="1" si="298">IF($CA260="","",OFFSET($K$3,$CA260,0))</f>
        <v/>
      </c>
      <c r="CI260" t="str">
        <f t="shared" ref="CI260:CI303" ca="1" si="299">IF($CA260="","",OFFSET($P$3,$CA260,0))</f>
        <v/>
      </c>
      <c r="CJ260" t="str">
        <f t="shared" ref="CJ260:CJ303" ca="1" si="300">IF($CA260="","",OFFSET($Q$3,$CA260,0))</f>
        <v/>
      </c>
      <c r="CK260" t="str">
        <f t="shared" ref="CK260:CK303" ca="1" si="301">IF($CA260="","",OFFSET($R$3,$CA260,0))</f>
        <v/>
      </c>
      <c r="CL260" t="str">
        <f t="shared" ref="CL260:CL303" ca="1" si="302">IF($CA260="","",OFFSET($S$3,$CA260,0))</f>
        <v/>
      </c>
      <c r="CM260" t="str">
        <f ca="1">IF($CA260="","",IF(OR(CH260='Datos fijos'!$AB$3,CH260='Datos fijos'!$AB$4),0,SUM(CI260:CL260)))</f>
        <v/>
      </c>
      <c r="CN260" t="str">
        <f t="shared" ca="1" si="269"/>
        <v/>
      </c>
      <c r="CQ260" s="4">
        <f ca="1">IF(OR(COUNTIF('Datos fijos'!$AJ:$AJ,$B260)=0,$B260=0,L260=0,D260=0,F260=0),0,IF(K260='Datos fijos'!$AB$5,VLOOKUP($B260,'Datos fijos'!$AJ:$AO,COLUMN('Datos fijos'!$AN$1)-COLUMN('Datos fijos'!$AJ$2)+1,0),0))</f>
        <v>0</v>
      </c>
      <c r="CR260">
        <f t="shared" ca="1" si="270"/>
        <v>0</v>
      </c>
      <c r="CS260" t="str">
        <f t="shared" ref="CS260:CS303" ca="1" si="303">IF(OR(CS259="",CS$1=CS259),"",CS259+1)</f>
        <v/>
      </c>
      <c r="CT260" t="str">
        <f t="shared" ref="CT260:CT303" ca="1" si="304">IF(OR(CS260=0,CS260=""),"",MATCH(CS260,CR:CR,0)-ROW($CR$3))</f>
        <v/>
      </c>
      <c r="CV260" t="str">
        <f t="shared" ref="CV260:CV303" ca="1" si="305">IF($CT260="","",OFFSET($B$3,$CT260,0))</f>
        <v/>
      </c>
      <c r="CW260" t="str">
        <f t="shared" ref="CW260:CW303" ca="1" si="306">IF($CT260="","",OFFSET($C$3,$CT260,0))</f>
        <v/>
      </c>
      <c r="CX260" t="str">
        <f t="shared" ref="CX260:CX303" ca="1" si="307">IF($CT260="","",OFFSET($L$3,$CT260,0))</f>
        <v/>
      </c>
      <c r="CY260" t="str">
        <f t="shared" ref="CY260:CY303" ca="1" si="308">IF($CT260="","",OFFSET($D$3,$CT260,0))</f>
        <v/>
      </c>
      <c r="CZ260" t="str">
        <f t="shared" ref="CZ260:CZ303" ca="1" si="309">IF($CT260="","",OFFSET($E$3,$CT260,0))</f>
        <v/>
      </c>
      <c r="DA260" t="str">
        <f t="shared" ref="DA260:DA303" ca="1" si="310">IF($CT260="","",OFFSET($F$3,$CT260,0))</f>
        <v/>
      </c>
      <c r="DB260" s="4" t="str">
        <f t="shared" ref="DB260:DB303" ca="1" si="311">IF($CT260="","",OFFSET($K$3,$CT260,0))</f>
        <v/>
      </c>
      <c r="DC260" t="str">
        <f t="shared" ref="DC260:DC303" ca="1" si="312">IF($CT260="","",OFFSET($P$3,$CT260,0))</f>
        <v/>
      </c>
      <c r="DD260" t="str">
        <f t="shared" ref="DD260:DD303" ca="1" si="313">IF($CT260="","",OFFSET($Q$3,$CT260,0))</f>
        <v/>
      </c>
      <c r="DE260" t="str">
        <f t="shared" ref="DE260:DE303" ca="1" si="314">IF($CT260="","",OFFSET($R$3,$CT260,0))</f>
        <v/>
      </c>
      <c r="DF260" t="str">
        <f t="shared" ref="DF260:DF303" ca="1" si="315">IF($CT260="","",OFFSET($S$3,$CT260,0))</f>
        <v/>
      </c>
      <c r="DI260">
        <f ca="1">IF(OR(COUNTIF('Datos fijos'!$AJ:$AJ,Cálculos!$B260)=0,Cálculos!$B260=0,D260=0,F260=0),0,VLOOKUP($B260,'Datos fijos'!$AJ:$AO,COLUMN('Datos fijos'!$AO$1)-COLUMN('Datos fijos'!$AJ$2)+1,0))</f>
        <v>0</v>
      </c>
      <c r="DJ260">
        <f t="shared" ca="1" si="271"/>
        <v>0</v>
      </c>
      <c r="DK260" t="str">
        <f t="shared" ref="DK260:DK303" ca="1" si="316">IF(OR(DK259="",DK$1=DK259),"",DK259+1)</f>
        <v/>
      </c>
      <c r="DL260" t="str">
        <f t="shared" ca="1" si="272"/>
        <v/>
      </c>
      <c r="DN260" t="str">
        <f t="shared" ref="DN260:DN303" ca="1" si="317">IF($DL260="","",OFFSET(B$3,$DL260,0))</f>
        <v/>
      </c>
      <c r="DO260" t="str">
        <f t="shared" ref="DO260:DO303" ca="1" si="318">IF($DL260="","",OFFSET(C$3,$DL260,0))</f>
        <v/>
      </c>
      <c r="DP260" t="str">
        <f t="shared" ref="DP260:DP303" ca="1" si="319">IF($DL260="","",OFFSET(D$3,$DL260,0))</f>
        <v/>
      </c>
      <c r="DQ260" t="str">
        <f t="shared" ref="DQ260:DQ303" ca="1" si="320">IF($DL260="","",OFFSET(E$3,$DL260,0))</f>
        <v/>
      </c>
      <c r="DR260" t="str">
        <f t="shared" ref="DR260:DR303" ca="1" si="321">IF($DL260="","",OFFSET(F$3,$DL260,0))</f>
        <v/>
      </c>
      <c r="DS260" s="4" t="str">
        <f ca="1">IF($DL260="","",IF(OR(OFFSET(K$3,$DL260,0)='Datos fijos'!$AB$5,OFFSET(K$3,$DL260,0)='Datos fijos'!$AB$6),"Importado",OFFSET(K$3,$DL260,0)))</f>
        <v/>
      </c>
      <c r="DT260" t="str">
        <f t="shared" ref="DT260:DT303" ca="1" si="322">IF($DL260="","",OFFSET(P$3,$DL260,0))</f>
        <v/>
      </c>
      <c r="DU260" t="str">
        <f t="shared" ref="DU260:DU303" ca="1" si="323">IF($DL260="","",OFFSET(Q$3,$DL260,0))</f>
        <v/>
      </c>
      <c r="DV260" t="str">
        <f t="shared" ref="DV260:DV303" ca="1" si="324">IF($DL260="","",OFFSET(R$3,$DL260,0))</f>
        <v/>
      </c>
      <c r="DW260" t="str">
        <f t="shared" ref="DW260:DW303" ca="1" si="325">IF($DL260="","",OFFSET(S$3,$DL260,0))</f>
        <v/>
      </c>
      <c r="DX260" t="str">
        <f ca="1">IF(DL260="","",IF(OR(DS260='Datos fijos'!$AB$3,DS260='Datos fijos'!$AB$4),0,SUM(DT260:DW260)))</f>
        <v/>
      </c>
      <c r="DY260" t="str">
        <f t="shared" ref="DY260:DY303" ca="1" si="326">IF(DL260="","",DP260*DR260*DX260)</f>
        <v/>
      </c>
      <c r="EC260" s="52" t="str">
        <f ca="1">IF(OR(COUNTIF('Datos fijos'!$AJ:$AJ,Cálculos!$B260)=0,F260=0,D260=0,B260=0),"",VLOOKUP($B260,'Datos fijos'!$AJ:$AP,COLUMN('Datos fijos'!$AP$1)-COLUMN('Datos fijos'!$AJ$2)+1,0))</f>
        <v/>
      </c>
      <c r="ED260" t="str">
        <f t="shared" ref="ED260:ED303" ca="1" si="327">IF(EC260="","",D260*F260)</f>
        <v/>
      </c>
    </row>
    <row r="261" spans="2:134">
      <c r="B261">
        <f ca="1">OFFSET('Equipos, Mater, Serv'!C$5,ROW($A261)-ROW($A$3),0)</f>
        <v>0</v>
      </c>
      <c r="C261">
        <f ca="1">OFFSET('Equipos, Mater, Serv'!D$5,ROW($A261)-ROW($A$3),0)</f>
        <v>0</v>
      </c>
      <c r="D261">
        <f ca="1">OFFSET('Equipos, Mater, Serv'!F$5,ROW($A261)-ROW($A$3),0)</f>
        <v>0</v>
      </c>
      <c r="E261">
        <f ca="1">OFFSET('Equipos, Mater, Serv'!G$5,ROW($A261)-ROW($A$3),0)</f>
        <v>0</v>
      </c>
      <c r="F261">
        <f ca="1">OFFSET('Equipos, Mater, Serv'!H$5,ROW($A261)-ROW($A$3),0)</f>
        <v>0</v>
      </c>
      <c r="G261">
        <f ca="1">OFFSET('Equipos, Mater, Serv'!L$5,ROW($A261)-ROW($A$3),0)</f>
        <v>0</v>
      </c>
      <c r="I261">
        <f ca="1">OFFSET('Equipos, Mater, Serv'!O$5,ROW($A261)-ROW($A$3),0)</f>
        <v>0</v>
      </c>
      <c r="J261">
        <f ca="1">OFFSET('Equipos, Mater, Serv'!P$5,ROW($A261)-ROW($A$3),0)</f>
        <v>0</v>
      </c>
      <c r="K261">
        <f ca="1">OFFSET('Equipos, Mater, Serv'!T$5,ROW($A261)-ROW($A$3),0)</f>
        <v>0</v>
      </c>
      <c r="L261">
        <f ca="1">OFFSET('Equipos, Mater, Serv'!U$5,ROW($A261)-ROW($A$3),0)</f>
        <v>0</v>
      </c>
      <c r="N261">
        <f ca="1">OFFSET('Equipos, Mater, Serv'!Z$5,ROW($A261)-ROW($A$3),0)</f>
        <v>0</v>
      </c>
      <c r="O261">
        <f ca="1">OFFSET('Equipos, Mater, Serv'!AA$5,ROW($A261)-ROW($A$3),0)</f>
        <v>0</v>
      </c>
      <c r="P261">
        <f ca="1">OFFSET('Equipos, Mater, Serv'!AB$5,ROW($A261)-ROW($A$3),0)</f>
        <v>0</v>
      </c>
      <c r="Q261">
        <f ca="1">OFFSET('Equipos, Mater, Serv'!AC$5,ROW($A261)-ROW($A$3),0)</f>
        <v>0</v>
      </c>
      <c r="R261">
        <f ca="1">OFFSET('Equipos, Mater, Serv'!AD$5,ROW($A261)-ROW($A$3),0)</f>
        <v>0</v>
      </c>
      <c r="S261">
        <f ca="1">OFFSET('Equipos, Mater, Serv'!AE$5,ROW($A261)-ROW($A$3),0)</f>
        <v>0</v>
      </c>
      <c r="T261">
        <f ca="1">OFFSET('Equipos, Mater, Serv'!AF$5,ROW($A261)-ROW($A$3),0)</f>
        <v>0</v>
      </c>
      <c r="V261" s="227">
        <f ca="1">IF(OR($B261=0,D261=0,F261=0,J261&lt;&gt;'Datos fijos'!$H$3),0,1)</f>
        <v>0</v>
      </c>
      <c r="W261">
        <f t="shared" ref="W261:W303" ca="1" si="328">V261+W260</f>
        <v>0</v>
      </c>
      <c r="X261" t="str">
        <f t="shared" ref="X261:X303" ca="1" si="329">IF(OR(X260="",$X$1=X260),"",X260+1)</f>
        <v/>
      </c>
      <c r="Y261" t="str">
        <f t="shared" ref="Y261:Y303" ca="1" si="330">IF(OR(X261=0,X261=""),"",MATCH(X261,W:W,0)-ROW($W$3))</f>
        <v/>
      </c>
      <c r="AA261" t="str">
        <f t="shared" ca="1" si="273"/>
        <v/>
      </c>
      <c r="AB261" t="str">
        <f t="shared" ca="1" si="274"/>
        <v/>
      </c>
      <c r="AC261" t="str">
        <f t="shared" ca="1" si="275"/>
        <v/>
      </c>
      <c r="AD261" t="str">
        <f t="shared" ca="1" si="276"/>
        <v/>
      </c>
      <c r="AE261" t="str">
        <f t="shared" ca="1" si="277"/>
        <v/>
      </c>
      <c r="AF261" t="str">
        <f t="shared" ca="1" si="278"/>
        <v/>
      </c>
      <c r="AG261" t="str">
        <f t="shared" ref="AG261:AG303" ca="1" si="331">IF($Y261="","",OFFSET($K$3,$Y261,0))</f>
        <v/>
      </c>
      <c r="AH261" t="str">
        <f t="shared" ref="AH261:AH303" ca="1" si="332">IF($Y261="","",OFFSET($P$3,$Y261,0))</f>
        <v/>
      </c>
      <c r="AI261" t="str">
        <f t="shared" ref="AI261:AI303" ca="1" si="333">IF($Y261="","",OFFSET($Q$3,$Y261,0))</f>
        <v/>
      </c>
      <c r="AL261" t="str">
        <f ca="1">IF(Y261="","",IF(OR(AG261='Datos fijos'!$AB$3,AG261='Datos fijos'!$AB$4),0,SUM(AH261:AK261)))</f>
        <v/>
      </c>
      <c r="BE261" s="4">
        <f ca="1">IF(OR(COUNTIF('Datos fijos'!$AJ:$AJ,$B261)=0,$B261=0,D261=0,F261=0,$H$4&lt;&gt;'Datos fijos'!$H$3),0,VLOOKUP($B261,'Datos fijos'!$AJ:$AO,COLUMN('Datos fijos'!$AK$2)-COLUMN('Datos fijos'!$AJ$2)+1,0))</f>
        <v>0</v>
      </c>
      <c r="BF261">
        <f t="shared" ref="BF261:BF303" ca="1" si="334">BE261+BF260</f>
        <v>0</v>
      </c>
      <c r="BG261" t="str">
        <f t="shared" ca="1" si="279"/>
        <v/>
      </c>
      <c r="BH261" t="str">
        <f t="shared" ca="1" si="280"/>
        <v/>
      </c>
      <c r="BJ261" t="str">
        <f t="shared" ca="1" si="281"/>
        <v/>
      </c>
      <c r="BK261" t="str">
        <f t="shared" ca="1" si="282"/>
        <v/>
      </c>
      <c r="BL261" t="str">
        <f t="shared" ca="1" si="283"/>
        <v/>
      </c>
      <c r="BM261" t="str">
        <f t="shared" ca="1" si="284"/>
        <v/>
      </c>
      <c r="BN261" s="4" t="str">
        <f t="shared" ca="1" si="285"/>
        <v/>
      </c>
      <c r="BO261" t="str">
        <f t="shared" ca="1" si="286"/>
        <v/>
      </c>
      <c r="BP261" t="str">
        <f t="shared" ca="1" si="287"/>
        <v/>
      </c>
      <c r="BQ261" t="str">
        <f t="shared" ca="1" si="288"/>
        <v/>
      </c>
      <c r="BR261" t="str">
        <f t="shared" ca="1" si="289"/>
        <v/>
      </c>
      <c r="BS261" t="str">
        <f t="shared" ca="1" si="290"/>
        <v/>
      </c>
      <c r="BT261" t="str">
        <f ca="1">IF($BH261="","",IF(OR(BO261='Datos fijos'!$AB$3,BO261='Datos fijos'!$AB$4),0,SUM(BP261:BS261)))</f>
        <v/>
      </c>
      <c r="BU261" t="str">
        <f t="shared" ref="BU261:BU303" ca="1" si="335">IF(OR(BL261="",BM261=""),"",BL261*BM261*(1+BT261))</f>
        <v/>
      </c>
      <c r="BX261">
        <f ca="1">IF(OR(COUNTIF('Datos fijos'!$AJ:$AJ,$B261)=0,$B261=0,D261=0,F261=0,G261=0,$H$4&lt;&gt;'Datos fijos'!$H$3),0,VLOOKUP($B261,'Datos fijos'!$AJ:$AO,COLUMN('Datos fijos'!$AL$1)-COLUMN('Datos fijos'!$AJ$2)+1,0))</f>
        <v>0</v>
      </c>
      <c r="BY261">
        <f t="shared" ref="BY261:BY303" ca="1" si="336">BX261+BY260</f>
        <v>0</v>
      </c>
      <c r="BZ261" t="str">
        <f t="shared" ca="1" si="291"/>
        <v/>
      </c>
      <c r="CA261" t="str">
        <f t="shared" ca="1" si="292"/>
        <v/>
      </c>
      <c r="CC261" t="str">
        <f t="shared" ca="1" si="293"/>
        <v/>
      </c>
      <c r="CD261" t="str">
        <f t="shared" ca="1" si="294"/>
        <v/>
      </c>
      <c r="CE261" t="str">
        <f t="shared" ca="1" si="295"/>
        <v/>
      </c>
      <c r="CF261" t="str">
        <f t="shared" ca="1" si="296"/>
        <v/>
      </c>
      <c r="CG261" t="str">
        <f t="shared" ca="1" si="297"/>
        <v/>
      </c>
      <c r="CH261" t="str">
        <f t="shared" ca="1" si="298"/>
        <v/>
      </c>
      <c r="CI261" t="str">
        <f t="shared" ca="1" si="299"/>
        <v/>
      </c>
      <c r="CJ261" t="str">
        <f t="shared" ca="1" si="300"/>
        <v/>
      </c>
      <c r="CK261" t="str">
        <f t="shared" ca="1" si="301"/>
        <v/>
      </c>
      <c r="CL261" t="str">
        <f t="shared" ca="1" si="302"/>
        <v/>
      </c>
      <c r="CM261" t="str">
        <f ca="1">IF($CA261="","",IF(OR(CH261='Datos fijos'!$AB$3,CH261='Datos fijos'!$AB$4),0,SUM(CI261:CL261)))</f>
        <v/>
      </c>
      <c r="CN261" t="str">
        <f t="shared" ref="CN261:CN303" ca="1" si="337">IF(OR(CE261="",CF261=""),"",CE261*CF261*(1+CM261))</f>
        <v/>
      </c>
      <c r="CQ261" s="4">
        <f ca="1">IF(OR(COUNTIF('Datos fijos'!$AJ:$AJ,$B261)=0,$B261=0,L261=0,D261=0,F261=0),0,IF(K261='Datos fijos'!$AB$5,VLOOKUP($B261,'Datos fijos'!$AJ:$AO,COLUMN('Datos fijos'!$AN$1)-COLUMN('Datos fijos'!$AJ$2)+1,0),0))</f>
        <v>0</v>
      </c>
      <c r="CR261">
        <f t="shared" ref="CR261:CR303" ca="1" si="338">CQ261+CR260</f>
        <v>0</v>
      </c>
      <c r="CS261" t="str">
        <f t="shared" ca="1" si="303"/>
        <v/>
      </c>
      <c r="CT261" t="str">
        <f t="shared" ca="1" si="304"/>
        <v/>
      </c>
      <c r="CV261" t="str">
        <f t="shared" ca="1" si="305"/>
        <v/>
      </c>
      <c r="CW261" t="str">
        <f t="shared" ca="1" si="306"/>
        <v/>
      </c>
      <c r="CX261" t="str">
        <f t="shared" ca="1" si="307"/>
        <v/>
      </c>
      <c r="CY261" t="str">
        <f t="shared" ca="1" si="308"/>
        <v/>
      </c>
      <c r="CZ261" t="str">
        <f t="shared" ca="1" si="309"/>
        <v/>
      </c>
      <c r="DA261" t="str">
        <f t="shared" ca="1" si="310"/>
        <v/>
      </c>
      <c r="DB261" s="4" t="str">
        <f t="shared" ca="1" si="311"/>
        <v/>
      </c>
      <c r="DC261" t="str">
        <f t="shared" ca="1" si="312"/>
        <v/>
      </c>
      <c r="DD261" t="str">
        <f t="shared" ca="1" si="313"/>
        <v/>
      </c>
      <c r="DE261" t="str">
        <f t="shared" ca="1" si="314"/>
        <v/>
      </c>
      <c r="DF261" t="str">
        <f t="shared" ca="1" si="315"/>
        <v/>
      </c>
      <c r="DI261">
        <f ca="1">IF(OR(COUNTIF('Datos fijos'!$AJ:$AJ,Cálculos!$B261)=0,Cálculos!$B261=0,D261=0,F261=0),0,VLOOKUP($B261,'Datos fijos'!$AJ:$AO,COLUMN('Datos fijos'!$AO$1)-COLUMN('Datos fijos'!$AJ$2)+1,0))</f>
        <v>0</v>
      </c>
      <c r="DJ261">
        <f t="shared" ref="DJ261:DJ303" ca="1" si="339">DI261+DJ260</f>
        <v>0</v>
      </c>
      <c r="DK261" t="str">
        <f t="shared" ca="1" si="316"/>
        <v/>
      </c>
      <c r="DL261" t="str">
        <f t="shared" ref="DL261:DL303" ca="1" si="340">IF(OR(DK261=0,DK261=""),"",MATCH(DK261,DJ:DJ,0)-ROW($DK$3))</f>
        <v/>
      </c>
      <c r="DN261" t="str">
        <f t="shared" ca="1" si="317"/>
        <v/>
      </c>
      <c r="DO261" t="str">
        <f t="shared" ca="1" si="318"/>
        <v/>
      </c>
      <c r="DP261" t="str">
        <f t="shared" ca="1" si="319"/>
        <v/>
      </c>
      <c r="DQ261" t="str">
        <f t="shared" ca="1" si="320"/>
        <v/>
      </c>
      <c r="DR261" t="str">
        <f t="shared" ca="1" si="321"/>
        <v/>
      </c>
      <c r="DS261" s="4" t="str">
        <f ca="1">IF($DL261="","",IF(OR(OFFSET(K$3,$DL261,0)='Datos fijos'!$AB$5,OFFSET(K$3,$DL261,0)='Datos fijos'!$AB$6),"Importado",OFFSET(K$3,$DL261,0)))</f>
        <v/>
      </c>
      <c r="DT261" t="str">
        <f t="shared" ca="1" si="322"/>
        <v/>
      </c>
      <c r="DU261" t="str">
        <f t="shared" ca="1" si="323"/>
        <v/>
      </c>
      <c r="DV261" t="str">
        <f t="shared" ca="1" si="324"/>
        <v/>
      </c>
      <c r="DW261" t="str">
        <f t="shared" ca="1" si="325"/>
        <v/>
      </c>
      <c r="DX261" t="str">
        <f ca="1">IF(DL261="","",IF(OR(DS261='Datos fijos'!$AB$3,DS261='Datos fijos'!$AB$4),0,SUM(DT261:DW261)))</f>
        <v/>
      </c>
      <c r="DY261" t="str">
        <f t="shared" ca="1" si="326"/>
        <v/>
      </c>
      <c r="EC261" s="52" t="str">
        <f ca="1">IF(OR(COUNTIF('Datos fijos'!$AJ:$AJ,Cálculos!$B261)=0,F261=0,D261=0,B261=0),"",VLOOKUP($B261,'Datos fijos'!$AJ:$AP,COLUMN('Datos fijos'!$AP$1)-COLUMN('Datos fijos'!$AJ$2)+1,0))</f>
        <v/>
      </c>
      <c r="ED261" t="str">
        <f t="shared" ca="1" si="327"/>
        <v/>
      </c>
    </row>
    <row r="262" spans="2:134">
      <c r="B262">
        <f ca="1">OFFSET('Equipos, Mater, Serv'!C$5,ROW($A262)-ROW($A$3),0)</f>
        <v>0</v>
      </c>
      <c r="C262">
        <f ca="1">OFFSET('Equipos, Mater, Serv'!D$5,ROW($A262)-ROW($A$3),0)</f>
        <v>0</v>
      </c>
      <c r="D262">
        <f ca="1">OFFSET('Equipos, Mater, Serv'!F$5,ROW($A262)-ROW($A$3),0)</f>
        <v>0</v>
      </c>
      <c r="E262">
        <f ca="1">OFFSET('Equipos, Mater, Serv'!G$5,ROW($A262)-ROW($A$3),0)</f>
        <v>0</v>
      </c>
      <c r="F262">
        <f ca="1">OFFSET('Equipos, Mater, Serv'!H$5,ROW($A262)-ROW($A$3),0)</f>
        <v>0</v>
      </c>
      <c r="G262">
        <f ca="1">OFFSET('Equipos, Mater, Serv'!L$5,ROW($A262)-ROW($A$3),0)</f>
        <v>0</v>
      </c>
      <c r="I262">
        <f ca="1">OFFSET('Equipos, Mater, Serv'!O$5,ROW($A262)-ROW($A$3),0)</f>
        <v>0</v>
      </c>
      <c r="J262">
        <f ca="1">OFFSET('Equipos, Mater, Serv'!P$5,ROW($A262)-ROW($A$3),0)</f>
        <v>0</v>
      </c>
      <c r="K262">
        <f ca="1">OFFSET('Equipos, Mater, Serv'!T$5,ROW($A262)-ROW($A$3),0)</f>
        <v>0</v>
      </c>
      <c r="L262">
        <f ca="1">OFFSET('Equipos, Mater, Serv'!U$5,ROW($A262)-ROW($A$3),0)</f>
        <v>0</v>
      </c>
      <c r="N262">
        <f ca="1">OFFSET('Equipos, Mater, Serv'!Z$5,ROW($A262)-ROW($A$3),0)</f>
        <v>0</v>
      </c>
      <c r="O262">
        <f ca="1">OFFSET('Equipos, Mater, Serv'!AA$5,ROW($A262)-ROW($A$3),0)</f>
        <v>0</v>
      </c>
      <c r="P262">
        <f ca="1">OFFSET('Equipos, Mater, Serv'!AB$5,ROW($A262)-ROW($A$3),0)</f>
        <v>0</v>
      </c>
      <c r="Q262">
        <f ca="1">OFFSET('Equipos, Mater, Serv'!AC$5,ROW($A262)-ROW($A$3),0)</f>
        <v>0</v>
      </c>
      <c r="R262">
        <f ca="1">OFFSET('Equipos, Mater, Serv'!AD$5,ROW($A262)-ROW($A$3),0)</f>
        <v>0</v>
      </c>
      <c r="S262">
        <f ca="1">OFFSET('Equipos, Mater, Serv'!AE$5,ROW($A262)-ROW($A$3),0)</f>
        <v>0</v>
      </c>
      <c r="T262">
        <f ca="1">OFFSET('Equipos, Mater, Serv'!AF$5,ROW($A262)-ROW($A$3),0)</f>
        <v>0</v>
      </c>
      <c r="V262" s="227">
        <f ca="1">IF(OR($B262=0,D262=0,F262=0,J262&lt;&gt;'Datos fijos'!$H$3),0,1)</f>
        <v>0</v>
      </c>
      <c r="W262">
        <f t="shared" ca="1" si="328"/>
        <v>0</v>
      </c>
      <c r="X262" t="str">
        <f t="shared" ca="1" si="329"/>
        <v/>
      </c>
      <c r="Y262" t="str">
        <f t="shared" ca="1" si="330"/>
        <v/>
      </c>
      <c r="AA262" t="str">
        <f t="shared" ca="1" si="273"/>
        <v/>
      </c>
      <c r="AB262" t="str">
        <f t="shared" ca="1" si="274"/>
        <v/>
      </c>
      <c r="AC262" t="str">
        <f t="shared" ca="1" si="275"/>
        <v/>
      </c>
      <c r="AD262" t="str">
        <f t="shared" ca="1" si="276"/>
        <v/>
      </c>
      <c r="AE262" t="str">
        <f t="shared" ca="1" si="277"/>
        <v/>
      </c>
      <c r="AF262" t="str">
        <f t="shared" ca="1" si="278"/>
        <v/>
      </c>
      <c r="AG262" t="str">
        <f t="shared" ca="1" si="331"/>
        <v/>
      </c>
      <c r="AH262" t="str">
        <f t="shared" ca="1" si="332"/>
        <v/>
      </c>
      <c r="AI262" t="str">
        <f t="shared" ca="1" si="333"/>
        <v/>
      </c>
      <c r="AL262" t="str">
        <f ca="1">IF(Y262="","",IF(OR(AG262='Datos fijos'!$AB$3,AG262='Datos fijos'!$AB$4),0,SUM(AH262:AK262)))</f>
        <v/>
      </c>
      <c r="BE262" s="4">
        <f ca="1">IF(OR(COUNTIF('Datos fijos'!$AJ:$AJ,$B262)=0,$B262=0,D262=0,F262=0,$H$4&lt;&gt;'Datos fijos'!$H$3),0,VLOOKUP($B262,'Datos fijos'!$AJ:$AO,COLUMN('Datos fijos'!$AK$2)-COLUMN('Datos fijos'!$AJ$2)+1,0))</f>
        <v>0</v>
      </c>
      <c r="BF262">
        <f t="shared" ca="1" si="334"/>
        <v>0</v>
      </c>
      <c r="BG262" t="str">
        <f t="shared" ca="1" si="279"/>
        <v/>
      </c>
      <c r="BH262" t="str">
        <f t="shared" ca="1" si="280"/>
        <v/>
      </c>
      <c r="BJ262" t="str">
        <f t="shared" ca="1" si="281"/>
        <v/>
      </c>
      <c r="BK262" t="str">
        <f t="shared" ca="1" si="282"/>
        <v/>
      </c>
      <c r="BL262" t="str">
        <f t="shared" ca="1" si="283"/>
        <v/>
      </c>
      <c r="BM262" t="str">
        <f t="shared" ca="1" si="284"/>
        <v/>
      </c>
      <c r="BN262" s="4" t="str">
        <f t="shared" ca="1" si="285"/>
        <v/>
      </c>
      <c r="BO262" t="str">
        <f t="shared" ca="1" si="286"/>
        <v/>
      </c>
      <c r="BP262" t="str">
        <f t="shared" ca="1" si="287"/>
        <v/>
      </c>
      <c r="BQ262" t="str">
        <f t="shared" ca="1" si="288"/>
        <v/>
      </c>
      <c r="BR262" t="str">
        <f t="shared" ca="1" si="289"/>
        <v/>
      </c>
      <c r="BS262" t="str">
        <f t="shared" ca="1" si="290"/>
        <v/>
      </c>
      <c r="BT262" t="str">
        <f ca="1">IF($BH262="","",IF(OR(BO262='Datos fijos'!$AB$3,BO262='Datos fijos'!$AB$4),0,SUM(BP262:BS262)))</f>
        <v/>
      </c>
      <c r="BU262" t="str">
        <f t="shared" ca="1" si="335"/>
        <v/>
      </c>
      <c r="BX262">
        <f ca="1">IF(OR(COUNTIF('Datos fijos'!$AJ:$AJ,$B262)=0,$B262=0,D262=0,F262=0,G262=0,$H$4&lt;&gt;'Datos fijos'!$H$3),0,VLOOKUP($B262,'Datos fijos'!$AJ:$AO,COLUMN('Datos fijos'!$AL$1)-COLUMN('Datos fijos'!$AJ$2)+1,0))</f>
        <v>0</v>
      </c>
      <c r="BY262">
        <f t="shared" ca="1" si="336"/>
        <v>0</v>
      </c>
      <c r="BZ262" t="str">
        <f t="shared" ca="1" si="291"/>
        <v/>
      </c>
      <c r="CA262" t="str">
        <f t="shared" ca="1" si="292"/>
        <v/>
      </c>
      <c r="CC262" t="str">
        <f t="shared" ca="1" si="293"/>
        <v/>
      </c>
      <c r="CD262" t="str">
        <f t="shared" ca="1" si="294"/>
        <v/>
      </c>
      <c r="CE262" t="str">
        <f t="shared" ca="1" si="295"/>
        <v/>
      </c>
      <c r="CF262" t="str">
        <f t="shared" ca="1" si="296"/>
        <v/>
      </c>
      <c r="CG262" t="str">
        <f t="shared" ca="1" si="297"/>
        <v/>
      </c>
      <c r="CH262" t="str">
        <f t="shared" ca="1" si="298"/>
        <v/>
      </c>
      <c r="CI262" t="str">
        <f t="shared" ca="1" si="299"/>
        <v/>
      </c>
      <c r="CJ262" t="str">
        <f t="shared" ca="1" si="300"/>
        <v/>
      </c>
      <c r="CK262" t="str">
        <f t="shared" ca="1" si="301"/>
        <v/>
      </c>
      <c r="CL262" t="str">
        <f t="shared" ca="1" si="302"/>
        <v/>
      </c>
      <c r="CM262" t="str">
        <f ca="1">IF($CA262="","",IF(OR(CH262='Datos fijos'!$AB$3,CH262='Datos fijos'!$AB$4),0,SUM(CI262:CL262)))</f>
        <v/>
      </c>
      <c r="CN262" t="str">
        <f t="shared" ca="1" si="337"/>
        <v/>
      </c>
      <c r="CQ262" s="4">
        <f ca="1">IF(OR(COUNTIF('Datos fijos'!$AJ:$AJ,$B262)=0,$B262=0,L262=0,D262=0,F262=0),0,IF(K262='Datos fijos'!$AB$5,VLOOKUP($B262,'Datos fijos'!$AJ:$AO,COLUMN('Datos fijos'!$AN$1)-COLUMN('Datos fijos'!$AJ$2)+1,0),0))</f>
        <v>0</v>
      </c>
      <c r="CR262">
        <f t="shared" ca="1" si="338"/>
        <v>0</v>
      </c>
      <c r="CS262" t="str">
        <f t="shared" ca="1" si="303"/>
        <v/>
      </c>
      <c r="CT262" t="str">
        <f t="shared" ca="1" si="304"/>
        <v/>
      </c>
      <c r="CV262" t="str">
        <f t="shared" ca="1" si="305"/>
        <v/>
      </c>
      <c r="CW262" t="str">
        <f t="shared" ca="1" si="306"/>
        <v/>
      </c>
      <c r="CX262" t="str">
        <f t="shared" ca="1" si="307"/>
        <v/>
      </c>
      <c r="CY262" t="str">
        <f t="shared" ca="1" si="308"/>
        <v/>
      </c>
      <c r="CZ262" t="str">
        <f t="shared" ca="1" si="309"/>
        <v/>
      </c>
      <c r="DA262" t="str">
        <f t="shared" ca="1" si="310"/>
        <v/>
      </c>
      <c r="DB262" s="4" t="str">
        <f t="shared" ca="1" si="311"/>
        <v/>
      </c>
      <c r="DC262" t="str">
        <f t="shared" ca="1" si="312"/>
        <v/>
      </c>
      <c r="DD262" t="str">
        <f t="shared" ca="1" si="313"/>
        <v/>
      </c>
      <c r="DE262" t="str">
        <f t="shared" ca="1" si="314"/>
        <v/>
      </c>
      <c r="DF262" t="str">
        <f t="shared" ca="1" si="315"/>
        <v/>
      </c>
      <c r="DI262">
        <f ca="1">IF(OR(COUNTIF('Datos fijos'!$AJ:$AJ,Cálculos!$B262)=0,Cálculos!$B262=0,D262=0,F262=0),0,VLOOKUP($B262,'Datos fijos'!$AJ:$AO,COLUMN('Datos fijos'!$AO$1)-COLUMN('Datos fijos'!$AJ$2)+1,0))</f>
        <v>0</v>
      </c>
      <c r="DJ262">
        <f t="shared" ca="1" si="339"/>
        <v>0</v>
      </c>
      <c r="DK262" t="str">
        <f t="shared" ca="1" si="316"/>
        <v/>
      </c>
      <c r="DL262" t="str">
        <f t="shared" ca="1" si="340"/>
        <v/>
      </c>
      <c r="DN262" t="str">
        <f t="shared" ca="1" si="317"/>
        <v/>
      </c>
      <c r="DO262" t="str">
        <f t="shared" ca="1" si="318"/>
        <v/>
      </c>
      <c r="DP262" t="str">
        <f t="shared" ca="1" si="319"/>
        <v/>
      </c>
      <c r="DQ262" t="str">
        <f t="shared" ca="1" si="320"/>
        <v/>
      </c>
      <c r="DR262" t="str">
        <f t="shared" ca="1" si="321"/>
        <v/>
      </c>
      <c r="DS262" s="4" t="str">
        <f ca="1">IF($DL262="","",IF(OR(OFFSET(K$3,$DL262,0)='Datos fijos'!$AB$5,OFFSET(K$3,$DL262,0)='Datos fijos'!$AB$6),"Importado",OFFSET(K$3,$DL262,0)))</f>
        <v/>
      </c>
      <c r="DT262" t="str">
        <f t="shared" ca="1" si="322"/>
        <v/>
      </c>
      <c r="DU262" t="str">
        <f t="shared" ca="1" si="323"/>
        <v/>
      </c>
      <c r="DV262" t="str">
        <f t="shared" ca="1" si="324"/>
        <v/>
      </c>
      <c r="DW262" t="str">
        <f t="shared" ca="1" si="325"/>
        <v/>
      </c>
      <c r="DX262" t="str">
        <f ca="1">IF(DL262="","",IF(OR(DS262='Datos fijos'!$AB$3,DS262='Datos fijos'!$AB$4),0,SUM(DT262:DW262)))</f>
        <v/>
      </c>
      <c r="DY262" t="str">
        <f t="shared" ca="1" si="326"/>
        <v/>
      </c>
      <c r="EC262" s="52" t="str">
        <f ca="1">IF(OR(COUNTIF('Datos fijos'!$AJ:$AJ,Cálculos!$B262)=0,F262=0,D262=0,B262=0),"",VLOOKUP($B262,'Datos fijos'!$AJ:$AP,COLUMN('Datos fijos'!$AP$1)-COLUMN('Datos fijos'!$AJ$2)+1,0))</f>
        <v/>
      </c>
      <c r="ED262" t="str">
        <f t="shared" ca="1" si="327"/>
        <v/>
      </c>
    </row>
    <row r="263" spans="2:134">
      <c r="B263">
        <f ca="1">OFFSET('Equipos, Mater, Serv'!C$5,ROW($A263)-ROW($A$3),0)</f>
        <v>0</v>
      </c>
      <c r="C263">
        <f ca="1">OFFSET('Equipos, Mater, Serv'!D$5,ROW($A263)-ROW($A$3),0)</f>
        <v>0</v>
      </c>
      <c r="D263">
        <f ca="1">OFFSET('Equipos, Mater, Serv'!F$5,ROW($A263)-ROW($A$3),0)</f>
        <v>0</v>
      </c>
      <c r="E263">
        <f ca="1">OFFSET('Equipos, Mater, Serv'!G$5,ROW($A263)-ROW($A$3),0)</f>
        <v>0</v>
      </c>
      <c r="F263">
        <f ca="1">OFFSET('Equipos, Mater, Serv'!H$5,ROW($A263)-ROW($A$3),0)</f>
        <v>0</v>
      </c>
      <c r="G263">
        <f ca="1">OFFSET('Equipos, Mater, Serv'!L$5,ROW($A263)-ROW($A$3),0)</f>
        <v>0</v>
      </c>
      <c r="I263">
        <f ca="1">OFFSET('Equipos, Mater, Serv'!O$5,ROW($A263)-ROW($A$3),0)</f>
        <v>0</v>
      </c>
      <c r="J263">
        <f ca="1">OFFSET('Equipos, Mater, Serv'!P$5,ROW($A263)-ROW($A$3),0)</f>
        <v>0</v>
      </c>
      <c r="K263">
        <f ca="1">OFFSET('Equipos, Mater, Serv'!T$5,ROW($A263)-ROW($A$3),0)</f>
        <v>0</v>
      </c>
      <c r="L263">
        <f ca="1">OFFSET('Equipos, Mater, Serv'!U$5,ROW($A263)-ROW($A$3),0)</f>
        <v>0</v>
      </c>
      <c r="N263">
        <f ca="1">OFFSET('Equipos, Mater, Serv'!Z$5,ROW($A263)-ROW($A$3),0)</f>
        <v>0</v>
      </c>
      <c r="O263">
        <f ca="1">OFFSET('Equipos, Mater, Serv'!AA$5,ROW($A263)-ROW($A$3),0)</f>
        <v>0</v>
      </c>
      <c r="P263">
        <f ca="1">OFFSET('Equipos, Mater, Serv'!AB$5,ROW($A263)-ROW($A$3),0)</f>
        <v>0</v>
      </c>
      <c r="Q263">
        <f ca="1">OFFSET('Equipos, Mater, Serv'!AC$5,ROW($A263)-ROW($A$3),0)</f>
        <v>0</v>
      </c>
      <c r="R263">
        <f ca="1">OFFSET('Equipos, Mater, Serv'!AD$5,ROW($A263)-ROW($A$3),0)</f>
        <v>0</v>
      </c>
      <c r="S263">
        <f ca="1">OFFSET('Equipos, Mater, Serv'!AE$5,ROW($A263)-ROW($A$3),0)</f>
        <v>0</v>
      </c>
      <c r="T263">
        <f ca="1">OFFSET('Equipos, Mater, Serv'!AF$5,ROW($A263)-ROW($A$3),0)</f>
        <v>0</v>
      </c>
      <c r="V263" s="227">
        <f ca="1">IF(OR($B263=0,D263=0,F263=0,J263&lt;&gt;'Datos fijos'!$H$3),0,1)</f>
        <v>0</v>
      </c>
      <c r="W263">
        <f t="shared" ca="1" si="328"/>
        <v>0</v>
      </c>
      <c r="X263" t="str">
        <f t="shared" ca="1" si="329"/>
        <v/>
      </c>
      <c r="Y263" t="str">
        <f t="shared" ca="1" si="330"/>
        <v/>
      </c>
      <c r="AA263" t="str">
        <f t="shared" ca="1" si="273"/>
        <v/>
      </c>
      <c r="AB263" t="str">
        <f t="shared" ca="1" si="274"/>
        <v/>
      </c>
      <c r="AC263" t="str">
        <f t="shared" ca="1" si="275"/>
        <v/>
      </c>
      <c r="AD263" t="str">
        <f t="shared" ca="1" si="276"/>
        <v/>
      </c>
      <c r="AE263" t="str">
        <f t="shared" ca="1" si="277"/>
        <v/>
      </c>
      <c r="AF263" t="str">
        <f t="shared" ca="1" si="278"/>
        <v/>
      </c>
      <c r="AG263" t="str">
        <f t="shared" ca="1" si="331"/>
        <v/>
      </c>
      <c r="AH263" t="str">
        <f t="shared" ca="1" si="332"/>
        <v/>
      </c>
      <c r="AI263" t="str">
        <f t="shared" ca="1" si="333"/>
        <v/>
      </c>
      <c r="AL263" t="str">
        <f ca="1">IF(Y263="","",IF(OR(AG263='Datos fijos'!$AB$3,AG263='Datos fijos'!$AB$4),0,SUM(AH263:AK263)))</f>
        <v/>
      </c>
      <c r="BE263" s="4">
        <f ca="1">IF(OR(COUNTIF('Datos fijos'!$AJ:$AJ,$B263)=0,$B263=0,D263=0,F263=0,$H$4&lt;&gt;'Datos fijos'!$H$3),0,VLOOKUP($B263,'Datos fijos'!$AJ:$AO,COLUMN('Datos fijos'!$AK$2)-COLUMN('Datos fijos'!$AJ$2)+1,0))</f>
        <v>0</v>
      </c>
      <c r="BF263">
        <f t="shared" ca="1" si="334"/>
        <v>0</v>
      </c>
      <c r="BG263" t="str">
        <f t="shared" ca="1" si="279"/>
        <v/>
      </c>
      <c r="BH263" t="str">
        <f t="shared" ca="1" si="280"/>
        <v/>
      </c>
      <c r="BJ263" t="str">
        <f t="shared" ca="1" si="281"/>
        <v/>
      </c>
      <c r="BK263" t="str">
        <f t="shared" ca="1" si="282"/>
        <v/>
      </c>
      <c r="BL263" t="str">
        <f t="shared" ca="1" si="283"/>
        <v/>
      </c>
      <c r="BM263" t="str">
        <f t="shared" ca="1" si="284"/>
        <v/>
      </c>
      <c r="BN263" s="4" t="str">
        <f t="shared" ca="1" si="285"/>
        <v/>
      </c>
      <c r="BO263" t="str">
        <f t="shared" ca="1" si="286"/>
        <v/>
      </c>
      <c r="BP263" t="str">
        <f t="shared" ca="1" si="287"/>
        <v/>
      </c>
      <c r="BQ263" t="str">
        <f t="shared" ca="1" si="288"/>
        <v/>
      </c>
      <c r="BR263" t="str">
        <f t="shared" ca="1" si="289"/>
        <v/>
      </c>
      <c r="BS263" t="str">
        <f t="shared" ca="1" si="290"/>
        <v/>
      </c>
      <c r="BT263" t="str">
        <f ca="1">IF($BH263="","",IF(OR(BO263='Datos fijos'!$AB$3,BO263='Datos fijos'!$AB$4),0,SUM(BP263:BS263)))</f>
        <v/>
      </c>
      <c r="BU263" t="str">
        <f t="shared" ca="1" si="335"/>
        <v/>
      </c>
      <c r="BX263">
        <f ca="1">IF(OR(COUNTIF('Datos fijos'!$AJ:$AJ,$B263)=0,$B263=0,D263=0,F263=0,G263=0,$H$4&lt;&gt;'Datos fijos'!$H$3),0,VLOOKUP($B263,'Datos fijos'!$AJ:$AO,COLUMN('Datos fijos'!$AL$1)-COLUMN('Datos fijos'!$AJ$2)+1,0))</f>
        <v>0</v>
      </c>
      <c r="BY263">
        <f t="shared" ca="1" si="336"/>
        <v>0</v>
      </c>
      <c r="BZ263" t="str">
        <f t="shared" ca="1" si="291"/>
        <v/>
      </c>
      <c r="CA263" t="str">
        <f t="shared" ca="1" si="292"/>
        <v/>
      </c>
      <c r="CC263" t="str">
        <f t="shared" ca="1" si="293"/>
        <v/>
      </c>
      <c r="CD263" t="str">
        <f t="shared" ca="1" si="294"/>
        <v/>
      </c>
      <c r="CE263" t="str">
        <f t="shared" ca="1" si="295"/>
        <v/>
      </c>
      <c r="CF263" t="str">
        <f t="shared" ca="1" si="296"/>
        <v/>
      </c>
      <c r="CG263" t="str">
        <f t="shared" ca="1" si="297"/>
        <v/>
      </c>
      <c r="CH263" t="str">
        <f t="shared" ca="1" si="298"/>
        <v/>
      </c>
      <c r="CI263" t="str">
        <f t="shared" ca="1" si="299"/>
        <v/>
      </c>
      <c r="CJ263" t="str">
        <f t="shared" ca="1" si="300"/>
        <v/>
      </c>
      <c r="CK263" t="str">
        <f t="shared" ca="1" si="301"/>
        <v/>
      </c>
      <c r="CL263" t="str">
        <f t="shared" ca="1" si="302"/>
        <v/>
      </c>
      <c r="CM263" t="str">
        <f ca="1">IF($CA263="","",IF(OR(CH263='Datos fijos'!$AB$3,CH263='Datos fijos'!$AB$4),0,SUM(CI263:CL263)))</f>
        <v/>
      </c>
      <c r="CN263" t="str">
        <f t="shared" ca="1" si="337"/>
        <v/>
      </c>
      <c r="CQ263" s="4">
        <f ca="1">IF(OR(COUNTIF('Datos fijos'!$AJ:$AJ,$B263)=0,$B263=0,L263=0,D263=0,F263=0),0,IF(K263='Datos fijos'!$AB$5,VLOOKUP($B263,'Datos fijos'!$AJ:$AO,COLUMN('Datos fijos'!$AN$1)-COLUMN('Datos fijos'!$AJ$2)+1,0),0))</f>
        <v>0</v>
      </c>
      <c r="CR263">
        <f t="shared" ca="1" si="338"/>
        <v>0</v>
      </c>
      <c r="CS263" t="str">
        <f t="shared" ca="1" si="303"/>
        <v/>
      </c>
      <c r="CT263" t="str">
        <f t="shared" ca="1" si="304"/>
        <v/>
      </c>
      <c r="CV263" t="str">
        <f t="shared" ca="1" si="305"/>
        <v/>
      </c>
      <c r="CW263" t="str">
        <f t="shared" ca="1" si="306"/>
        <v/>
      </c>
      <c r="CX263" t="str">
        <f t="shared" ca="1" si="307"/>
        <v/>
      </c>
      <c r="CY263" t="str">
        <f t="shared" ca="1" si="308"/>
        <v/>
      </c>
      <c r="CZ263" t="str">
        <f t="shared" ca="1" si="309"/>
        <v/>
      </c>
      <c r="DA263" t="str">
        <f t="shared" ca="1" si="310"/>
        <v/>
      </c>
      <c r="DB263" s="4" t="str">
        <f t="shared" ca="1" si="311"/>
        <v/>
      </c>
      <c r="DC263" t="str">
        <f t="shared" ca="1" si="312"/>
        <v/>
      </c>
      <c r="DD263" t="str">
        <f t="shared" ca="1" si="313"/>
        <v/>
      </c>
      <c r="DE263" t="str">
        <f t="shared" ca="1" si="314"/>
        <v/>
      </c>
      <c r="DF263" t="str">
        <f t="shared" ca="1" si="315"/>
        <v/>
      </c>
      <c r="DI263">
        <f ca="1">IF(OR(COUNTIF('Datos fijos'!$AJ:$AJ,Cálculos!$B263)=0,Cálculos!$B263=0,D263=0,F263=0),0,VLOOKUP($B263,'Datos fijos'!$AJ:$AO,COLUMN('Datos fijos'!$AO$1)-COLUMN('Datos fijos'!$AJ$2)+1,0))</f>
        <v>0</v>
      </c>
      <c r="DJ263">
        <f t="shared" ca="1" si="339"/>
        <v>0</v>
      </c>
      <c r="DK263" t="str">
        <f t="shared" ca="1" si="316"/>
        <v/>
      </c>
      <c r="DL263" t="str">
        <f t="shared" ca="1" si="340"/>
        <v/>
      </c>
      <c r="DN263" t="str">
        <f t="shared" ca="1" si="317"/>
        <v/>
      </c>
      <c r="DO263" t="str">
        <f t="shared" ca="1" si="318"/>
        <v/>
      </c>
      <c r="DP263" t="str">
        <f t="shared" ca="1" si="319"/>
        <v/>
      </c>
      <c r="DQ263" t="str">
        <f t="shared" ca="1" si="320"/>
        <v/>
      </c>
      <c r="DR263" t="str">
        <f t="shared" ca="1" si="321"/>
        <v/>
      </c>
      <c r="DS263" s="4" t="str">
        <f ca="1">IF($DL263="","",IF(OR(OFFSET(K$3,$DL263,0)='Datos fijos'!$AB$5,OFFSET(K$3,$DL263,0)='Datos fijos'!$AB$6),"Importado",OFFSET(K$3,$DL263,0)))</f>
        <v/>
      </c>
      <c r="DT263" t="str">
        <f t="shared" ca="1" si="322"/>
        <v/>
      </c>
      <c r="DU263" t="str">
        <f t="shared" ca="1" si="323"/>
        <v/>
      </c>
      <c r="DV263" t="str">
        <f t="shared" ca="1" si="324"/>
        <v/>
      </c>
      <c r="DW263" t="str">
        <f t="shared" ca="1" si="325"/>
        <v/>
      </c>
      <c r="DX263" t="str">
        <f ca="1">IF(DL263="","",IF(OR(DS263='Datos fijos'!$AB$3,DS263='Datos fijos'!$AB$4),0,SUM(DT263:DW263)))</f>
        <v/>
      </c>
      <c r="DY263" t="str">
        <f t="shared" ca="1" si="326"/>
        <v/>
      </c>
      <c r="EC263" s="52" t="str">
        <f ca="1">IF(OR(COUNTIF('Datos fijos'!$AJ:$AJ,Cálculos!$B263)=0,F263=0,D263=0,B263=0),"",VLOOKUP($B263,'Datos fijos'!$AJ:$AP,COLUMN('Datos fijos'!$AP$1)-COLUMN('Datos fijos'!$AJ$2)+1,0))</f>
        <v/>
      </c>
      <c r="ED263" t="str">
        <f t="shared" ca="1" si="327"/>
        <v/>
      </c>
    </row>
    <row r="264" spans="2:134">
      <c r="B264">
        <f ca="1">OFFSET('Equipos, Mater, Serv'!C$5,ROW($A264)-ROW($A$3),0)</f>
        <v>0</v>
      </c>
      <c r="C264">
        <f ca="1">OFFSET('Equipos, Mater, Serv'!D$5,ROW($A264)-ROW($A$3),0)</f>
        <v>0</v>
      </c>
      <c r="D264">
        <f ca="1">OFFSET('Equipos, Mater, Serv'!F$5,ROW($A264)-ROW($A$3),0)</f>
        <v>0</v>
      </c>
      <c r="E264">
        <f ca="1">OFFSET('Equipos, Mater, Serv'!G$5,ROW($A264)-ROW($A$3),0)</f>
        <v>0</v>
      </c>
      <c r="F264">
        <f ca="1">OFFSET('Equipos, Mater, Serv'!H$5,ROW($A264)-ROW($A$3),0)</f>
        <v>0</v>
      </c>
      <c r="G264">
        <f ca="1">OFFSET('Equipos, Mater, Serv'!L$5,ROW($A264)-ROW($A$3),0)</f>
        <v>0</v>
      </c>
      <c r="I264">
        <f ca="1">OFFSET('Equipos, Mater, Serv'!O$5,ROW($A264)-ROW($A$3),0)</f>
        <v>0</v>
      </c>
      <c r="J264">
        <f ca="1">OFFSET('Equipos, Mater, Serv'!P$5,ROW($A264)-ROW($A$3),0)</f>
        <v>0</v>
      </c>
      <c r="K264">
        <f ca="1">OFFSET('Equipos, Mater, Serv'!T$5,ROW($A264)-ROW($A$3),0)</f>
        <v>0</v>
      </c>
      <c r="L264">
        <f ca="1">OFFSET('Equipos, Mater, Serv'!U$5,ROW($A264)-ROW($A$3),0)</f>
        <v>0</v>
      </c>
      <c r="N264">
        <f ca="1">OFFSET('Equipos, Mater, Serv'!Z$5,ROW($A264)-ROW($A$3),0)</f>
        <v>0</v>
      </c>
      <c r="O264">
        <f ca="1">OFFSET('Equipos, Mater, Serv'!AA$5,ROW($A264)-ROW($A$3),0)</f>
        <v>0</v>
      </c>
      <c r="P264">
        <f ca="1">OFFSET('Equipos, Mater, Serv'!AB$5,ROW($A264)-ROW($A$3),0)</f>
        <v>0</v>
      </c>
      <c r="Q264">
        <f ca="1">OFFSET('Equipos, Mater, Serv'!AC$5,ROW($A264)-ROW($A$3),0)</f>
        <v>0</v>
      </c>
      <c r="R264">
        <f ca="1">OFFSET('Equipos, Mater, Serv'!AD$5,ROW($A264)-ROW($A$3),0)</f>
        <v>0</v>
      </c>
      <c r="S264">
        <f ca="1">OFFSET('Equipos, Mater, Serv'!AE$5,ROW($A264)-ROW($A$3),0)</f>
        <v>0</v>
      </c>
      <c r="T264">
        <f ca="1">OFFSET('Equipos, Mater, Serv'!AF$5,ROW($A264)-ROW($A$3),0)</f>
        <v>0</v>
      </c>
      <c r="V264" s="227">
        <f ca="1">IF(OR($B264=0,D264=0,F264=0,J264&lt;&gt;'Datos fijos'!$H$3),0,1)</f>
        <v>0</v>
      </c>
      <c r="W264">
        <f t="shared" ca="1" si="328"/>
        <v>0</v>
      </c>
      <c r="X264" t="str">
        <f t="shared" ca="1" si="329"/>
        <v/>
      </c>
      <c r="Y264" t="str">
        <f t="shared" ca="1" si="330"/>
        <v/>
      </c>
      <c r="AA264" t="str">
        <f t="shared" ca="1" si="273"/>
        <v/>
      </c>
      <c r="AB264" t="str">
        <f t="shared" ca="1" si="274"/>
        <v/>
      </c>
      <c r="AC264" t="str">
        <f t="shared" ca="1" si="275"/>
        <v/>
      </c>
      <c r="AD264" t="str">
        <f t="shared" ca="1" si="276"/>
        <v/>
      </c>
      <c r="AE264" t="str">
        <f t="shared" ca="1" si="277"/>
        <v/>
      </c>
      <c r="AF264" t="str">
        <f t="shared" ca="1" si="278"/>
        <v/>
      </c>
      <c r="AG264" t="str">
        <f t="shared" ca="1" si="331"/>
        <v/>
      </c>
      <c r="AH264" t="str">
        <f t="shared" ca="1" si="332"/>
        <v/>
      </c>
      <c r="AI264" t="str">
        <f t="shared" ca="1" si="333"/>
        <v/>
      </c>
      <c r="AL264" t="str">
        <f ca="1">IF(Y264="","",IF(OR(AG264='Datos fijos'!$AB$3,AG264='Datos fijos'!$AB$4),0,SUM(AH264:AK264)))</f>
        <v/>
      </c>
      <c r="BE264" s="4">
        <f ca="1">IF(OR(COUNTIF('Datos fijos'!$AJ:$AJ,$B264)=0,$B264=0,D264=0,F264=0,$H$4&lt;&gt;'Datos fijos'!$H$3),0,VLOOKUP($B264,'Datos fijos'!$AJ:$AO,COLUMN('Datos fijos'!$AK$2)-COLUMN('Datos fijos'!$AJ$2)+1,0))</f>
        <v>0</v>
      </c>
      <c r="BF264">
        <f t="shared" ca="1" si="334"/>
        <v>0</v>
      </c>
      <c r="BG264" t="str">
        <f t="shared" ca="1" si="279"/>
        <v/>
      </c>
      <c r="BH264" t="str">
        <f t="shared" ca="1" si="280"/>
        <v/>
      </c>
      <c r="BJ264" t="str">
        <f t="shared" ca="1" si="281"/>
        <v/>
      </c>
      <c r="BK264" t="str">
        <f t="shared" ca="1" si="282"/>
        <v/>
      </c>
      <c r="BL264" t="str">
        <f t="shared" ca="1" si="283"/>
        <v/>
      </c>
      <c r="BM264" t="str">
        <f t="shared" ca="1" si="284"/>
        <v/>
      </c>
      <c r="BN264" s="4" t="str">
        <f t="shared" ca="1" si="285"/>
        <v/>
      </c>
      <c r="BO264" t="str">
        <f t="shared" ca="1" si="286"/>
        <v/>
      </c>
      <c r="BP264" t="str">
        <f t="shared" ca="1" si="287"/>
        <v/>
      </c>
      <c r="BQ264" t="str">
        <f t="shared" ca="1" si="288"/>
        <v/>
      </c>
      <c r="BR264" t="str">
        <f t="shared" ca="1" si="289"/>
        <v/>
      </c>
      <c r="BS264" t="str">
        <f t="shared" ca="1" si="290"/>
        <v/>
      </c>
      <c r="BT264" t="str">
        <f ca="1">IF($BH264="","",IF(OR(BO264='Datos fijos'!$AB$3,BO264='Datos fijos'!$AB$4),0,SUM(BP264:BS264)))</f>
        <v/>
      </c>
      <c r="BU264" t="str">
        <f t="shared" ca="1" si="335"/>
        <v/>
      </c>
      <c r="BX264">
        <f ca="1">IF(OR(COUNTIF('Datos fijos'!$AJ:$AJ,$B264)=0,$B264=0,D264=0,F264=0,G264=0,$H$4&lt;&gt;'Datos fijos'!$H$3),0,VLOOKUP($B264,'Datos fijos'!$AJ:$AO,COLUMN('Datos fijos'!$AL$1)-COLUMN('Datos fijos'!$AJ$2)+1,0))</f>
        <v>0</v>
      </c>
      <c r="BY264">
        <f t="shared" ca="1" si="336"/>
        <v>0</v>
      </c>
      <c r="BZ264" t="str">
        <f t="shared" ca="1" si="291"/>
        <v/>
      </c>
      <c r="CA264" t="str">
        <f t="shared" ca="1" si="292"/>
        <v/>
      </c>
      <c r="CC264" t="str">
        <f t="shared" ca="1" si="293"/>
        <v/>
      </c>
      <c r="CD264" t="str">
        <f t="shared" ca="1" si="294"/>
        <v/>
      </c>
      <c r="CE264" t="str">
        <f t="shared" ca="1" si="295"/>
        <v/>
      </c>
      <c r="CF264" t="str">
        <f t="shared" ca="1" si="296"/>
        <v/>
      </c>
      <c r="CG264" t="str">
        <f t="shared" ca="1" si="297"/>
        <v/>
      </c>
      <c r="CH264" t="str">
        <f t="shared" ca="1" si="298"/>
        <v/>
      </c>
      <c r="CI264" t="str">
        <f t="shared" ca="1" si="299"/>
        <v/>
      </c>
      <c r="CJ264" t="str">
        <f t="shared" ca="1" si="300"/>
        <v/>
      </c>
      <c r="CK264" t="str">
        <f t="shared" ca="1" si="301"/>
        <v/>
      </c>
      <c r="CL264" t="str">
        <f t="shared" ca="1" si="302"/>
        <v/>
      </c>
      <c r="CM264" t="str">
        <f ca="1">IF($CA264="","",IF(OR(CH264='Datos fijos'!$AB$3,CH264='Datos fijos'!$AB$4),0,SUM(CI264:CL264)))</f>
        <v/>
      </c>
      <c r="CN264" t="str">
        <f t="shared" ca="1" si="337"/>
        <v/>
      </c>
      <c r="CQ264" s="4">
        <f ca="1">IF(OR(COUNTIF('Datos fijos'!$AJ:$AJ,$B264)=0,$B264=0,L264=0,D264=0,F264=0),0,IF(K264='Datos fijos'!$AB$5,VLOOKUP($B264,'Datos fijos'!$AJ:$AO,COLUMN('Datos fijos'!$AN$1)-COLUMN('Datos fijos'!$AJ$2)+1,0),0))</f>
        <v>0</v>
      </c>
      <c r="CR264">
        <f t="shared" ca="1" si="338"/>
        <v>0</v>
      </c>
      <c r="CS264" t="str">
        <f t="shared" ca="1" si="303"/>
        <v/>
      </c>
      <c r="CT264" t="str">
        <f t="shared" ca="1" si="304"/>
        <v/>
      </c>
      <c r="CV264" t="str">
        <f t="shared" ca="1" si="305"/>
        <v/>
      </c>
      <c r="CW264" t="str">
        <f t="shared" ca="1" si="306"/>
        <v/>
      </c>
      <c r="CX264" t="str">
        <f t="shared" ca="1" si="307"/>
        <v/>
      </c>
      <c r="CY264" t="str">
        <f t="shared" ca="1" si="308"/>
        <v/>
      </c>
      <c r="CZ264" t="str">
        <f t="shared" ca="1" si="309"/>
        <v/>
      </c>
      <c r="DA264" t="str">
        <f t="shared" ca="1" si="310"/>
        <v/>
      </c>
      <c r="DB264" s="4" t="str">
        <f t="shared" ca="1" si="311"/>
        <v/>
      </c>
      <c r="DC264" t="str">
        <f t="shared" ca="1" si="312"/>
        <v/>
      </c>
      <c r="DD264" t="str">
        <f t="shared" ca="1" si="313"/>
        <v/>
      </c>
      <c r="DE264" t="str">
        <f t="shared" ca="1" si="314"/>
        <v/>
      </c>
      <c r="DF264" t="str">
        <f t="shared" ca="1" si="315"/>
        <v/>
      </c>
      <c r="DI264">
        <f ca="1">IF(OR(COUNTIF('Datos fijos'!$AJ:$AJ,Cálculos!$B264)=0,Cálculos!$B264=0,D264=0,F264=0),0,VLOOKUP($B264,'Datos fijos'!$AJ:$AO,COLUMN('Datos fijos'!$AO$1)-COLUMN('Datos fijos'!$AJ$2)+1,0))</f>
        <v>0</v>
      </c>
      <c r="DJ264">
        <f t="shared" ca="1" si="339"/>
        <v>0</v>
      </c>
      <c r="DK264" t="str">
        <f t="shared" ca="1" si="316"/>
        <v/>
      </c>
      <c r="DL264" t="str">
        <f t="shared" ca="1" si="340"/>
        <v/>
      </c>
      <c r="DN264" t="str">
        <f t="shared" ca="1" si="317"/>
        <v/>
      </c>
      <c r="DO264" t="str">
        <f t="shared" ca="1" si="318"/>
        <v/>
      </c>
      <c r="DP264" t="str">
        <f t="shared" ca="1" si="319"/>
        <v/>
      </c>
      <c r="DQ264" t="str">
        <f t="shared" ca="1" si="320"/>
        <v/>
      </c>
      <c r="DR264" t="str">
        <f t="shared" ca="1" si="321"/>
        <v/>
      </c>
      <c r="DS264" s="4" t="str">
        <f ca="1">IF($DL264="","",IF(OR(OFFSET(K$3,$DL264,0)='Datos fijos'!$AB$5,OFFSET(K$3,$DL264,0)='Datos fijos'!$AB$6),"Importado",OFFSET(K$3,$DL264,0)))</f>
        <v/>
      </c>
      <c r="DT264" t="str">
        <f t="shared" ca="1" si="322"/>
        <v/>
      </c>
      <c r="DU264" t="str">
        <f t="shared" ca="1" si="323"/>
        <v/>
      </c>
      <c r="DV264" t="str">
        <f t="shared" ca="1" si="324"/>
        <v/>
      </c>
      <c r="DW264" t="str">
        <f t="shared" ca="1" si="325"/>
        <v/>
      </c>
      <c r="DX264" t="str">
        <f ca="1">IF(DL264="","",IF(OR(DS264='Datos fijos'!$AB$3,DS264='Datos fijos'!$AB$4),0,SUM(DT264:DW264)))</f>
        <v/>
      </c>
      <c r="DY264" t="str">
        <f t="shared" ca="1" si="326"/>
        <v/>
      </c>
      <c r="EC264" s="52" t="str">
        <f ca="1">IF(OR(COUNTIF('Datos fijos'!$AJ:$AJ,Cálculos!$B264)=0,F264=0,D264=0,B264=0),"",VLOOKUP($B264,'Datos fijos'!$AJ:$AP,COLUMN('Datos fijos'!$AP$1)-COLUMN('Datos fijos'!$AJ$2)+1,0))</f>
        <v/>
      </c>
      <c r="ED264" t="str">
        <f t="shared" ca="1" si="327"/>
        <v/>
      </c>
    </row>
    <row r="265" spans="2:134">
      <c r="B265">
        <f ca="1">OFFSET('Equipos, Mater, Serv'!C$5,ROW($A265)-ROW($A$3),0)</f>
        <v>0</v>
      </c>
      <c r="C265">
        <f ca="1">OFFSET('Equipos, Mater, Serv'!D$5,ROW($A265)-ROW($A$3),0)</f>
        <v>0</v>
      </c>
      <c r="D265">
        <f ca="1">OFFSET('Equipos, Mater, Serv'!F$5,ROW($A265)-ROW($A$3),0)</f>
        <v>0</v>
      </c>
      <c r="E265">
        <f ca="1">OFFSET('Equipos, Mater, Serv'!G$5,ROW($A265)-ROW($A$3),0)</f>
        <v>0</v>
      </c>
      <c r="F265">
        <f ca="1">OFFSET('Equipos, Mater, Serv'!H$5,ROW($A265)-ROW($A$3),0)</f>
        <v>0</v>
      </c>
      <c r="G265">
        <f ca="1">OFFSET('Equipos, Mater, Serv'!L$5,ROW($A265)-ROW($A$3),0)</f>
        <v>0</v>
      </c>
      <c r="I265">
        <f ca="1">OFFSET('Equipos, Mater, Serv'!O$5,ROW($A265)-ROW($A$3),0)</f>
        <v>0</v>
      </c>
      <c r="J265">
        <f ca="1">OFFSET('Equipos, Mater, Serv'!P$5,ROW($A265)-ROW($A$3),0)</f>
        <v>0</v>
      </c>
      <c r="K265">
        <f ca="1">OFFSET('Equipos, Mater, Serv'!T$5,ROW($A265)-ROW($A$3),0)</f>
        <v>0</v>
      </c>
      <c r="L265">
        <f ca="1">OFFSET('Equipos, Mater, Serv'!U$5,ROW($A265)-ROW($A$3),0)</f>
        <v>0</v>
      </c>
      <c r="N265">
        <f ca="1">OFFSET('Equipos, Mater, Serv'!Z$5,ROW($A265)-ROW($A$3),0)</f>
        <v>0</v>
      </c>
      <c r="O265">
        <f ca="1">OFFSET('Equipos, Mater, Serv'!AA$5,ROW($A265)-ROW($A$3),0)</f>
        <v>0</v>
      </c>
      <c r="P265">
        <f ca="1">OFFSET('Equipos, Mater, Serv'!AB$5,ROW($A265)-ROW($A$3),0)</f>
        <v>0</v>
      </c>
      <c r="Q265">
        <f ca="1">OFFSET('Equipos, Mater, Serv'!AC$5,ROW($A265)-ROW($A$3),0)</f>
        <v>0</v>
      </c>
      <c r="R265">
        <f ca="1">OFFSET('Equipos, Mater, Serv'!AD$5,ROW($A265)-ROW($A$3),0)</f>
        <v>0</v>
      </c>
      <c r="S265">
        <f ca="1">OFFSET('Equipos, Mater, Serv'!AE$5,ROW($A265)-ROW($A$3),0)</f>
        <v>0</v>
      </c>
      <c r="T265">
        <f ca="1">OFFSET('Equipos, Mater, Serv'!AF$5,ROW($A265)-ROW($A$3),0)</f>
        <v>0</v>
      </c>
      <c r="V265" s="227">
        <f ca="1">IF(OR($B265=0,D265=0,F265=0,J265&lt;&gt;'Datos fijos'!$H$3),0,1)</f>
        <v>0</v>
      </c>
      <c r="W265">
        <f t="shared" ca="1" si="328"/>
        <v>0</v>
      </c>
      <c r="X265" t="str">
        <f t="shared" ca="1" si="329"/>
        <v/>
      </c>
      <c r="Y265" t="str">
        <f t="shared" ca="1" si="330"/>
        <v/>
      </c>
      <c r="AA265" t="str">
        <f t="shared" ca="1" si="273"/>
        <v/>
      </c>
      <c r="AB265" t="str">
        <f t="shared" ca="1" si="274"/>
        <v/>
      </c>
      <c r="AC265" t="str">
        <f t="shared" ca="1" si="275"/>
        <v/>
      </c>
      <c r="AD265" t="str">
        <f t="shared" ca="1" si="276"/>
        <v/>
      </c>
      <c r="AE265" t="str">
        <f t="shared" ca="1" si="277"/>
        <v/>
      </c>
      <c r="AF265" t="str">
        <f t="shared" ca="1" si="278"/>
        <v/>
      </c>
      <c r="AG265" t="str">
        <f t="shared" ca="1" si="331"/>
        <v/>
      </c>
      <c r="AH265" t="str">
        <f t="shared" ca="1" si="332"/>
        <v/>
      </c>
      <c r="AI265" t="str">
        <f t="shared" ca="1" si="333"/>
        <v/>
      </c>
      <c r="AL265" t="str">
        <f ca="1">IF(Y265="","",IF(OR(AG265='Datos fijos'!$AB$3,AG265='Datos fijos'!$AB$4),0,SUM(AH265:AK265)))</f>
        <v/>
      </c>
      <c r="BE265" s="4">
        <f ca="1">IF(OR(COUNTIF('Datos fijos'!$AJ:$AJ,$B265)=0,$B265=0,D265=0,F265=0,$H$4&lt;&gt;'Datos fijos'!$H$3),0,VLOOKUP($B265,'Datos fijos'!$AJ:$AO,COLUMN('Datos fijos'!$AK$2)-COLUMN('Datos fijos'!$AJ$2)+1,0))</f>
        <v>0</v>
      </c>
      <c r="BF265">
        <f t="shared" ca="1" si="334"/>
        <v>0</v>
      </c>
      <c r="BG265" t="str">
        <f t="shared" ca="1" si="279"/>
        <v/>
      </c>
      <c r="BH265" t="str">
        <f t="shared" ca="1" si="280"/>
        <v/>
      </c>
      <c r="BJ265" t="str">
        <f t="shared" ca="1" si="281"/>
        <v/>
      </c>
      <c r="BK265" t="str">
        <f t="shared" ca="1" si="282"/>
        <v/>
      </c>
      <c r="BL265" t="str">
        <f t="shared" ca="1" si="283"/>
        <v/>
      </c>
      <c r="BM265" t="str">
        <f t="shared" ca="1" si="284"/>
        <v/>
      </c>
      <c r="BN265" s="4" t="str">
        <f t="shared" ca="1" si="285"/>
        <v/>
      </c>
      <c r="BO265" t="str">
        <f t="shared" ca="1" si="286"/>
        <v/>
      </c>
      <c r="BP265" t="str">
        <f t="shared" ca="1" si="287"/>
        <v/>
      </c>
      <c r="BQ265" t="str">
        <f t="shared" ca="1" si="288"/>
        <v/>
      </c>
      <c r="BR265" t="str">
        <f t="shared" ca="1" si="289"/>
        <v/>
      </c>
      <c r="BS265" t="str">
        <f t="shared" ca="1" si="290"/>
        <v/>
      </c>
      <c r="BT265" t="str">
        <f ca="1">IF($BH265="","",IF(OR(BO265='Datos fijos'!$AB$3,BO265='Datos fijos'!$AB$4),0,SUM(BP265:BS265)))</f>
        <v/>
      </c>
      <c r="BU265" t="str">
        <f t="shared" ca="1" si="335"/>
        <v/>
      </c>
      <c r="BX265">
        <f ca="1">IF(OR(COUNTIF('Datos fijos'!$AJ:$AJ,$B265)=0,$B265=0,D265=0,F265=0,G265=0,$H$4&lt;&gt;'Datos fijos'!$H$3),0,VLOOKUP($B265,'Datos fijos'!$AJ:$AO,COLUMN('Datos fijos'!$AL$1)-COLUMN('Datos fijos'!$AJ$2)+1,0))</f>
        <v>0</v>
      </c>
      <c r="BY265">
        <f t="shared" ca="1" si="336"/>
        <v>0</v>
      </c>
      <c r="BZ265" t="str">
        <f t="shared" ca="1" si="291"/>
        <v/>
      </c>
      <c r="CA265" t="str">
        <f t="shared" ca="1" si="292"/>
        <v/>
      </c>
      <c r="CC265" t="str">
        <f t="shared" ca="1" si="293"/>
        <v/>
      </c>
      <c r="CD265" t="str">
        <f t="shared" ca="1" si="294"/>
        <v/>
      </c>
      <c r="CE265" t="str">
        <f t="shared" ca="1" si="295"/>
        <v/>
      </c>
      <c r="CF265" t="str">
        <f t="shared" ca="1" si="296"/>
        <v/>
      </c>
      <c r="CG265" t="str">
        <f t="shared" ca="1" si="297"/>
        <v/>
      </c>
      <c r="CH265" t="str">
        <f t="shared" ca="1" si="298"/>
        <v/>
      </c>
      <c r="CI265" t="str">
        <f t="shared" ca="1" si="299"/>
        <v/>
      </c>
      <c r="CJ265" t="str">
        <f t="shared" ca="1" si="300"/>
        <v/>
      </c>
      <c r="CK265" t="str">
        <f t="shared" ca="1" si="301"/>
        <v/>
      </c>
      <c r="CL265" t="str">
        <f t="shared" ca="1" si="302"/>
        <v/>
      </c>
      <c r="CM265" t="str">
        <f ca="1">IF($CA265="","",IF(OR(CH265='Datos fijos'!$AB$3,CH265='Datos fijos'!$AB$4),0,SUM(CI265:CL265)))</f>
        <v/>
      </c>
      <c r="CN265" t="str">
        <f t="shared" ca="1" si="337"/>
        <v/>
      </c>
      <c r="CQ265" s="4">
        <f ca="1">IF(OR(COUNTIF('Datos fijos'!$AJ:$AJ,$B265)=0,$B265=0,L265=0,D265=0,F265=0),0,IF(K265='Datos fijos'!$AB$5,VLOOKUP($B265,'Datos fijos'!$AJ:$AO,COLUMN('Datos fijos'!$AN$1)-COLUMN('Datos fijos'!$AJ$2)+1,0),0))</f>
        <v>0</v>
      </c>
      <c r="CR265">
        <f t="shared" ca="1" si="338"/>
        <v>0</v>
      </c>
      <c r="CS265" t="str">
        <f t="shared" ca="1" si="303"/>
        <v/>
      </c>
      <c r="CT265" t="str">
        <f t="shared" ca="1" si="304"/>
        <v/>
      </c>
      <c r="CV265" t="str">
        <f t="shared" ca="1" si="305"/>
        <v/>
      </c>
      <c r="CW265" t="str">
        <f t="shared" ca="1" si="306"/>
        <v/>
      </c>
      <c r="CX265" t="str">
        <f t="shared" ca="1" si="307"/>
        <v/>
      </c>
      <c r="CY265" t="str">
        <f t="shared" ca="1" si="308"/>
        <v/>
      </c>
      <c r="CZ265" t="str">
        <f t="shared" ca="1" si="309"/>
        <v/>
      </c>
      <c r="DA265" t="str">
        <f t="shared" ca="1" si="310"/>
        <v/>
      </c>
      <c r="DB265" s="4" t="str">
        <f t="shared" ca="1" si="311"/>
        <v/>
      </c>
      <c r="DC265" t="str">
        <f t="shared" ca="1" si="312"/>
        <v/>
      </c>
      <c r="DD265" t="str">
        <f t="shared" ca="1" si="313"/>
        <v/>
      </c>
      <c r="DE265" t="str">
        <f t="shared" ca="1" si="314"/>
        <v/>
      </c>
      <c r="DF265" t="str">
        <f t="shared" ca="1" si="315"/>
        <v/>
      </c>
      <c r="DI265">
        <f ca="1">IF(OR(COUNTIF('Datos fijos'!$AJ:$AJ,Cálculos!$B265)=0,Cálculos!$B265=0,D265=0,F265=0),0,VLOOKUP($B265,'Datos fijos'!$AJ:$AO,COLUMN('Datos fijos'!$AO$1)-COLUMN('Datos fijos'!$AJ$2)+1,0))</f>
        <v>0</v>
      </c>
      <c r="DJ265">
        <f t="shared" ca="1" si="339"/>
        <v>0</v>
      </c>
      <c r="DK265" t="str">
        <f t="shared" ca="1" si="316"/>
        <v/>
      </c>
      <c r="DL265" t="str">
        <f t="shared" ca="1" si="340"/>
        <v/>
      </c>
      <c r="DN265" t="str">
        <f t="shared" ca="1" si="317"/>
        <v/>
      </c>
      <c r="DO265" t="str">
        <f t="shared" ca="1" si="318"/>
        <v/>
      </c>
      <c r="DP265" t="str">
        <f t="shared" ca="1" si="319"/>
        <v/>
      </c>
      <c r="DQ265" t="str">
        <f t="shared" ca="1" si="320"/>
        <v/>
      </c>
      <c r="DR265" t="str">
        <f t="shared" ca="1" si="321"/>
        <v/>
      </c>
      <c r="DS265" s="4" t="str">
        <f ca="1">IF($DL265="","",IF(OR(OFFSET(K$3,$DL265,0)='Datos fijos'!$AB$5,OFFSET(K$3,$DL265,0)='Datos fijos'!$AB$6),"Importado",OFFSET(K$3,$DL265,0)))</f>
        <v/>
      </c>
      <c r="DT265" t="str">
        <f t="shared" ca="1" si="322"/>
        <v/>
      </c>
      <c r="DU265" t="str">
        <f t="shared" ca="1" si="323"/>
        <v/>
      </c>
      <c r="DV265" t="str">
        <f t="shared" ca="1" si="324"/>
        <v/>
      </c>
      <c r="DW265" t="str">
        <f t="shared" ca="1" si="325"/>
        <v/>
      </c>
      <c r="DX265" t="str">
        <f ca="1">IF(DL265="","",IF(OR(DS265='Datos fijos'!$AB$3,DS265='Datos fijos'!$AB$4),0,SUM(DT265:DW265)))</f>
        <v/>
      </c>
      <c r="DY265" t="str">
        <f t="shared" ca="1" si="326"/>
        <v/>
      </c>
      <c r="EC265" s="52" t="str">
        <f ca="1">IF(OR(COUNTIF('Datos fijos'!$AJ:$AJ,Cálculos!$B265)=0,F265=0,D265=0,B265=0),"",VLOOKUP($B265,'Datos fijos'!$AJ:$AP,COLUMN('Datos fijos'!$AP$1)-COLUMN('Datos fijos'!$AJ$2)+1,0))</f>
        <v/>
      </c>
      <c r="ED265" t="str">
        <f t="shared" ca="1" si="327"/>
        <v/>
      </c>
    </row>
    <row r="266" spans="2:134">
      <c r="B266">
        <f ca="1">OFFSET('Equipos, Mater, Serv'!C$5,ROW($A266)-ROW($A$3),0)</f>
        <v>0</v>
      </c>
      <c r="C266">
        <f ca="1">OFFSET('Equipos, Mater, Serv'!D$5,ROW($A266)-ROW($A$3),0)</f>
        <v>0</v>
      </c>
      <c r="D266">
        <f ca="1">OFFSET('Equipos, Mater, Serv'!F$5,ROW($A266)-ROW($A$3),0)</f>
        <v>0</v>
      </c>
      <c r="E266">
        <f ca="1">OFFSET('Equipos, Mater, Serv'!G$5,ROW($A266)-ROW($A$3),0)</f>
        <v>0</v>
      </c>
      <c r="F266">
        <f ca="1">OFFSET('Equipos, Mater, Serv'!H$5,ROW($A266)-ROW($A$3),0)</f>
        <v>0</v>
      </c>
      <c r="G266">
        <f ca="1">OFFSET('Equipos, Mater, Serv'!L$5,ROW($A266)-ROW($A$3),0)</f>
        <v>0</v>
      </c>
      <c r="I266">
        <f ca="1">OFFSET('Equipos, Mater, Serv'!O$5,ROW($A266)-ROW($A$3),0)</f>
        <v>0</v>
      </c>
      <c r="J266">
        <f ca="1">OFFSET('Equipos, Mater, Serv'!P$5,ROW($A266)-ROW($A$3),0)</f>
        <v>0</v>
      </c>
      <c r="K266">
        <f ca="1">OFFSET('Equipos, Mater, Serv'!T$5,ROW($A266)-ROW($A$3),0)</f>
        <v>0</v>
      </c>
      <c r="L266">
        <f ca="1">OFFSET('Equipos, Mater, Serv'!U$5,ROW($A266)-ROW($A$3),0)</f>
        <v>0</v>
      </c>
      <c r="N266">
        <f ca="1">OFFSET('Equipos, Mater, Serv'!Z$5,ROW($A266)-ROW($A$3),0)</f>
        <v>0</v>
      </c>
      <c r="O266">
        <f ca="1">OFFSET('Equipos, Mater, Serv'!AA$5,ROW($A266)-ROW($A$3),0)</f>
        <v>0</v>
      </c>
      <c r="P266">
        <f ca="1">OFFSET('Equipos, Mater, Serv'!AB$5,ROW($A266)-ROW($A$3),0)</f>
        <v>0</v>
      </c>
      <c r="Q266">
        <f ca="1">OFFSET('Equipos, Mater, Serv'!AC$5,ROW($A266)-ROW($A$3),0)</f>
        <v>0</v>
      </c>
      <c r="R266">
        <f ca="1">OFFSET('Equipos, Mater, Serv'!AD$5,ROW($A266)-ROW($A$3),0)</f>
        <v>0</v>
      </c>
      <c r="S266">
        <f ca="1">OFFSET('Equipos, Mater, Serv'!AE$5,ROW($A266)-ROW($A$3),0)</f>
        <v>0</v>
      </c>
      <c r="T266">
        <f ca="1">OFFSET('Equipos, Mater, Serv'!AF$5,ROW($A266)-ROW($A$3),0)</f>
        <v>0</v>
      </c>
      <c r="V266" s="227">
        <f ca="1">IF(OR($B266=0,D266=0,F266=0,J266&lt;&gt;'Datos fijos'!$H$3),0,1)</f>
        <v>0</v>
      </c>
      <c r="W266">
        <f t="shared" ca="1" si="328"/>
        <v>0</v>
      </c>
      <c r="X266" t="str">
        <f t="shared" ca="1" si="329"/>
        <v/>
      </c>
      <c r="Y266" t="str">
        <f t="shared" ca="1" si="330"/>
        <v/>
      </c>
      <c r="AA266" t="str">
        <f t="shared" ca="1" si="273"/>
        <v/>
      </c>
      <c r="AB266" t="str">
        <f t="shared" ca="1" si="274"/>
        <v/>
      </c>
      <c r="AC266" t="str">
        <f t="shared" ca="1" si="275"/>
        <v/>
      </c>
      <c r="AD266" t="str">
        <f t="shared" ca="1" si="276"/>
        <v/>
      </c>
      <c r="AE266" t="str">
        <f t="shared" ca="1" si="277"/>
        <v/>
      </c>
      <c r="AF266" t="str">
        <f t="shared" ca="1" si="278"/>
        <v/>
      </c>
      <c r="AG266" t="str">
        <f t="shared" ca="1" si="331"/>
        <v/>
      </c>
      <c r="AH266" t="str">
        <f t="shared" ca="1" si="332"/>
        <v/>
      </c>
      <c r="AI266" t="str">
        <f t="shared" ca="1" si="333"/>
        <v/>
      </c>
      <c r="AL266" t="str">
        <f ca="1">IF(Y266="","",IF(OR(AG266='Datos fijos'!$AB$3,AG266='Datos fijos'!$AB$4),0,SUM(AH266:AK266)))</f>
        <v/>
      </c>
      <c r="BE266" s="4">
        <f ca="1">IF(OR(COUNTIF('Datos fijos'!$AJ:$AJ,$B266)=0,$B266=0,D266=0,F266=0,$H$4&lt;&gt;'Datos fijos'!$H$3),0,VLOOKUP($B266,'Datos fijos'!$AJ:$AO,COLUMN('Datos fijos'!$AK$2)-COLUMN('Datos fijos'!$AJ$2)+1,0))</f>
        <v>0</v>
      </c>
      <c r="BF266">
        <f t="shared" ca="1" si="334"/>
        <v>0</v>
      </c>
      <c r="BG266" t="str">
        <f t="shared" ca="1" si="279"/>
        <v/>
      </c>
      <c r="BH266" t="str">
        <f t="shared" ca="1" si="280"/>
        <v/>
      </c>
      <c r="BJ266" t="str">
        <f t="shared" ca="1" si="281"/>
        <v/>
      </c>
      <c r="BK266" t="str">
        <f t="shared" ca="1" si="282"/>
        <v/>
      </c>
      <c r="BL266" t="str">
        <f t="shared" ca="1" si="283"/>
        <v/>
      </c>
      <c r="BM266" t="str">
        <f t="shared" ca="1" si="284"/>
        <v/>
      </c>
      <c r="BN266" s="4" t="str">
        <f t="shared" ca="1" si="285"/>
        <v/>
      </c>
      <c r="BO266" t="str">
        <f t="shared" ca="1" si="286"/>
        <v/>
      </c>
      <c r="BP266" t="str">
        <f t="shared" ca="1" si="287"/>
        <v/>
      </c>
      <c r="BQ266" t="str">
        <f t="shared" ca="1" si="288"/>
        <v/>
      </c>
      <c r="BR266" t="str">
        <f t="shared" ca="1" si="289"/>
        <v/>
      </c>
      <c r="BS266" t="str">
        <f t="shared" ca="1" si="290"/>
        <v/>
      </c>
      <c r="BT266" t="str">
        <f ca="1">IF($BH266="","",IF(OR(BO266='Datos fijos'!$AB$3,BO266='Datos fijos'!$AB$4),0,SUM(BP266:BS266)))</f>
        <v/>
      </c>
      <c r="BU266" t="str">
        <f t="shared" ca="1" si="335"/>
        <v/>
      </c>
      <c r="BX266">
        <f ca="1">IF(OR(COUNTIF('Datos fijos'!$AJ:$AJ,$B266)=0,$B266=0,D266=0,F266=0,G266=0,$H$4&lt;&gt;'Datos fijos'!$H$3),0,VLOOKUP($B266,'Datos fijos'!$AJ:$AO,COLUMN('Datos fijos'!$AL$1)-COLUMN('Datos fijos'!$AJ$2)+1,0))</f>
        <v>0</v>
      </c>
      <c r="BY266">
        <f t="shared" ca="1" si="336"/>
        <v>0</v>
      </c>
      <c r="BZ266" t="str">
        <f t="shared" ca="1" si="291"/>
        <v/>
      </c>
      <c r="CA266" t="str">
        <f t="shared" ca="1" si="292"/>
        <v/>
      </c>
      <c r="CC266" t="str">
        <f t="shared" ca="1" si="293"/>
        <v/>
      </c>
      <c r="CD266" t="str">
        <f t="shared" ca="1" si="294"/>
        <v/>
      </c>
      <c r="CE266" t="str">
        <f t="shared" ca="1" si="295"/>
        <v/>
      </c>
      <c r="CF266" t="str">
        <f t="shared" ca="1" si="296"/>
        <v/>
      </c>
      <c r="CG266" t="str">
        <f t="shared" ca="1" si="297"/>
        <v/>
      </c>
      <c r="CH266" t="str">
        <f t="shared" ca="1" si="298"/>
        <v/>
      </c>
      <c r="CI266" t="str">
        <f t="shared" ca="1" si="299"/>
        <v/>
      </c>
      <c r="CJ266" t="str">
        <f t="shared" ca="1" si="300"/>
        <v/>
      </c>
      <c r="CK266" t="str">
        <f t="shared" ca="1" si="301"/>
        <v/>
      </c>
      <c r="CL266" t="str">
        <f t="shared" ca="1" si="302"/>
        <v/>
      </c>
      <c r="CM266" t="str">
        <f ca="1">IF($CA266="","",IF(OR(CH266='Datos fijos'!$AB$3,CH266='Datos fijos'!$AB$4),0,SUM(CI266:CL266)))</f>
        <v/>
      </c>
      <c r="CN266" t="str">
        <f t="shared" ca="1" si="337"/>
        <v/>
      </c>
      <c r="CQ266" s="4">
        <f ca="1">IF(OR(COUNTIF('Datos fijos'!$AJ:$AJ,$B266)=0,$B266=0,L266=0,D266=0,F266=0),0,IF(K266='Datos fijos'!$AB$5,VLOOKUP($B266,'Datos fijos'!$AJ:$AO,COLUMN('Datos fijos'!$AN$1)-COLUMN('Datos fijos'!$AJ$2)+1,0),0))</f>
        <v>0</v>
      </c>
      <c r="CR266">
        <f t="shared" ca="1" si="338"/>
        <v>0</v>
      </c>
      <c r="CS266" t="str">
        <f t="shared" ca="1" si="303"/>
        <v/>
      </c>
      <c r="CT266" t="str">
        <f t="shared" ca="1" si="304"/>
        <v/>
      </c>
      <c r="CV266" t="str">
        <f t="shared" ca="1" si="305"/>
        <v/>
      </c>
      <c r="CW266" t="str">
        <f t="shared" ca="1" si="306"/>
        <v/>
      </c>
      <c r="CX266" t="str">
        <f t="shared" ca="1" si="307"/>
        <v/>
      </c>
      <c r="CY266" t="str">
        <f t="shared" ca="1" si="308"/>
        <v/>
      </c>
      <c r="CZ266" t="str">
        <f t="shared" ca="1" si="309"/>
        <v/>
      </c>
      <c r="DA266" t="str">
        <f t="shared" ca="1" si="310"/>
        <v/>
      </c>
      <c r="DB266" s="4" t="str">
        <f t="shared" ca="1" si="311"/>
        <v/>
      </c>
      <c r="DC266" t="str">
        <f t="shared" ca="1" si="312"/>
        <v/>
      </c>
      <c r="DD266" t="str">
        <f t="shared" ca="1" si="313"/>
        <v/>
      </c>
      <c r="DE266" t="str">
        <f t="shared" ca="1" si="314"/>
        <v/>
      </c>
      <c r="DF266" t="str">
        <f t="shared" ca="1" si="315"/>
        <v/>
      </c>
      <c r="DI266">
        <f ca="1">IF(OR(COUNTIF('Datos fijos'!$AJ:$AJ,Cálculos!$B266)=0,Cálculos!$B266=0,D266=0,F266=0),0,VLOOKUP($B266,'Datos fijos'!$AJ:$AO,COLUMN('Datos fijos'!$AO$1)-COLUMN('Datos fijos'!$AJ$2)+1,0))</f>
        <v>0</v>
      </c>
      <c r="DJ266">
        <f t="shared" ca="1" si="339"/>
        <v>0</v>
      </c>
      <c r="DK266" t="str">
        <f t="shared" ca="1" si="316"/>
        <v/>
      </c>
      <c r="DL266" t="str">
        <f t="shared" ca="1" si="340"/>
        <v/>
      </c>
      <c r="DN266" t="str">
        <f t="shared" ca="1" si="317"/>
        <v/>
      </c>
      <c r="DO266" t="str">
        <f t="shared" ca="1" si="318"/>
        <v/>
      </c>
      <c r="DP266" t="str">
        <f t="shared" ca="1" si="319"/>
        <v/>
      </c>
      <c r="DQ266" t="str">
        <f t="shared" ca="1" si="320"/>
        <v/>
      </c>
      <c r="DR266" t="str">
        <f t="shared" ca="1" si="321"/>
        <v/>
      </c>
      <c r="DS266" s="4" t="str">
        <f ca="1">IF($DL266="","",IF(OR(OFFSET(K$3,$DL266,0)='Datos fijos'!$AB$5,OFFSET(K$3,$DL266,0)='Datos fijos'!$AB$6),"Importado",OFFSET(K$3,$DL266,0)))</f>
        <v/>
      </c>
      <c r="DT266" t="str">
        <f t="shared" ca="1" si="322"/>
        <v/>
      </c>
      <c r="DU266" t="str">
        <f t="shared" ca="1" si="323"/>
        <v/>
      </c>
      <c r="DV266" t="str">
        <f t="shared" ca="1" si="324"/>
        <v/>
      </c>
      <c r="DW266" t="str">
        <f t="shared" ca="1" si="325"/>
        <v/>
      </c>
      <c r="DX266" t="str">
        <f ca="1">IF(DL266="","",IF(OR(DS266='Datos fijos'!$AB$3,DS266='Datos fijos'!$AB$4),0,SUM(DT266:DW266)))</f>
        <v/>
      </c>
      <c r="DY266" t="str">
        <f t="shared" ca="1" si="326"/>
        <v/>
      </c>
      <c r="EC266" s="52" t="str">
        <f ca="1">IF(OR(COUNTIF('Datos fijos'!$AJ:$AJ,Cálculos!$B266)=0,F266=0,D266=0,B266=0),"",VLOOKUP($B266,'Datos fijos'!$AJ:$AP,COLUMN('Datos fijos'!$AP$1)-COLUMN('Datos fijos'!$AJ$2)+1,0))</f>
        <v/>
      </c>
      <c r="ED266" t="str">
        <f t="shared" ca="1" si="327"/>
        <v/>
      </c>
    </row>
    <row r="267" spans="2:134">
      <c r="B267">
        <f ca="1">OFFSET('Equipos, Mater, Serv'!C$5,ROW($A267)-ROW($A$3),0)</f>
        <v>0</v>
      </c>
      <c r="C267">
        <f ca="1">OFFSET('Equipos, Mater, Serv'!D$5,ROW($A267)-ROW($A$3),0)</f>
        <v>0</v>
      </c>
      <c r="D267">
        <f ca="1">OFFSET('Equipos, Mater, Serv'!F$5,ROW($A267)-ROW($A$3),0)</f>
        <v>0</v>
      </c>
      <c r="E267">
        <f ca="1">OFFSET('Equipos, Mater, Serv'!G$5,ROW($A267)-ROW($A$3),0)</f>
        <v>0</v>
      </c>
      <c r="F267">
        <f ca="1">OFFSET('Equipos, Mater, Serv'!H$5,ROW($A267)-ROW($A$3),0)</f>
        <v>0</v>
      </c>
      <c r="G267">
        <f ca="1">OFFSET('Equipos, Mater, Serv'!L$5,ROW($A267)-ROW($A$3),0)</f>
        <v>0</v>
      </c>
      <c r="I267">
        <f ca="1">OFFSET('Equipos, Mater, Serv'!O$5,ROW($A267)-ROW($A$3),0)</f>
        <v>0</v>
      </c>
      <c r="J267">
        <f ca="1">OFFSET('Equipos, Mater, Serv'!P$5,ROW($A267)-ROW($A$3),0)</f>
        <v>0</v>
      </c>
      <c r="K267">
        <f ca="1">OFFSET('Equipos, Mater, Serv'!T$5,ROW($A267)-ROW($A$3),0)</f>
        <v>0</v>
      </c>
      <c r="L267">
        <f ca="1">OFFSET('Equipos, Mater, Serv'!U$5,ROW($A267)-ROW($A$3),0)</f>
        <v>0</v>
      </c>
      <c r="N267">
        <f ca="1">OFFSET('Equipos, Mater, Serv'!Z$5,ROW($A267)-ROW($A$3),0)</f>
        <v>0</v>
      </c>
      <c r="O267">
        <f ca="1">OFFSET('Equipos, Mater, Serv'!AA$5,ROW($A267)-ROW($A$3),0)</f>
        <v>0</v>
      </c>
      <c r="P267">
        <f ca="1">OFFSET('Equipos, Mater, Serv'!AB$5,ROW($A267)-ROW($A$3),0)</f>
        <v>0</v>
      </c>
      <c r="Q267">
        <f ca="1">OFFSET('Equipos, Mater, Serv'!AC$5,ROW($A267)-ROW($A$3),0)</f>
        <v>0</v>
      </c>
      <c r="R267">
        <f ca="1">OFFSET('Equipos, Mater, Serv'!AD$5,ROW($A267)-ROW($A$3),0)</f>
        <v>0</v>
      </c>
      <c r="S267">
        <f ca="1">OFFSET('Equipos, Mater, Serv'!AE$5,ROW($A267)-ROW($A$3),0)</f>
        <v>0</v>
      </c>
      <c r="T267">
        <f ca="1">OFFSET('Equipos, Mater, Serv'!AF$5,ROW($A267)-ROW($A$3),0)</f>
        <v>0</v>
      </c>
      <c r="V267" s="227">
        <f ca="1">IF(OR($B267=0,D267=0,F267=0,J267&lt;&gt;'Datos fijos'!$H$3),0,1)</f>
        <v>0</v>
      </c>
      <c r="W267">
        <f t="shared" ca="1" si="328"/>
        <v>0</v>
      </c>
      <c r="X267" t="str">
        <f t="shared" ca="1" si="329"/>
        <v/>
      </c>
      <c r="Y267" t="str">
        <f t="shared" ca="1" si="330"/>
        <v/>
      </c>
      <c r="AA267" t="str">
        <f t="shared" ca="1" si="273"/>
        <v/>
      </c>
      <c r="AB267" t="str">
        <f t="shared" ca="1" si="274"/>
        <v/>
      </c>
      <c r="AC267" t="str">
        <f t="shared" ca="1" si="275"/>
        <v/>
      </c>
      <c r="AD267" t="str">
        <f t="shared" ca="1" si="276"/>
        <v/>
      </c>
      <c r="AE267" t="str">
        <f t="shared" ca="1" si="277"/>
        <v/>
      </c>
      <c r="AF267" t="str">
        <f t="shared" ca="1" si="278"/>
        <v/>
      </c>
      <c r="AG267" t="str">
        <f t="shared" ca="1" si="331"/>
        <v/>
      </c>
      <c r="AH267" t="str">
        <f t="shared" ca="1" si="332"/>
        <v/>
      </c>
      <c r="AI267" t="str">
        <f t="shared" ca="1" si="333"/>
        <v/>
      </c>
      <c r="AL267" t="str">
        <f ca="1">IF(Y267="","",IF(OR(AG267='Datos fijos'!$AB$3,AG267='Datos fijos'!$AB$4),0,SUM(AH267:AK267)))</f>
        <v/>
      </c>
      <c r="BE267" s="4">
        <f ca="1">IF(OR(COUNTIF('Datos fijos'!$AJ:$AJ,$B267)=0,$B267=0,D267=0,F267=0,$H$4&lt;&gt;'Datos fijos'!$H$3),0,VLOOKUP($B267,'Datos fijos'!$AJ:$AO,COLUMN('Datos fijos'!$AK$2)-COLUMN('Datos fijos'!$AJ$2)+1,0))</f>
        <v>0</v>
      </c>
      <c r="BF267">
        <f t="shared" ca="1" si="334"/>
        <v>0</v>
      </c>
      <c r="BG267" t="str">
        <f t="shared" ca="1" si="279"/>
        <v/>
      </c>
      <c r="BH267" t="str">
        <f t="shared" ca="1" si="280"/>
        <v/>
      </c>
      <c r="BJ267" t="str">
        <f t="shared" ca="1" si="281"/>
        <v/>
      </c>
      <c r="BK267" t="str">
        <f t="shared" ca="1" si="282"/>
        <v/>
      </c>
      <c r="BL267" t="str">
        <f t="shared" ca="1" si="283"/>
        <v/>
      </c>
      <c r="BM267" t="str">
        <f t="shared" ca="1" si="284"/>
        <v/>
      </c>
      <c r="BN267" s="4" t="str">
        <f t="shared" ca="1" si="285"/>
        <v/>
      </c>
      <c r="BO267" t="str">
        <f t="shared" ca="1" si="286"/>
        <v/>
      </c>
      <c r="BP267" t="str">
        <f t="shared" ca="1" si="287"/>
        <v/>
      </c>
      <c r="BQ267" t="str">
        <f t="shared" ca="1" si="288"/>
        <v/>
      </c>
      <c r="BR267" t="str">
        <f t="shared" ca="1" si="289"/>
        <v/>
      </c>
      <c r="BS267" t="str">
        <f t="shared" ca="1" si="290"/>
        <v/>
      </c>
      <c r="BT267" t="str">
        <f ca="1">IF($BH267="","",IF(OR(BO267='Datos fijos'!$AB$3,BO267='Datos fijos'!$AB$4),0,SUM(BP267:BS267)))</f>
        <v/>
      </c>
      <c r="BU267" t="str">
        <f t="shared" ca="1" si="335"/>
        <v/>
      </c>
      <c r="BX267">
        <f ca="1">IF(OR(COUNTIF('Datos fijos'!$AJ:$AJ,$B267)=0,$B267=0,D267=0,F267=0,G267=0,$H$4&lt;&gt;'Datos fijos'!$H$3),0,VLOOKUP($B267,'Datos fijos'!$AJ:$AO,COLUMN('Datos fijos'!$AL$1)-COLUMN('Datos fijos'!$AJ$2)+1,0))</f>
        <v>0</v>
      </c>
      <c r="BY267">
        <f t="shared" ca="1" si="336"/>
        <v>0</v>
      </c>
      <c r="BZ267" t="str">
        <f t="shared" ca="1" si="291"/>
        <v/>
      </c>
      <c r="CA267" t="str">
        <f t="shared" ca="1" si="292"/>
        <v/>
      </c>
      <c r="CC267" t="str">
        <f t="shared" ca="1" si="293"/>
        <v/>
      </c>
      <c r="CD267" t="str">
        <f t="shared" ca="1" si="294"/>
        <v/>
      </c>
      <c r="CE267" t="str">
        <f t="shared" ca="1" si="295"/>
        <v/>
      </c>
      <c r="CF267" t="str">
        <f t="shared" ca="1" si="296"/>
        <v/>
      </c>
      <c r="CG267" t="str">
        <f t="shared" ca="1" si="297"/>
        <v/>
      </c>
      <c r="CH267" t="str">
        <f t="shared" ca="1" si="298"/>
        <v/>
      </c>
      <c r="CI267" t="str">
        <f t="shared" ca="1" si="299"/>
        <v/>
      </c>
      <c r="CJ267" t="str">
        <f t="shared" ca="1" si="300"/>
        <v/>
      </c>
      <c r="CK267" t="str">
        <f t="shared" ca="1" si="301"/>
        <v/>
      </c>
      <c r="CL267" t="str">
        <f t="shared" ca="1" si="302"/>
        <v/>
      </c>
      <c r="CM267" t="str">
        <f ca="1">IF($CA267="","",IF(OR(CH267='Datos fijos'!$AB$3,CH267='Datos fijos'!$AB$4),0,SUM(CI267:CL267)))</f>
        <v/>
      </c>
      <c r="CN267" t="str">
        <f t="shared" ca="1" si="337"/>
        <v/>
      </c>
      <c r="CQ267" s="4">
        <f ca="1">IF(OR(COUNTIF('Datos fijos'!$AJ:$AJ,$B267)=0,$B267=0,L267=0,D267=0,F267=0),0,IF(K267='Datos fijos'!$AB$5,VLOOKUP($B267,'Datos fijos'!$AJ:$AO,COLUMN('Datos fijos'!$AN$1)-COLUMN('Datos fijos'!$AJ$2)+1,0),0))</f>
        <v>0</v>
      </c>
      <c r="CR267">
        <f t="shared" ca="1" si="338"/>
        <v>0</v>
      </c>
      <c r="CS267" t="str">
        <f t="shared" ca="1" si="303"/>
        <v/>
      </c>
      <c r="CT267" t="str">
        <f t="shared" ca="1" si="304"/>
        <v/>
      </c>
      <c r="CV267" t="str">
        <f t="shared" ca="1" si="305"/>
        <v/>
      </c>
      <c r="CW267" t="str">
        <f t="shared" ca="1" si="306"/>
        <v/>
      </c>
      <c r="CX267" t="str">
        <f t="shared" ca="1" si="307"/>
        <v/>
      </c>
      <c r="CY267" t="str">
        <f t="shared" ca="1" si="308"/>
        <v/>
      </c>
      <c r="CZ267" t="str">
        <f t="shared" ca="1" si="309"/>
        <v/>
      </c>
      <c r="DA267" t="str">
        <f t="shared" ca="1" si="310"/>
        <v/>
      </c>
      <c r="DB267" s="4" t="str">
        <f t="shared" ca="1" si="311"/>
        <v/>
      </c>
      <c r="DC267" t="str">
        <f t="shared" ca="1" si="312"/>
        <v/>
      </c>
      <c r="DD267" t="str">
        <f t="shared" ca="1" si="313"/>
        <v/>
      </c>
      <c r="DE267" t="str">
        <f t="shared" ca="1" si="314"/>
        <v/>
      </c>
      <c r="DF267" t="str">
        <f t="shared" ca="1" si="315"/>
        <v/>
      </c>
      <c r="DI267">
        <f ca="1">IF(OR(COUNTIF('Datos fijos'!$AJ:$AJ,Cálculos!$B267)=0,Cálculos!$B267=0,D267=0,F267=0),0,VLOOKUP($B267,'Datos fijos'!$AJ:$AO,COLUMN('Datos fijos'!$AO$1)-COLUMN('Datos fijos'!$AJ$2)+1,0))</f>
        <v>0</v>
      </c>
      <c r="DJ267">
        <f t="shared" ca="1" si="339"/>
        <v>0</v>
      </c>
      <c r="DK267" t="str">
        <f t="shared" ca="1" si="316"/>
        <v/>
      </c>
      <c r="DL267" t="str">
        <f t="shared" ca="1" si="340"/>
        <v/>
      </c>
      <c r="DN267" t="str">
        <f t="shared" ca="1" si="317"/>
        <v/>
      </c>
      <c r="DO267" t="str">
        <f t="shared" ca="1" si="318"/>
        <v/>
      </c>
      <c r="DP267" t="str">
        <f t="shared" ca="1" si="319"/>
        <v/>
      </c>
      <c r="DQ267" t="str">
        <f t="shared" ca="1" si="320"/>
        <v/>
      </c>
      <c r="DR267" t="str">
        <f t="shared" ca="1" si="321"/>
        <v/>
      </c>
      <c r="DS267" s="4" t="str">
        <f ca="1">IF($DL267="","",IF(OR(OFFSET(K$3,$DL267,0)='Datos fijos'!$AB$5,OFFSET(K$3,$DL267,0)='Datos fijos'!$AB$6),"Importado",OFFSET(K$3,$DL267,0)))</f>
        <v/>
      </c>
      <c r="DT267" t="str">
        <f t="shared" ca="1" si="322"/>
        <v/>
      </c>
      <c r="DU267" t="str">
        <f t="shared" ca="1" si="323"/>
        <v/>
      </c>
      <c r="DV267" t="str">
        <f t="shared" ca="1" si="324"/>
        <v/>
      </c>
      <c r="DW267" t="str">
        <f t="shared" ca="1" si="325"/>
        <v/>
      </c>
      <c r="DX267" t="str">
        <f ca="1">IF(DL267="","",IF(OR(DS267='Datos fijos'!$AB$3,DS267='Datos fijos'!$AB$4),0,SUM(DT267:DW267)))</f>
        <v/>
      </c>
      <c r="DY267" t="str">
        <f t="shared" ca="1" si="326"/>
        <v/>
      </c>
      <c r="EC267" s="52" t="str">
        <f ca="1">IF(OR(COUNTIF('Datos fijos'!$AJ:$AJ,Cálculos!$B267)=0,F267=0,D267=0,B267=0),"",VLOOKUP($B267,'Datos fijos'!$AJ:$AP,COLUMN('Datos fijos'!$AP$1)-COLUMN('Datos fijos'!$AJ$2)+1,0))</f>
        <v/>
      </c>
      <c r="ED267" t="str">
        <f t="shared" ca="1" si="327"/>
        <v/>
      </c>
    </row>
    <row r="268" spans="2:134">
      <c r="B268">
        <f ca="1">OFFSET('Equipos, Mater, Serv'!C$5,ROW($A268)-ROW($A$3),0)</f>
        <v>0</v>
      </c>
      <c r="C268">
        <f ca="1">OFFSET('Equipos, Mater, Serv'!D$5,ROW($A268)-ROW($A$3),0)</f>
        <v>0</v>
      </c>
      <c r="D268">
        <f ca="1">OFFSET('Equipos, Mater, Serv'!F$5,ROW($A268)-ROW($A$3),0)</f>
        <v>0</v>
      </c>
      <c r="E268">
        <f ca="1">OFFSET('Equipos, Mater, Serv'!G$5,ROW($A268)-ROW($A$3),0)</f>
        <v>0</v>
      </c>
      <c r="F268">
        <f ca="1">OFFSET('Equipos, Mater, Serv'!H$5,ROW($A268)-ROW($A$3),0)</f>
        <v>0</v>
      </c>
      <c r="G268">
        <f ca="1">OFFSET('Equipos, Mater, Serv'!L$5,ROW($A268)-ROW($A$3),0)</f>
        <v>0</v>
      </c>
      <c r="I268">
        <f ca="1">OFFSET('Equipos, Mater, Serv'!O$5,ROW($A268)-ROW($A$3),0)</f>
        <v>0</v>
      </c>
      <c r="J268">
        <f ca="1">OFFSET('Equipos, Mater, Serv'!P$5,ROW($A268)-ROW($A$3),0)</f>
        <v>0</v>
      </c>
      <c r="K268">
        <f ca="1">OFFSET('Equipos, Mater, Serv'!T$5,ROW($A268)-ROW($A$3),0)</f>
        <v>0</v>
      </c>
      <c r="L268">
        <f ca="1">OFFSET('Equipos, Mater, Serv'!U$5,ROW($A268)-ROW($A$3),0)</f>
        <v>0</v>
      </c>
      <c r="N268">
        <f ca="1">OFFSET('Equipos, Mater, Serv'!Z$5,ROW($A268)-ROW($A$3),0)</f>
        <v>0</v>
      </c>
      <c r="O268">
        <f ca="1">OFFSET('Equipos, Mater, Serv'!AA$5,ROW($A268)-ROW($A$3),0)</f>
        <v>0</v>
      </c>
      <c r="P268">
        <f ca="1">OFFSET('Equipos, Mater, Serv'!AB$5,ROW($A268)-ROW($A$3),0)</f>
        <v>0</v>
      </c>
      <c r="Q268">
        <f ca="1">OFFSET('Equipos, Mater, Serv'!AC$5,ROW($A268)-ROW($A$3),0)</f>
        <v>0</v>
      </c>
      <c r="R268">
        <f ca="1">OFFSET('Equipos, Mater, Serv'!AD$5,ROW($A268)-ROW($A$3),0)</f>
        <v>0</v>
      </c>
      <c r="S268">
        <f ca="1">OFFSET('Equipos, Mater, Serv'!AE$5,ROW($A268)-ROW($A$3),0)</f>
        <v>0</v>
      </c>
      <c r="T268">
        <f ca="1">OFFSET('Equipos, Mater, Serv'!AF$5,ROW($A268)-ROW($A$3),0)</f>
        <v>0</v>
      </c>
      <c r="V268" s="227">
        <f ca="1">IF(OR($B268=0,D268=0,F268=0,J268&lt;&gt;'Datos fijos'!$H$3),0,1)</f>
        <v>0</v>
      </c>
      <c r="W268">
        <f t="shared" ca="1" si="328"/>
        <v>0</v>
      </c>
      <c r="X268" t="str">
        <f t="shared" ca="1" si="329"/>
        <v/>
      </c>
      <c r="Y268" t="str">
        <f t="shared" ca="1" si="330"/>
        <v/>
      </c>
      <c r="AA268" t="str">
        <f t="shared" ca="1" si="273"/>
        <v/>
      </c>
      <c r="AB268" t="str">
        <f t="shared" ca="1" si="274"/>
        <v/>
      </c>
      <c r="AC268" t="str">
        <f t="shared" ca="1" si="275"/>
        <v/>
      </c>
      <c r="AD268" t="str">
        <f t="shared" ca="1" si="276"/>
        <v/>
      </c>
      <c r="AE268" t="str">
        <f t="shared" ca="1" si="277"/>
        <v/>
      </c>
      <c r="AF268" t="str">
        <f t="shared" ca="1" si="278"/>
        <v/>
      </c>
      <c r="AG268" t="str">
        <f t="shared" ca="1" si="331"/>
        <v/>
      </c>
      <c r="AH268" t="str">
        <f t="shared" ca="1" si="332"/>
        <v/>
      </c>
      <c r="AI268" t="str">
        <f t="shared" ca="1" si="333"/>
        <v/>
      </c>
      <c r="AL268" t="str">
        <f ca="1">IF(Y268="","",IF(OR(AG268='Datos fijos'!$AB$3,AG268='Datos fijos'!$AB$4),0,SUM(AH268:AK268)))</f>
        <v/>
      </c>
      <c r="BE268" s="4">
        <f ca="1">IF(OR(COUNTIF('Datos fijos'!$AJ:$AJ,$B268)=0,$B268=0,D268=0,F268=0,$H$4&lt;&gt;'Datos fijos'!$H$3),0,VLOOKUP($B268,'Datos fijos'!$AJ:$AO,COLUMN('Datos fijos'!$AK$2)-COLUMN('Datos fijos'!$AJ$2)+1,0))</f>
        <v>0</v>
      </c>
      <c r="BF268">
        <f t="shared" ca="1" si="334"/>
        <v>0</v>
      </c>
      <c r="BG268" t="str">
        <f t="shared" ca="1" si="279"/>
        <v/>
      </c>
      <c r="BH268" t="str">
        <f t="shared" ca="1" si="280"/>
        <v/>
      </c>
      <c r="BJ268" t="str">
        <f t="shared" ca="1" si="281"/>
        <v/>
      </c>
      <c r="BK268" t="str">
        <f t="shared" ca="1" si="282"/>
        <v/>
      </c>
      <c r="BL268" t="str">
        <f t="shared" ca="1" si="283"/>
        <v/>
      </c>
      <c r="BM268" t="str">
        <f t="shared" ca="1" si="284"/>
        <v/>
      </c>
      <c r="BN268" s="4" t="str">
        <f t="shared" ca="1" si="285"/>
        <v/>
      </c>
      <c r="BO268" t="str">
        <f t="shared" ca="1" si="286"/>
        <v/>
      </c>
      <c r="BP268" t="str">
        <f t="shared" ca="1" si="287"/>
        <v/>
      </c>
      <c r="BQ268" t="str">
        <f t="shared" ca="1" si="288"/>
        <v/>
      </c>
      <c r="BR268" t="str">
        <f t="shared" ca="1" si="289"/>
        <v/>
      </c>
      <c r="BS268" t="str">
        <f t="shared" ca="1" si="290"/>
        <v/>
      </c>
      <c r="BT268" t="str">
        <f ca="1">IF($BH268="","",IF(OR(BO268='Datos fijos'!$AB$3,BO268='Datos fijos'!$AB$4),0,SUM(BP268:BS268)))</f>
        <v/>
      </c>
      <c r="BU268" t="str">
        <f t="shared" ca="1" si="335"/>
        <v/>
      </c>
      <c r="BX268">
        <f ca="1">IF(OR(COUNTIF('Datos fijos'!$AJ:$AJ,$B268)=0,$B268=0,D268=0,F268=0,G268=0,$H$4&lt;&gt;'Datos fijos'!$H$3),0,VLOOKUP($B268,'Datos fijos'!$AJ:$AO,COLUMN('Datos fijos'!$AL$1)-COLUMN('Datos fijos'!$AJ$2)+1,0))</f>
        <v>0</v>
      </c>
      <c r="BY268">
        <f t="shared" ca="1" si="336"/>
        <v>0</v>
      </c>
      <c r="BZ268" t="str">
        <f t="shared" ca="1" si="291"/>
        <v/>
      </c>
      <c r="CA268" t="str">
        <f t="shared" ca="1" si="292"/>
        <v/>
      </c>
      <c r="CC268" t="str">
        <f t="shared" ca="1" si="293"/>
        <v/>
      </c>
      <c r="CD268" t="str">
        <f t="shared" ca="1" si="294"/>
        <v/>
      </c>
      <c r="CE268" t="str">
        <f t="shared" ca="1" si="295"/>
        <v/>
      </c>
      <c r="CF268" t="str">
        <f t="shared" ca="1" si="296"/>
        <v/>
      </c>
      <c r="CG268" t="str">
        <f t="shared" ca="1" si="297"/>
        <v/>
      </c>
      <c r="CH268" t="str">
        <f t="shared" ca="1" si="298"/>
        <v/>
      </c>
      <c r="CI268" t="str">
        <f t="shared" ca="1" si="299"/>
        <v/>
      </c>
      <c r="CJ268" t="str">
        <f t="shared" ca="1" si="300"/>
        <v/>
      </c>
      <c r="CK268" t="str">
        <f t="shared" ca="1" si="301"/>
        <v/>
      </c>
      <c r="CL268" t="str">
        <f t="shared" ca="1" si="302"/>
        <v/>
      </c>
      <c r="CM268" t="str">
        <f ca="1">IF($CA268="","",IF(OR(CH268='Datos fijos'!$AB$3,CH268='Datos fijos'!$AB$4),0,SUM(CI268:CL268)))</f>
        <v/>
      </c>
      <c r="CN268" t="str">
        <f t="shared" ca="1" si="337"/>
        <v/>
      </c>
      <c r="CQ268" s="4">
        <f ca="1">IF(OR(COUNTIF('Datos fijos'!$AJ:$AJ,$B268)=0,$B268=0,L268=0,D268=0,F268=0),0,IF(K268='Datos fijos'!$AB$5,VLOOKUP($B268,'Datos fijos'!$AJ:$AO,COLUMN('Datos fijos'!$AN$1)-COLUMN('Datos fijos'!$AJ$2)+1,0),0))</f>
        <v>0</v>
      </c>
      <c r="CR268">
        <f t="shared" ca="1" si="338"/>
        <v>0</v>
      </c>
      <c r="CS268" t="str">
        <f t="shared" ca="1" si="303"/>
        <v/>
      </c>
      <c r="CT268" t="str">
        <f t="shared" ca="1" si="304"/>
        <v/>
      </c>
      <c r="CV268" t="str">
        <f t="shared" ca="1" si="305"/>
        <v/>
      </c>
      <c r="CW268" t="str">
        <f t="shared" ca="1" si="306"/>
        <v/>
      </c>
      <c r="CX268" t="str">
        <f t="shared" ca="1" si="307"/>
        <v/>
      </c>
      <c r="CY268" t="str">
        <f t="shared" ca="1" si="308"/>
        <v/>
      </c>
      <c r="CZ268" t="str">
        <f t="shared" ca="1" si="309"/>
        <v/>
      </c>
      <c r="DA268" t="str">
        <f t="shared" ca="1" si="310"/>
        <v/>
      </c>
      <c r="DB268" s="4" t="str">
        <f t="shared" ca="1" si="311"/>
        <v/>
      </c>
      <c r="DC268" t="str">
        <f t="shared" ca="1" si="312"/>
        <v/>
      </c>
      <c r="DD268" t="str">
        <f t="shared" ca="1" si="313"/>
        <v/>
      </c>
      <c r="DE268" t="str">
        <f t="shared" ca="1" si="314"/>
        <v/>
      </c>
      <c r="DF268" t="str">
        <f t="shared" ca="1" si="315"/>
        <v/>
      </c>
      <c r="DI268">
        <f ca="1">IF(OR(COUNTIF('Datos fijos'!$AJ:$AJ,Cálculos!$B268)=0,Cálculos!$B268=0,D268=0,F268=0),0,VLOOKUP($B268,'Datos fijos'!$AJ:$AO,COLUMN('Datos fijos'!$AO$1)-COLUMN('Datos fijos'!$AJ$2)+1,0))</f>
        <v>0</v>
      </c>
      <c r="DJ268">
        <f t="shared" ca="1" si="339"/>
        <v>0</v>
      </c>
      <c r="DK268" t="str">
        <f t="shared" ca="1" si="316"/>
        <v/>
      </c>
      <c r="DL268" t="str">
        <f t="shared" ca="1" si="340"/>
        <v/>
      </c>
      <c r="DN268" t="str">
        <f t="shared" ca="1" si="317"/>
        <v/>
      </c>
      <c r="DO268" t="str">
        <f t="shared" ca="1" si="318"/>
        <v/>
      </c>
      <c r="DP268" t="str">
        <f t="shared" ca="1" si="319"/>
        <v/>
      </c>
      <c r="DQ268" t="str">
        <f t="shared" ca="1" si="320"/>
        <v/>
      </c>
      <c r="DR268" t="str">
        <f t="shared" ca="1" si="321"/>
        <v/>
      </c>
      <c r="DS268" s="4" t="str">
        <f ca="1">IF($DL268="","",IF(OR(OFFSET(K$3,$DL268,0)='Datos fijos'!$AB$5,OFFSET(K$3,$DL268,0)='Datos fijos'!$AB$6),"Importado",OFFSET(K$3,$DL268,0)))</f>
        <v/>
      </c>
      <c r="DT268" t="str">
        <f t="shared" ca="1" si="322"/>
        <v/>
      </c>
      <c r="DU268" t="str">
        <f t="shared" ca="1" si="323"/>
        <v/>
      </c>
      <c r="DV268" t="str">
        <f t="shared" ca="1" si="324"/>
        <v/>
      </c>
      <c r="DW268" t="str">
        <f t="shared" ca="1" si="325"/>
        <v/>
      </c>
      <c r="DX268" t="str">
        <f ca="1">IF(DL268="","",IF(OR(DS268='Datos fijos'!$AB$3,DS268='Datos fijos'!$AB$4),0,SUM(DT268:DW268)))</f>
        <v/>
      </c>
      <c r="DY268" t="str">
        <f t="shared" ca="1" si="326"/>
        <v/>
      </c>
      <c r="EC268" s="52" t="str">
        <f ca="1">IF(OR(COUNTIF('Datos fijos'!$AJ:$AJ,Cálculos!$B268)=0,F268=0,D268=0,B268=0),"",VLOOKUP($B268,'Datos fijos'!$AJ:$AP,COLUMN('Datos fijos'!$AP$1)-COLUMN('Datos fijos'!$AJ$2)+1,0))</f>
        <v/>
      </c>
      <c r="ED268" t="str">
        <f t="shared" ca="1" si="327"/>
        <v/>
      </c>
    </row>
    <row r="269" spans="2:134">
      <c r="B269">
        <f ca="1">OFFSET('Equipos, Mater, Serv'!C$5,ROW($A269)-ROW($A$3),0)</f>
        <v>0</v>
      </c>
      <c r="C269">
        <f ca="1">OFFSET('Equipos, Mater, Serv'!D$5,ROW($A269)-ROW($A$3),0)</f>
        <v>0</v>
      </c>
      <c r="D269">
        <f ca="1">OFFSET('Equipos, Mater, Serv'!F$5,ROW($A269)-ROW($A$3),0)</f>
        <v>0</v>
      </c>
      <c r="E269">
        <f ca="1">OFFSET('Equipos, Mater, Serv'!G$5,ROW($A269)-ROW($A$3),0)</f>
        <v>0</v>
      </c>
      <c r="F269">
        <f ca="1">OFFSET('Equipos, Mater, Serv'!H$5,ROW($A269)-ROW($A$3),0)</f>
        <v>0</v>
      </c>
      <c r="G269">
        <f ca="1">OFFSET('Equipos, Mater, Serv'!L$5,ROW($A269)-ROW($A$3),0)</f>
        <v>0</v>
      </c>
      <c r="I269">
        <f ca="1">OFFSET('Equipos, Mater, Serv'!O$5,ROW($A269)-ROW($A$3),0)</f>
        <v>0</v>
      </c>
      <c r="J269">
        <f ca="1">OFFSET('Equipos, Mater, Serv'!P$5,ROW($A269)-ROW($A$3),0)</f>
        <v>0</v>
      </c>
      <c r="K269">
        <f ca="1">OFFSET('Equipos, Mater, Serv'!T$5,ROW($A269)-ROW($A$3),0)</f>
        <v>0</v>
      </c>
      <c r="L269">
        <f ca="1">OFFSET('Equipos, Mater, Serv'!U$5,ROW($A269)-ROW($A$3),0)</f>
        <v>0</v>
      </c>
      <c r="N269">
        <f ca="1">OFFSET('Equipos, Mater, Serv'!Z$5,ROW($A269)-ROW($A$3),0)</f>
        <v>0</v>
      </c>
      <c r="O269">
        <f ca="1">OFFSET('Equipos, Mater, Serv'!AA$5,ROW($A269)-ROW($A$3),0)</f>
        <v>0</v>
      </c>
      <c r="P269">
        <f ca="1">OFFSET('Equipos, Mater, Serv'!AB$5,ROW($A269)-ROW($A$3),0)</f>
        <v>0</v>
      </c>
      <c r="Q269">
        <f ca="1">OFFSET('Equipos, Mater, Serv'!AC$5,ROW($A269)-ROW($A$3),0)</f>
        <v>0</v>
      </c>
      <c r="R269">
        <f ca="1">OFFSET('Equipos, Mater, Serv'!AD$5,ROW($A269)-ROW($A$3),0)</f>
        <v>0</v>
      </c>
      <c r="S269">
        <f ca="1">OFFSET('Equipos, Mater, Serv'!AE$5,ROW($A269)-ROW($A$3),0)</f>
        <v>0</v>
      </c>
      <c r="T269">
        <f ca="1">OFFSET('Equipos, Mater, Serv'!AF$5,ROW($A269)-ROW($A$3),0)</f>
        <v>0</v>
      </c>
      <c r="V269" s="227">
        <f ca="1">IF(OR($B269=0,D269=0,F269=0,J269&lt;&gt;'Datos fijos'!$H$3),0,1)</f>
        <v>0</v>
      </c>
      <c r="W269">
        <f t="shared" ca="1" si="328"/>
        <v>0</v>
      </c>
      <c r="X269" t="str">
        <f t="shared" ca="1" si="329"/>
        <v/>
      </c>
      <c r="Y269" t="str">
        <f t="shared" ca="1" si="330"/>
        <v/>
      </c>
      <c r="AA269" t="str">
        <f t="shared" ca="1" si="273"/>
        <v/>
      </c>
      <c r="AB269" t="str">
        <f t="shared" ca="1" si="274"/>
        <v/>
      </c>
      <c r="AC269" t="str">
        <f t="shared" ca="1" si="275"/>
        <v/>
      </c>
      <c r="AD269" t="str">
        <f t="shared" ca="1" si="276"/>
        <v/>
      </c>
      <c r="AE269" t="str">
        <f t="shared" ca="1" si="277"/>
        <v/>
      </c>
      <c r="AF269" t="str">
        <f t="shared" ca="1" si="278"/>
        <v/>
      </c>
      <c r="AG269" t="str">
        <f t="shared" ca="1" si="331"/>
        <v/>
      </c>
      <c r="AH269" t="str">
        <f t="shared" ca="1" si="332"/>
        <v/>
      </c>
      <c r="AI269" t="str">
        <f t="shared" ca="1" si="333"/>
        <v/>
      </c>
      <c r="AL269" t="str">
        <f ca="1">IF(Y269="","",IF(OR(AG269='Datos fijos'!$AB$3,AG269='Datos fijos'!$AB$4),0,SUM(AH269:AK269)))</f>
        <v/>
      </c>
      <c r="BE269" s="4">
        <f ca="1">IF(OR(COUNTIF('Datos fijos'!$AJ:$AJ,$B269)=0,$B269=0,D269=0,F269=0,$H$4&lt;&gt;'Datos fijos'!$H$3),0,VLOOKUP($B269,'Datos fijos'!$AJ:$AO,COLUMN('Datos fijos'!$AK$2)-COLUMN('Datos fijos'!$AJ$2)+1,0))</f>
        <v>0</v>
      </c>
      <c r="BF269">
        <f t="shared" ca="1" si="334"/>
        <v>0</v>
      </c>
      <c r="BG269" t="str">
        <f t="shared" ca="1" si="279"/>
        <v/>
      </c>
      <c r="BH269" t="str">
        <f t="shared" ca="1" si="280"/>
        <v/>
      </c>
      <c r="BJ269" t="str">
        <f t="shared" ca="1" si="281"/>
        <v/>
      </c>
      <c r="BK269" t="str">
        <f t="shared" ca="1" si="282"/>
        <v/>
      </c>
      <c r="BL269" t="str">
        <f t="shared" ca="1" si="283"/>
        <v/>
      </c>
      <c r="BM269" t="str">
        <f t="shared" ca="1" si="284"/>
        <v/>
      </c>
      <c r="BN269" s="4" t="str">
        <f t="shared" ca="1" si="285"/>
        <v/>
      </c>
      <c r="BO269" t="str">
        <f t="shared" ca="1" si="286"/>
        <v/>
      </c>
      <c r="BP269" t="str">
        <f t="shared" ca="1" si="287"/>
        <v/>
      </c>
      <c r="BQ269" t="str">
        <f t="shared" ca="1" si="288"/>
        <v/>
      </c>
      <c r="BR269" t="str">
        <f t="shared" ca="1" si="289"/>
        <v/>
      </c>
      <c r="BS269" t="str">
        <f t="shared" ca="1" si="290"/>
        <v/>
      </c>
      <c r="BT269" t="str">
        <f ca="1">IF($BH269="","",IF(OR(BO269='Datos fijos'!$AB$3,BO269='Datos fijos'!$AB$4),0,SUM(BP269:BS269)))</f>
        <v/>
      </c>
      <c r="BU269" t="str">
        <f t="shared" ca="1" si="335"/>
        <v/>
      </c>
      <c r="BX269">
        <f ca="1">IF(OR(COUNTIF('Datos fijos'!$AJ:$AJ,$B269)=0,$B269=0,D269=0,F269=0,G269=0,$H$4&lt;&gt;'Datos fijos'!$H$3),0,VLOOKUP($B269,'Datos fijos'!$AJ:$AO,COLUMN('Datos fijos'!$AL$1)-COLUMN('Datos fijos'!$AJ$2)+1,0))</f>
        <v>0</v>
      </c>
      <c r="BY269">
        <f t="shared" ca="1" si="336"/>
        <v>0</v>
      </c>
      <c r="BZ269" t="str">
        <f t="shared" ca="1" si="291"/>
        <v/>
      </c>
      <c r="CA269" t="str">
        <f t="shared" ca="1" si="292"/>
        <v/>
      </c>
      <c r="CC269" t="str">
        <f t="shared" ca="1" si="293"/>
        <v/>
      </c>
      <c r="CD269" t="str">
        <f t="shared" ca="1" si="294"/>
        <v/>
      </c>
      <c r="CE269" t="str">
        <f t="shared" ca="1" si="295"/>
        <v/>
      </c>
      <c r="CF269" t="str">
        <f t="shared" ca="1" si="296"/>
        <v/>
      </c>
      <c r="CG269" t="str">
        <f t="shared" ca="1" si="297"/>
        <v/>
      </c>
      <c r="CH269" t="str">
        <f t="shared" ca="1" si="298"/>
        <v/>
      </c>
      <c r="CI269" t="str">
        <f t="shared" ca="1" si="299"/>
        <v/>
      </c>
      <c r="CJ269" t="str">
        <f t="shared" ca="1" si="300"/>
        <v/>
      </c>
      <c r="CK269" t="str">
        <f t="shared" ca="1" si="301"/>
        <v/>
      </c>
      <c r="CL269" t="str">
        <f t="shared" ca="1" si="302"/>
        <v/>
      </c>
      <c r="CM269" t="str">
        <f ca="1">IF($CA269="","",IF(OR(CH269='Datos fijos'!$AB$3,CH269='Datos fijos'!$AB$4),0,SUM(CI269:CL269)))</f>
        <v/>
      </c>
      <c r="CN269" t="str">
        <f t="shared" ca="1" si="337"/>
        <v/>
      </c>
      <c r="CQ269" s="4">
        <f ca="1">IF(OR(COUNTIF('Datos fijos'!$AJ:$AJ,$B269)=0,$B269=0,L269=0,D269=0,F269=0),0,IF(K269='Datos fijos'!$AB$5,VLOOKUP($B269,'Datos fijos'!$AJ:$AO,COLUMN('Datos fijos'!$AN$1)-COLUMN('Datos fijos'!$AJ$2)+1,0),0))</f>
        <v>0</v>
      </c>
      <c r="CR269">
        <f t="shared" ca="1" si="338"/>
        <v>0</v>
      </c>
      <c r="CS269" t="str">
        <f t="shared" ca="1" si="303"/>
        <v/>
      </c>
      <c r="CT269" t="str">
        <f t="shared" ca="1" si="304"/>
        <v/>
      </c>
      <c r="CV269" t="str">
        <f t="shared" ca="1" si="305"/>
        <v/>
      </c>
      <c r="CW269" t="str">
        <f t="shared" ca="1" si="306"/>
        <v/>
      </c>
      <c r="CX269" t="str">
        <f t="shared" ca="1" si="307"/>
        <v/>
      </c>
      <c r="CY269" t="str">
        <f t="shared" ca="1" si="308"/>
        <v/>
      </c>
      <c r="CZ269" t="str">
        <f t="shared" ca="1" si="309"/>
        <v/>
      </c>
      <c r="DA269" t="str">
        <f t="shared" ca="1" si="310"/>
        <v/>
      </c>
      <c r="DB269" s="4" t="str">
        <f t="shared" ca="1" si="311"/>
        <v/>
      </c>
      <c r="DC269" t="str">
        <f t="shared" ca="1" si="312"/>
        <v/>
      </c>
      <c r="DD269" t="str">
        <f t="shared" ca="1" si="313"/>
        <v/>
      </c>
      <c r="DE269" t="str">
        <f t="shared" ca="1" si="314"/>
        <v/>
      </c>
      <c r="DF269" t="str">
        <f t="shared" ca="1" si="315"/>
        <v/>
      </c>
      <c r="DI269">
        <f ca="1">IF(OR(COUNTIF('Datos fijos'!$AJ:$AJ,Cálculos!$B269)=0,Cálculos!$B269=0,D269=0,F269=0),0,VLOOKUP($B269,'Datos fijos'!$AJ:$AO,COLUMN('Datos fijos'!$AO$1)-COLUMN('Datos fijos'!$AJ$2)+1,0))</f>
        <v>0</v>
      </c>
      <c r="DJ269">
        <f t="shared" ca="1" si="339"/>
        <v>0</v>
      </c>
      <c r="DK269" t="str">
        <f t="shared" ca="1" si="316"/>
        <v/>
      </c>
      <c r="DL269" t="str">
        <f t="shared" ca="1" si="340"/>
        <v/>
      </c>
      <c r="DN269" t="str">
        <f t="shared" ca="1" si="317"/>
        <v/>
      </c>
      <c r="DO269" t="str">
        <f t="shared" ca="1" si="318"/>
        <v/>
      </c>
      <c r="DP269" t="str">
        <f t="shared" ca="1" si="319"/>
        <v/>
      </c>
      <c r="DQ269" t="str">
        <f t="shared" ca="1" si="320"/>
        <v/>
      </c>
      <c r="DR269" t="str">
        <f t="shared" ca="1" si="321"/>
        <v/>
      </c>
      <c r="DS269" s="4" t="str">
        <f ca="1">IF($DL269="","",IF(OR(OFFSET(K$3,$DL269,0)='Datos fijos'!$AB$5,OFFSET(K$3,$DL269,0)='Datos fijos'!$AB$6),"Importado",OFFSET(K$3,$DL269,0)))</f>
        <v/>
      </c>
      <c r="DT269" t="str">
        <f t="shared" ca="1" si="322"/>
        <v/>
      </c>
      <c r="DU269" t="str">
        <f t="shared" ca="1" si="323"/>
        <v/>
      </c>
      <c r="DV269" t="str">
        <f t="shared" ca="1" si="324"/>
        <v/>
      </c>
      <c r="DW269" t="str">
        <f t="shared" ca="1" si="325"/>
        <v/>
      </c>
      <c r="DX269" t="str">
        <f ca="1">IF(DL269="","",IF(OR(DS269='Datos fijos'!$AB$3,DS269='Datos fijos'!$AB$4),0,SUM(DT269:DW269)))</f>
        <v/>
      </c>
      <c r="DY269" t="str">
        <f t="shared" ca="1" si="326"/>
        <v/>
      </c>
      <c r="EC269" s="52" t="str">
        <f ca="1">IF(OR(COUNTIF('Datos fijos'!$AJ:$AJ,Cálculos!$B269)=0,F269=0,D269=0,B269=0),"",VLOOKUP($B269,'Datos fijos'!$AJ:$AP,COLUMN('Datos fijos'!$AP$1)-COLUMN('Datos fijos'!$AJ$2)+1,0))</f>
        <v/>
      </c>
      <c r="ED269" t="str">
        <f t="shared" ca="1" si="327"/>
        <v/>
      </c>
    </row>
    <row r="270" spans="2:134">
      <c r="B270">
        <f ca="1">OFFSET('Equipos, Mater, Serv'!C$5,ROW($A270)-ROW($A$3),0)</f>
        <v>0</v>
      </c>
      <c r="C270">
        <f ca="1">OFFSET('Equipos, Mater, Serv'!D$5,ROW($A270)-ROW($A$3),0)</f>
        <v>0</v>
      </c>
      <c r="D270">
        <f ca="1">OFFSET('Equipos, Mater, Serv'!F$5,ROW($A270)-ROW($A$3),0)</f>
        <v>0</v>
      </c>
      <c r="E270">
        <f ca="1">OFFSET('Equipos, Mater, Serv'!G$5,ROW($A270)-ROW($A$3),0)</f>
        <v>0</v>
      </c>
      <c r="F270">
        <f ca="1">OFFSET('Equipos, Mater, Serv'!H$5,ROW($A270)-ROW($A$3),0)</f>
        <v>0</v>
      </c>
      <c r="G270">
        <f ca="1">OFFSET('Equipos, Mater, Serv'!L$5,ROW($A270)-ROW($A$3),0)</f>
        <v>0</v>
      </c>
      <c r="I270">
        <f ca="1">OFFSET('Equipos, Mater, Serv'!O$5,ROW($A270)-ROW($A$3),0)</f>
        <v>0</v>
      </c>
      <c r="J270">
        <f ca="1">OFFSET('Equipos, Mater, Serv'!P$5,ROW($A270)-ROW($A$3),0)</f>
        <v>0</v>
      </c>
      <c r="K270">
        <f ca="1">OFFSET('Equipos, Mater, Serv'!T$5,ROW($A270)-ROW($A$3),0)</f>
        <v>0</v>
      </c>
      <c r="L270">
        <f ca="1">OFFSET('Equipos, Mater, Serv'!U$5,ROW($A270)-ROW($A$3),0)</f>
        <v>0</v>
      </c>
      <c r="N270">
        <f ca="1">OFFSET('Equipos, Mater, Serv'!Z$5,ROW($A270)-ROW($A$3),0)</f>
        <v>0</v>
      </c>
      <c r="O270">
        <f ca="1">OFFSET('Equipos, Mater, Serv'!AA$5,ROW($A270)-ROW($A$3),0)</f>
        <v>0</v>
      </c>
      <c r="P270">
        <f ca="1">OFFSET('Equipos, Mater, Serv'!AB$5,ROW($A270)-ROW($A$3),0)</f>
        <v>0</v>
      </c>
      <c r="Q270">
        <f ca="1">OFFSET('Equipos, Mater, Serv'!AC$5,ROW($A270)-ROW($A$3),0)</f>
        <v>0</v>
      </c>
      <c r="R270">
        <f ca="1">OFFSET('Equipos, Mater, Serv'!AD$5,ROW($A270)-ROW($A$3),0)</f>
        <v>0</v>
      </c>
      <c r="S270">
        <f ca="1">OFFSET('Equipos, Mater, Serv'!AE$5,ROW($A270)-ROW($A$3),0)</f>
        <v>0</v>
      </c>
      <c r="T270">
        <f ca="1">OFFSET('Equipos, Mater, Serv'!AF$5,ROW($A270)-ROW($A$3),0)</f>
        <v>0</v>
      </c>
      <c r="V270" s="227">
        <f ca="1">IF(OR($B270=0,D270=0,F270=0,J270&lt;&gt;'Datos fijos'!$H$3),0,1)</f>
        <v>0</v>
      </c>
      <c r="W270">
        <f t="shared" ca="1" si="328"/>
        <v>0</v>
      </c>
      <c r="X270" t="str">
        <f t="shared" ca="1" si="329"/>
        <v/>
      </c>
      <c r="Y270" t="str">
        <f t="shared" ca="1" si="330"/>
        <v/>
      </c>
      <c r="AA270" t="str">
        <f t="shared" ca="1" si="273"/>
        <v/>
      </c>
      <c r="AB270" t="str">
        <f t="shared" ca="1" si="274"/>
        <v/>
      </c>
      <c r="AC270" t="str">
        <f t="shared" ca="1" si="275"/>
        <v/>
      </c>
      <c r="AD270" t="str">
        <f t="shared" ca="1" si="276"/>
        <v/>
      </c>
      <c r="AE270" t="str">
        <f t="shared" ca="1" si="277"/>
        <v/>
      </c>
      <c r="AF270" t="str">
        <f t="shared" ca="1" si="278"/>
        <v/>
      </c>
      <c r="AG270" t="str">
        <f t="shared" ca="1" si="331"/>
        <v/>
      </c>
      <c r="AH270" t="str">
        <f t="shared" ca="1" si="332"/>
        <v/>
      </c>
      <c r="AI270" t="str">
        <f t="shared" ca="1" si="333"/>
        <v/>
      </c>
      <c r="AL270" t="str">
        <f ca="1">IF(Y270="","",IF(OR(AG270='Datos fijos'!$AB$3,AG270='Datos fijos'!$AB$4),0,SUM(AH270:AK270)))</f>
        <v/>
      </c>
      <c r="BE270" s="4">
        <f ca="1">IF(OR(COUNTIF('Datos fijos'!$AJ:$AJ,$B270)=0,$B270=0,D270=0,F270=0,$H$4&lt;&gt;'Datos fijos'!$H$3),0,VLOOKUP($B270,'Datos fijos'!$AJ:$AO,COLUMN('Datos fijos'!$AK$2)-COLUMN('Datos fijos'!$AJ$2)+1,0))</f>
        <v>0</v>
      </c>
      <c r="BF270">
        <f t="shared" ca="1" si="334"/>
        <v>0</v>
      </c>
      <c r="BG270" t="str">
        <f t="shared" ca="1" si="279"/>
        <v/>
      </c>
      <c r="BH270" t="str">
        <f t="shared" ca="1" si="280"/>
        <v/>
      </c>
      <c r="BJ270" t="str">
        <f t="shared" ca="1" si="281"/>
        <v/>
      </c>
      <c r="BK270" t="str">
        <f t="shared" ca="1" si="282"/>
        <v/>
      </c>
      <c r="BL270" t="str">
        <f t="shared" ca="1" si="283"/>
        <v/>
      </c>
      <c r="BM270" t="str">
        <f t="shared" ca="1" si="284"/>
        <v/>
      </c>
      <c r="BN270" s="4" t="str">
        <f t="shared" ca="1" si="285"/>
        <v/>
      </c>
      <c r="BO270" t="str">
        <f t="shared" ca="1" si="286"/>
        <v/>
      </c>
      <c r="BP270" t="str">
        <f t="shared" ca="1" si="287"/>
        <v/>
      </c>
      <c r="BQ270" t="str">
        <f t="shared" ca="1" si="288"/>
        <v/>
      </c>
      <c r="BR270" t="str">
        <f t="shared" ca="1" si="289"/>
        <v/>
      </c>
      <c r="BS270" t="str">
        <f t="shared" ca="1" si="290"/>
        <v/>
      </c>
      <c r="BT270" t="str">
        <f ca="1">IF($BH270="","",IF(OR(BO270='Datos fijos'!$AB$3,BO270='Datos fijos'!$AB$4),0,SUM(BP270:BS270)))</f>
        <v/>
      </c>
      <c r="BU270" t="str">
        <f t="shared" ca="1" si="335"/>
        <v/>
      </c>
      <c r="BX270">
        <f ca="1">IF(OR(COUNTIF('Datos fijos'!$AJ:$AJ,$B270)=0,$B270=0,D270=0,F270=0,G270=0,$H$4&lt;&gt;'Datos fijos'!$H$3),0,VLOOKUP($B270,'Datos fijos'!$AJ:$AO,COLUMN('Datos fijos'!$AL$1)-COLUMN('Datos fijos'!$AJ$2)+1,0))</f>
        <v>0</v>
      </c>
      <c r="BY270">
        <f t="shared" ca="1" si="336"/>
        <v>0</v>
      </c>
      <c r="BZ270" t="str">
        <f t="shared" ca="1" si="291"/>
        <v/>
      </c>
      <c r="CA270" t="str">
        <f t="shared" ca="1" si="292"/>
        <v/>
      </c>
      <c r="CC270" t="str">
        <f t="shared" ca="1" si="293"/>
        <v/>
      </c>
      <c r="CD270" t="str">
        <f t="shared" ca="1" si="294"/>
        <v/>
      </c>
      <c r="CE270" t="str">
        <f t="shared" ca="1" si="295"/>
        <v/>
      </c>
      <c r="CF270" t="str">
        <f t="shared" ca="1" si="296"/>
        <v/>
      </c>
      <c r="CG270" t="str">
        <f t="shared" ca="1" si="297"/>
        <v/>
      </c>
      <c r="CH270" t="str">
        <f t="shared" ca="1" si="298"/>
        <v/>
      </c>
      <c r="CI270" t="str">
        <f t="shared" ca="1" si="299"/>
        <v/>
      </c>
      <c r="CJ270" t="str">
        <f t="shared" ca="1" si="300"/>
        <v/>
      </c>
      <c r="CK270" t="str">
        <f t="shared" ca="1" si="301"/>
        <v/>
      </c>
      <c r="CL270" t="str">
        <f t="shared" ca="1" si="302"/>
        <v/>
      </c>
      <c r="CM270" t="str">
        <f ca="1">IF($CA270="","",IF(OR(CH270='Datos fijos'!$AB$3,CH270='Datos fijos'!$AB$4),0,SUM(CI270:CL270)))</f>
        <v/>
      </c>
      <c r="CN270" t="str">
        <f t="shared" ca="1" si="337"/>
        <v/>
      </c>
      <c r="CQ270" s="4">
        <f ca="1">IF(OR(COUNTIF('Datos fijos'!$AJ:$AJ,$B270)=0,$B270=0,L270=0,D270=0,F270=0),0,IF(K270='Datos fijos'!$AB$5,VLOOKUP($B270,'Datos fijos'!$AJ:$AO,COLUMN('Datos fijos'!$AN$1)-COLUMN('Datos fijos'!$AJ$2)+1,0),0))</f>
        <v>0</v>
      </c>
      <c r="CR270">
        <f t="shared" ca="1" si="338"/>
        <v>0</v>
      </c>
      <c r="CS270" t="str">
        <f t="shared" ca="1" si="303"/>
        <v/>
      </c>
      <c r="CT270" t="str">
        <f t="shared" ca="1" si="304"/>
        <v/>
      </c>
      <c r="CV270" t="str">
        <f t="shared" ca="1" si="305"/>
        <v/>
      </c>
      <c r="CW270" t="str">
        <f t="shared" ca="1" si="306"/>
        <v/>
      </c>
      <c r="CX270" t="str">
        <f t="shared" ca="1" si="307"/>
        <v/>
      </c>
      <c r="CY270" t="str">
        <f t="shared" ca="1" si="308"/>
        <v/>
      </c>
      <c r="CZ270" t="str">
        <f t="shared" ca="1" si="309"/>
        <v/>
      </c>
      <c r="DA270" t="str">
        <f t="shared" ca="1" si="310"/>
        <v/>
      </c>
      <c r="DB270" s="4" t="str">
        <f t="shared" ca="1" si="311"/>
        <v/>
      </c>
      <c r="DC270" t="str">
        <f t="shared" ca="1" si="312"/>
        <v/>
      </c>
      <c r="DD270" t="str">
        <f t="shared" ca="1" si="313"/>
        <v/>
      </c>
      <c r="DE270" t="str">
        <f t="shared" ca="1" si="314"/>
        <v/>
      </c>
      <c r="DF270" t="str">
        <f t="shared" ca="1" si="315"/>
        <v/>
      </c>
      <c r="DI270">
        <f ca="1">IF(OR(COUNTIF('Datos fijos'!$AJ:$AJ,Cálculos!$B270)=0,Cálculos!$B270=0,D270=0,F270=0),0,VLOOKUP($B270,'Datos fijos'!$AJ:$AO,COLUMN('Datos fijos'!$AO$1)-COLUMN('Datos fijos'!$AJ$2)+1,0))</f>
        <v>0</v>
      </c>
      <c r="DJ270">
        <f t="shared" ca="1" si="339"/>
        <v>0</v>
      </c>
      <c r="DK270" t="str">
        <f t="shared" ca="1" si="316"/>
        <v/>
      </c>
      <c r="DL270" t="str">
        <f t="shared" ca="1" si="340"/>
        <v/>
      </c>
      <c r="DN270" t="str">
        <f t="shared" ca="1" si="317"/>
        <v/>
      </c>
      <c r="DO270" t="str">
        <f t="shared" ca="1" si="318"/>
        <v/>
      </c>
      <c r="DP270" t="str">
        <f t="shared" ca="1" si="319"/>
        <v/>
      </c>
      <c r="DQ270" t="str">
        <f t="shared" ca="1" si="320"/>
        <v/>
      </c>
      <c r="DR270" t="str">
        <f t="shared" ca="1" si="321"/>
        <v/>
      </c>
      <c r="DS270" s="4" t="str">
        <f ca="1">IF($DL270="","",IF(OR(OFFSET(K$3,$DL270,0)='Datos fijos'!$AB$5,OFFSET(K$3,$DL270,0)='Datos fijos'!$AB$6),"Importado",OFFSET(K$3,$DL270,0)))</f>
        <v/>
      </c>
      <c r="DT270" t="str">
        <f t="shared" ca="1" si="322"/>
        <v/>
      </c>
      <c r="DU270" t="str">
        <f t="shared" ca="1" si="323"/>
        <v/>
      </c>
      <c r="DV270" t="str">
        <f t="shared" ca="1" si="324"/>
        <v/>
      </c>
      <c r="DW270" t="str">
        <f t="shared" ca="1" si="325"/>
        <v/>
      </c>
      <c r="DX270" t="str">
        <f ca="1">IF(DL270="","",IF(OR(DS270='Datos fijos'!$AB$3,DS270='Datos fijos'!$AB$4),0,SUM(DT270:DW270)))</f>
        <v/>
      </c>
      <c r="DY270" t="str">
        <f t="shared" ca="1" si="326"/>
        <v/>
      </c>
      <c r="EC270" s="52" t="str">
        <f ca="1">IF(OR(COUNTIF('Datos fijos'!$AJ:$AJ,Cálculos!$B270)=0,F270=0,D270=0,B270=0),"",VLOOKUP($B270,'Datos fijos'!$AJ:$AP,COLUMN('Datos fijos'!$AP$1)-COLUMN('Datos fijos'!$AJ$2)+1,0))</f>
        <v/>
      </c>
      <c r="ED270" t="str">
        <f t="shared" ca="1" si="327"/>
        <v/>
      </c>
    </row>
    <row r="271" spans="2:134">
      <c r="B271">
        <f ca="1">OFFSET('Equipos, Mater, Serv'!C$5,ROW($A271)-ROW($A$3),0)</f>
        <v>0</v>
      </c>
      <c r="C271">
        <f ca="1">OFFSET('Equipos, Mater, Serv'!D$5,ROW($A271)-ROW($A$3),0)</f>
        <v>0</v>
      </c>
      <c r="D271">
        <f ca="1">OFFSET('Equipos, Mater, Serv'!F$5,ROW($A271)-ROW($A$3),0)</f>
        <v>0</v>
      </c>
      <c r="E271">
        <f ca="1">OFFSET('Equipos, Mater, Serv'!G$5,ROW($A271)-ROW($A$3),0)</f>
        <v>0</v>
      </c>
      <c r="F271">
        <f ca="1">OFFSET('Equipos, Mater, Serv'!H$5,ROW($A271)-ROW($A$3),0)</f>
        <v>0</v>
      </c>
      <c r="G271">
        <f ca="1">OFFSET('Equipos, Mater, Serv'!L$5,ROW($A271)-ROW($A$3),0)</f>
        <v>0</v>
      </c>
      <c r="I271">
        <f ca="1">OFFSET('Equipos, Mater, Serv'!O$5,ROW($A271)-ROW($A$3),0)</f>
        <v>0</v>
      </c>
      <c r="J271">
        <f ca="1">OFFSET('Equipos, Mater, Serv'!P$5,ROW($A271)-ROW($A$3),0)</f>
        <v>0</v>
      </c>
      <c r="K271">
        <f ca="1">OFFSET('Equipos, Mater, Serv'!T$5,ROW($A271)-ROW($A$3),0)</f>
        <v>0</v>
      </c>
      <c r="L271">
        <f ca="1">OFFSET('Equipos, Mater, Serv'!U$5,ROW($A271)-ROW($A$3),0)</f>
        <v>0</v>
      </c>
      <c r="N271">
        <f ca="1">OFFSET('Equipos, Mater, Serv'!Z$5,ROW($A271)-ROW($A$3),0)</f>
        <v>0</v>
      </c>
      <c r="O271">
        <f ca="1">OFFSET('Equipos, Mater, Serv'!AA$5,ROW($A271)-ROW($A$3),0)</f>
        <v>0</v>
      </c>
      <c r="P271">
        <f ca="1">OFFSET('Equipos, Mater, Serv'!AB$5,ROW($A271)-ROW($A$3),0)</f>
        <v>0</v>
      </c>
      <c r="Q271">
        <f ca="1">OFFSET('Equipos, Mater, Serv'!AC$5,ROW($A271)-ROW($A$3),0)</f>
        <v>0</v>
      </c>
      <c r="R271">
        <f ca="1">OFFSET('Equipos, Mater, Serv'!AD$5,ROW($A271)-ROW($A$3),0)</f>
        <v>0</v>
      </c>
      <c r="S271">
        <f ca="1">OFFSET('Equipos, Mater, Serv'!AE$5,ROW($A271)-ROW($A$3),0)</f>
        <v>0</v>
      </c>
      <c r="T271">
        <f ca="1">OFFSET('Equipos, Mater, Serv'!AF$5,ROW($A271)-ROW($A$3),0)</f>
        <v>0</v>
      </c>
      <c r="V271" s="227">
        <f ca="1">IF(OR($B271=0,D271=0,F271=0,J271&lt;&gt;'Datos fijos'!$H$3),0,1)</f>
        <v>0</v>
      </c>
      <c r="W271">
        <f t="shared" ca="1" si="328"/>
        <v>0</v>
      </c>
      <c r="X271" t="str">
        <f t="shared" ca="1" si="329"/>
        <v/>
      </c>
      <c r="Y271" t="str">
        <f t="shared" ca="1" si="330"/>
        <v/>
      </c>
      <c r="AA271" t="str">
        <f t="shared" ca="1" si="273"/>
        <v/>
      </c>
      <c r="AB271" t="str">
        <f t="shared" ca="1" si="274"/>
        <v/>
      </c>
      <c r="AC271" t="str">
        <f t="shared" ca="1" si="275"/>
        <v/>
      </c>
      <c r="AD271" t="str">
        <f t="shared" ca="1" si="276"/>
        <v/>
      </c>
      <c r="AE271" t="str">
        <f t="shared" ca="1" si="277"/>
        <v/>
      </c>
      <c r="AF271" t="str">
        <f t="shared" ca="1" si="278"/>
        <v/>
      </c>
      <c r="AG271" t="str">
        <f t="shared" ca="1" si="331"/>
        <v/>
      </c>
      <c r="AH271" t="str">
        <f t="shared" ca="1" si="332"/>
        <v/>
      </c>
      <c r="AI271" t="str">
        <f t="shared" ca="1" si="333"/>
        <v/>
      </c>
      <c r="AL271" t="str">
        <f ca="1">IF(Y271="","",IF(OR(AG271='Datos fijos'!$AB$3,AG271='Datos fijos'!$AB$4),0,SUM(AH271:AK271)))</f>
        <v/>
      </c>
      <c r="BE271" s="4">
        <f ca="1">IF(OR(COUNTIF('Datos fijos'!$AJ:$AJ,$B271)=0,$B271=0,D271=0,F271=0,$H$4&lt;&gt;'Datos fijos'!$H$3),0,VLOOKUP($B271,'Datos fijos'!$AJ:$AO,COLUMN('Datos fijos'!$AK$2)-COLUMN('Datos fijos'!$AJ$2)+1,0))</f>
        <v>0</v>
      </c>
      <c r="BF271">
        <f t="shared" ca="1" si="334"/>
        <v>0</v>
      </c>
      <c r="BG271" t="str">
        <f t="shared" ca="1" si="279"/>
        <v/>
      </c>
      <c r="BH271" t="str">
        <f t="shared" ca="1" si="280"/>
        <v/>
      </c>
      <c r="BJ271" t="str">
        <f t="shared" ca="1" si="281"/>
        <v/>
      </c>
      <c r="BK271" t="str">
        <f t="shared" ca="1" si="282"/>
        <v/>
      </c>
      <c r="BL271" t="str">
        <f t="shared" ca="1" si="283"/>
        <v/>
      </c>
      <c r="BM271" t="str">
        <f t="shared" ca="1" si="284"/>
        <v/>
      </c>
      <c r="BN271" s="4" t="str">
        <f t="shared" ca="1" si="285"/>
        <v/>
      </c>
      <c r="BO271" t="str">
        <f t="shared" ca="1" si="286"/>
        <v/>
      </c>
      <c r="BP271" t="str">
        <f t="shared" ca="1" si="287"/>
        <v/>
      </c>
      <c r="BQ271" t="str">
        <f t="shared" ca="1" si="288"/>
        <v/>
      </c>
      <c r="BR271" t="str">
        <f t="shared" ca="1" si="289"/>
        <v/>
      </c>
      <c r="BS271" t="str">
        <f t="shared" ca="1" si="290"/>
        <v/>
      </c>
      <c r="BT271" t="str">
        <f ca="1">IF($BH271="","",IF(OR(BO271='Datos fijos'!$AB$3,BO271='Datos fijos'!$AB$4),0,SUM(BP271:BS271)))</f>
        <v/>
      </c>
      <c r="BU271" t="str">
        <f t="shared" ca="1" si="335"/>
        <v/>
      </c>
      <c r="BX271">
        <f ca="1">IF(OR(COUNTIF('Datos fijos'!$AJ:$AJ,$B271)=0,$B271=0,D271=0,F271=0,G271=0,$H$4&lt;&gt;'Datos fijos'!$H$3),0,VLOOKUP($B271,'Datos fijos'!$AJ:$AO,COLUMN('Datos fijos'!$AL$1)-COLUMN('Datos fijos'!$AJ$2)+1,0))</f>
        <v>0</v>
      </c>
      <c r="BY271">
        <f t="shared" ca="1" si="336"/>
        <v>0</v>
      </c>
      <c r="BZ271" t="str">
        <f t="shared" ca="1" si="291"/>
        <v/>
      </c>
      <c r="CA271" t="str">
        <f t="shared" ca="1" si="292"/>
        <v/>
      </c>
      <c r="CC271" t="str">
        <f t="shared" ca="1" si="293"/>
        <v/>
      </c>
      <c r="CD271" t="str">
        <f t="shared" ca="1" si="294"/>
        <v/>
      </c>
      <c r="CE271" t="str">
        <f t="shared" ca="1" si="295"/>
        <v/>
      </c>
      <c r="CF271" t="str">
        <f t="shared" ca="1" si="296"/>
        <v/>
      </c>
      <c r="CG271" t="str">
        <f t="shared" ca="1" si="297"/>
        <v/>
      </c>
      <c r="CH271" t="str">
        <f t="shared" ca="1" si="298"/>
        <v/>
      </c>
      <c r="CI271" t="str">
        <f t="shared" ca="1" si="299"/>
        <v/>
      </c>
      <c r="CJ271" t="str">
        <f t="shared" ca="1" si="300"/>
        <v/>
      </c>
      <c r="CK271" t="str">
        <f t="shared" ca="1" si="301"/>
        <v/>
      </c>
      <c r="CL271" t="str">
        <f t="shared" ca="1" si="302"/>
        <v/>
      </c>
      <c r="CM271" t="str">
        <f ca="1">IF($CA271="","",IF(OR(CH271='Datos fijos'!$AB$3,CH271='Datos fijos'!$AB$4),0,SUM(CI271:CL271)))</f>
        <v/>
      </c>
      <c r="CN271" t="str">
        <f t="shared" ca="1" si="337"/>
        <v/>
      </c>
      <c r="CQ271" s="4">
        <f ca="1">IF(OR(COUNTIF('Datos fijos'!$AJ:$AJ,$B271)=0,$B271=0,L271=0,D271=0,F271=0),0,IF(K271='Datos fijos'!$AB$5,VLOOKUP($B271,'Datos fijos'!$AJ:$AO,COLUMN('Datos fijos'!$AN$1)-COLUMN('Datos fijos'!$AJ$2)+1,0),0))</f>
        <v>0</v>
      </c>
      <c r="CR271">
        <f t="shared" ca="1" si="338"/>
        <v>0</v>
      </c>
      <c r="CS271" t="str">
        <f t="shared" ca="1" si="303"/>
        <v/>
      </c>
      <c r="CT271" t="str">
        <f t="shared" ca="1" si="304"/>
        <v/>
      </c>
      <c r="CV271" t="str">
        <f t="shared" ca="1" si="305"/>
        <v/>
      </c>
      <c r="CW271" t="str">
        <f t="shared" ca="1" si="306"/>
        <v/>
      </c>
      <c r="CX271" t="str">
        <f t="shared" ca="1" si="307"/>
        <v/>
      </c>
      <c r="CY271" t="str">
        <f t="shared" ca="1" si="308"/>
        <v/>
      </c>
      <c r="CZ271" t="str">
        <f t="shared" ca="1" si="309"/>
        <v/>
      </c>
      <c r="DA271" t="str">
        <f t="shared" ca="1" si="310"/>
        <v/>
      </c>
      <c r="DB271" s="4" t="str">
        <f t="shared" ca="1" si="311"/>
        <v/>
      </c>
      <c r="DC271" t="str">
        <f t="shared" ca="1" si="312"/>
        <v/>
      </c>
      <c r="DD271" t="str">
        <f t="shared" ca="1" si="313"/>
        <v/>
      </c>
      <c r="DE271" t="str">
        <f t="shared" ca="1" si="314"/>
        <v/>
      </c>
      <c r="DF271" t="str">
        <f t="shared" ca="1" si="315"/>
        <v/>
      </c>
      <c r="DI271">
        <f ca="1">IF(OR(COUNTIF('Datos fijos'!$AJ:$AJ,Cálculos!$B271)=0,Cálculos!$B271=0,D271=0,F271=0),0,VLOOKUP($B271,'Datos fijos'!$AJ:$AO,COLUMN('Datos fijos'!$AO$1)-COLUMN('Datos fijos'!$AJ$2)+1,0))</f>
        <v>0</v>
      </c>
      <c r="DJ271">
        <f t="shared" ca="1" si="339"/>
        <v>0</v>
      </c>
      <c r="DK271" t="str">
        <f t="shared" ca="1" si="316"/>
        <v/>
      </c>
      <c r="DL271" t="str">
        <f t="shared" ca="1" si="340"/>
        <v/>
      </c>
      <c r="DN271" t="str">
        <f t="shared" ca="1" si="317"/>
        <v/>
      </c>
      <c r="DO271" t="str">
        <f t="shared" ca="1" si="318"/>
        <v/>
      </c>
      <c r="DP271" t="str">
        <f t="shared" ca="1" si="319"/>
        <v/>
      </c>
      <c r="DQ271" t="str">
        <f t="shared" ca="1" si="320"/>
        <v/>
      </c>
      <c r="DR271" t="str">
        <f t="shared" ca="1" si="321"/>
        <v/>
      </c>
      <c r="DS271" s="4" t="str">
        <f ca="1">IF($DL271="","",IF(OR(OFFSET(K$3,$DL271,0)='Datos fijos'!$AB$5,OFFSET(K$3,$DL271,0)='Datos fijos'!$AB$6),"Importado",OFFSET(K$3,$DL271,0)))</f>
        <v/>
      </c>
      <c r="DT271" t="str">
        <f t="shared" ca="1" si="322"/>
        <v/>
      </c>
      <c r="DU271" t="str">
        <f t="shared" ca="1" si="323"/>
        <v/>
      </c>
      <c r="DV271" t="str">
        <f t="shared" ca="1" si="324"/>
        <v/>
      </c>
      <c r="DW271" t="str">
        <f t="shared" ca="1" si="325"/>
        <v/>
      </c>
      <c r="DX271" t="str">
        <f ca="1">IF(DL271="","",IF(OR(DS271='Datos fijos'!$AB$3,DS271='Datos fijos'!$AB$4),0,SUM(DT271:DW271)))</f>
        <v/>
      </c>
      <c r="DY271" t="str">
        <f t="shared" ca="1" si="326"/>
        <v/>
      </c>
      <c r="EC271" s="52" t="str">
        <f ca="1">IF(OR(COUNTIF('Datos fijos'!$AJ:$AJ,Cálculos!$B271)=0,F271=0,D271=0,B271=0),"",VLOOKUP($B271,'Datos fijos'!$AJ:$AP,COLUMN('Datos fijos'!$AP$1)-COLUMN('Datos fijos'!$AJ$2)+1,0))</f>
        <v/>
      </c>
      <c r="ED271" t="str">
        <f t="shared" ca="1" si="327"/>
        <v/>
      </c>
    </row>
    <row r="272" spans="2:134">
      <c r="B272">
        <f ca="1">OFFSET('Equipos, Mater, Serv'!C$5,ROW($A272)-ROW($A$3),0)</f>
        <v>0</v>
      </c>
      <c r="C272">
        <f ca="1">OFFSET('Equipos, Mater, Serv'!D$5,ROW($A272)-ROW($A$3),0)</f>
        <v>0</v>
      </c>
      <c r="D272">
        <f ca="1">OFFSET('Equipos, Mater, Serv'!F$5,ROW($A272)-ROW($A$3),0)</f>
        <v>0</v>
      </c>
      <c r="E272">
        <f ca="1">OFFSET('Equipos, Mater, Serv'!G$5,ROW($A272)-ROW($A$3),0)</f>
        <v>0</v>
      </c>
      <c r="F272">
        <f ca="1">OFFSET('Equipos, Mater, Serv'!H$5,ROW($A272)-ROW($A$3),0)</f>
        <v>0</v>
      </c>
      <c r="G272">
        <f ca="1">OFFSET('Equipos, Mater, Serv'!L$5,ROW($A272)-ROW($A$3),0)</f>
        <v>0</v>
      </c>
      <c r="I272">
        <f ca="1">OFFSET('Equipos, Mater, Serv'!O$5,ROW($A272)-ROW($A$3),0)</f>
        <v>0</v>
      </c>
      <c r="J272">
        <f ca="1">OFFSET('Equipos, Mater, Serv'!P$5,ROW($A272)-ROW($A$3),0)</f>
        <v>0</v>
      </c>
      <c r="K272">
        <f ca="1">OFFSET('Equipos, Mater, Serv'!T$5,ROW($A272)-ROW($A$3),0)</f>
        <v>0</v>
      </c>
      <c r="L272">
        <f ca="1">OFFSET('Equipos, Mater, Serv'!U$5,ROW($A272)-ROW($A$3),0)</f>
        <v>0</v>
      </c>
      <c r="N272">
        <f ca="1">OFFSET('Equipos, Mater, Serv'!Z$5,ROW($A272)-ROW($A$3),0)</f>
        <v>0</v>
      </c>
      <c r="O272">
        <f ca="1">OFFSET('Equipos, Mater, Serv'!AA$5,ROW($A272)-ROW($A$3),0)</f>
        <v>0</v>
      </c>
      <c r="P272">
        <f ca="1">OFFSET('Equipos, Mater, Serv'!AB$5,ROW($A272)-ROW($A$3),0)</f>
        <v>0</v>
      </c>
      <c r="Q272">
        <f ca="1">OFFSET('Equipos, Mater, Serv'!AC$5,ROW($A272)-ROW($A$3),0)</f>
        <v>0</v>
      </c>
      <c r="R272">
        <f ca="1">OFFSET('Equipos, Mater, Serv'!AD$5,ROW($A272)-ROW($A$3),0)</f>
        <v>0</v>
      </c>
      <c r="S272">
        <f ca="1">OFFSET('Equipos, Mater, Serv'!AE$5,ROW($A272)-ROW($A$3),0)</f>
        <v>0</v>
      </c>
      <c r="T272">
        <f ca="1">OFFSET('Equipos, Mater, Serv'!AF$5,ROW($A272)-ROW($A$3),0)</f>
        <v>0</v>
      </c>
      <c r="V272" s="227">
        <f ca="1">IF(OR($B272=0,D272=0,F272=0,J272&lt;&gt;'Datos fijos'!$H$3),0,1)</f>
        <v>0</v>
      </c>
      <c r="W272">
        <f t="shared" ca="1" si="328"/>
        <v>0</v>
      </c>
      <c r="X272" t="str">
        <f t="shared" ca="1" si="329"/>
        <v/>
      </c>
      <c r="Y272" t="str">
        <f t="shared" ca="1" si="330"/>
        <v/>
      </c>
      <c r="AA272" t="str">
        <f t="shared" ca="1" si="273"/>
        <v/>
      </c>
      <c r="AB272" t="str">
        <f t="shared" ca="1" si="274"/>
        <v/>
      </c>
      <c r="AC272" t="str">
        <f t="shared" ca="1" si="275"/>
        <v/>
      </c>
      <c r="AD272" t="str">
        <f t="shared" ca="1" si="276"/>
        <v/>
      </c>
      <c r="AE272" t="str">
        <f t="shared" ca="1" si="277"/>
        <v/>
      </c>
      <c r="AF272" t="str">
        <f t="shared" ca="1" si="278"/>
        <v/>
      </c>
      <c r="AG272" t="str">
        <f t="shared" ca="1" si="331"/>
        <v/>
      </c>
      <c r="AH272" t="str">
        <f t="shared" ca="1" si="332"/>
        <v/>
      </c>
      <c r="AI272" t="str">
        <f t="shared" ca="1" si="333"/>
        <v/>
      </c>
      <c r="AL272" t="str">
        <f ca="1">IF(Y272="","",IF(OR(AG272='Datos fijos'!$AB$3,AG272='Datos fijos'!$AB$4),0,SUM(AH272:AK272)))</f>
        <v/>
      </c>
      <c r="BE272" s="4">
        <f ca="1">IF(OR(COUNTIF('Datos fijos'!$AJ:$AJ,$B272)=0,$B272=0,D272=0,F272=0,$H$4&lt;&gt;'Datos fijos'!$H$3),0,VLOOKUP($B272,'Datos fijos'!$AJ:$AO,COLUMN('Datos fijos'!$AK$2)-COLUMN('Datos fijos'!$AJ$2)+1,0))</f>
        <v>0</v>
      </c>
      <c r="BF272">
        <f t="shared" ca="1" si="334"/>
        <v>0</v>
      </c>
      <c r="BG272" t="str">
        <f t="shared" ca="1" si="279"/>
        <v/>
      </c>
      <c r="BH272" t="str">
        <f t="shared" ca="1" si="280"/>
        <v/>
      </c>
      <c r="BJ272" t="str">
        <f t="shared" ca="1" si="281"/>
        <v/>
      </c>
      <c r="BK272" t="str">
        <f t="shared" ca="1" si="282"/>
        <v/>
      </c>
      <c r="BL272" t="str">
        <f t="shared" ca="1" si="283"/>
        <v/>
      </c>
      <c r="BM272" t="str">
        <f t="shared" ca="1" si="284"/>
        <v/>
      </c>
      <c r="BN272" s="4" t="str">
        <f t="shared" ca="1" si="285"/>
        <v/>
      </c>
      <c r="BO272" t="str">
        <f t="shared" ca="1" si="286"/>
        <v/>
      </c>
      <c r="BP272" t="str">
        <f t="shared" ca="1" si="287"/>
        <v/>
      </c>
      <c r="BQ272" t="str">
        <f t="shared" ca="1" si="288"/>
        <v/>
      </c>
      <c r="BR272" t="str">
        <f t="shared" ca="1" si="289"/>
        <v/>
      </c>
      <c r="BS272" t="str">
        <f t="shared" ca="1" si="290"/>
        <v/>
      </c>
      <c r="BT272" t="str">
        <f ca="1">IF($BH272="","",IF(OR(BO272='Datos fijos'!$AB$3,BO272='Datos fijos'!$AB$4),0,SUM(BP272:BS272)))</f>
        <v/>
      </c>
      <c r="BU272" t="str">
        <f t="shared" ca="1" si="335"/>
        <v/>
      </c>
      <c r="BX272">
        <f ca="1">IF(OR(COUNTIF('Datos fijos'!$AJ:$AJ,$B272)=0,$B272=0,D272=0,F272=0,G272=0,$H$4&lt;&gt;'Datos fijos'!$H$3),0,VLOOKUP($B272,'Datos fijos'!$AJ:$AO,COLUMN('Datos fijos'!$AL$1)-COLUMN('Datos fijos'!$AJ$2)+1,0))</f>
        <v>0</v>
      </c>
      <c r="BY272">
        <f t="shared" ca="1" si="336"/>
        <v>0</v>
      </c>
      <c r="BZ272" t="str">
        <f t="shared" ca="1" si="291"/>
        <v/>
      </c>
      <c r="CA272" t="str">
        <f t="shared" ca="1" si="292"/>
        <v/>
      </c>
      <c r="CC272" t="str">
        <f t="shared" ca="1" si="293"/>
        <v/>
      </c>
      <c r="CD272" t="str">
        <f t="shared" ca="1" si="294"/>
        <v/>
      </c>
      <c r="CE272" t="str">
        <f t="shared" ca="1" si="295"/>
        <v/>
      </c>
      <c r="CF272" t="str">
        <f t="shared" ca="1" si="296"/>
        <v/>
      </c>
      <c r="CG272" t="str">
        <f t="shared" ca="1" si="297"/>
        <v/>
      </c>
      <c r="CH272" t="str">
        <f t="shared" ca="1" si="298"/>
        <v/>
      </c>
      <c r="CI272" t="str">
        <f t="shared" ca="1" si="299"/>
        <v/>
      </c>
      <c r="CJ272" t="str">
        <f t="shared" ca="1" si="300"/>
        <v/>
      </c>
      <c r="CK272" t="str">
        <f t="shared" ca="1" si="301"/>
        <v/>
      </c>
      <c r="CL272" t="str">
        <f t="shared" ca="1" si="302"/>
        <v/>
      </c>
      <c r="CM272" t="str">
        <f ca="1">IF($CA272="","",IF(OR(CH272='Datos fijos'!$AB$3,CH272='Datos fijos'!$AB$4),0,SUM(CI272:CL272)))</f>
        <v/>
      </c>
      <c r="CN272" t="str">
        <f t="shared" ca="1" si="337"/>
        <v/>
      </c>
      <c r="CQ272" s="4">
        <f ca="1">IF(OR(COUNTIF('Datos fijos'!$AJ:$AJ,$B272)=0,$B272=0,L272=0,D272=0,F272=0),0,IF(K272='Datos fijos'!$AB$5,VLOOKUP($B272,'Datos fijos'!$AJ:$AO,COLUMN('Datos fijos'!$AN$1)-COLUMN('Datos fijos'!$AJ$2)+1,0),0))</f>
        <v>0</v>
      </c>
      <c r="CR272">
        <f t="shared" ca="1" si="338"/>
        <v>0</v>
      </c>
      <c r="CS272" t="str">
        <f t="shared" ca="1" si="303"/>
        <v/>
      </c>
      <c r="CT272" t="str">
        <f t="shared" ca="1" si="304"/>
        <v/>
      </c>
      <c r="CV272" t="str">
        <f t="shared" ca="1" si="305"/>
        <v/>
      </c>
      <c r="CW272" t="str">
        <f t="shared" ca="1" si="306"/>
        <v/>
      </c>
      <c r="CX272" t="str">
        <f t="shared" ca="1" si="307"/>
        <v/>
      </c>
      <c r="CY272" t="str">
        <f t="shared" ca="1" si="308"/>
        <v/>
      </c>
      <c r="CZ272" t="str">
        <f t="shared" ca="1" si="309"/>
        <v/>
      </c>
      <c r="DA272" t="str">
        <f t="shared" ca="1" si="310"/>
        <v/>
      </c>
      <c r="DB272" s="4" t="str">
        <f t="shared" ca="1" si="311"/>
        <v/>
      </c>
      <c r="DC272" t="str">
        <f t="shared" ca="1" si="312"/>
        <v/>
      </c>
      <c r="DD272" t="str">
        <f t="shared" ca="1" si="313"/>
        <v/>
      </c>
      <c r="DE272" t="str">
        <f t="shared" ca="1" si="314"/>
        <v/>
      </c>
      <c r="DF272" t="str">
        <f t="shared" ca="1" si="315"/>
        <v/>
      </c>
      <c r="DI272">
        <f ca="1">IF(OR(COUNTIF('Datos fijos'!$AJ:$AJ,Cálculos!$B272)=0,Cálculos!$B272=0,D272=0,F272=0),0,VLOOKUP($B272,'Datos fijos'!$AJ:$AO,COLUMN('Datos fijos'!$AO$1)-COLUMN('Datos fijos'!$AJ$2)+1,0))</f>
        <v>0</v>
      </c>
      <c r="DJ272">
        <f t="shared" ca="1" si="339"/>
        <v>0</v>
      </c>
      <c r="DK272" t="str">
        <f t="shared" ca="1" si="316"/>
        <v/>
      </c>
      <c r="DL272" t="str">
        <f t="shared" ca="1" si="340"/>
        <v/>
      </c>
      <c r="DN272" t="str">
        <f t="shared" ca="1" si="317"/>
        <v/>
      </c>
      <c r="DO272" t="str">
        <f t="shared" ca="1" si="318"/>
        <v/>
      </c>
      <c r="DP272" t="str">
        <f t="shared" ca="1" si="319"/>
        <v/>
      </c>
      <c r="DQ272" t="str">
        <f t="shared" ca="1" si="320"/>
        <v/>
      </c>
      <c r="DR272" t="str">
        <f t="shared" ca="1" si="321"/>
        <v/>
      </c>
      <c r="DS272" s="4" t="str">
        <f ca="1">IF($DL272="","",IF(OR(OFFSET(K$3,$DL272,0)='Datos fijos'!$AB$5,OFFSET(K$3,$DL272,0)='Datos fijos'!$AB$6),"Importado",OFFSET(K$3,$DL272,0)))</f>
        <v/>
      </c>
      <c r="DT272" t="str">
        <f t="shared" ca="1" si="322"/>
        <v/>
      </c>
      <c r="DU272" t="str">
        <f t="shared" ca="1" si="323"/>
        <v/>
      </c>
      <c r="DV272" t="str">
        <f t="shared" ca="1" si="324"/>
        <v/>
      </c>
      <c r="DW272" t="str">
        <f t="shared" ca="1" si="325"/>
        <v/>
      </c>
      <c r="DX272" t="str">
        <f ca="1">IF(DL272="","",IF(OR(DS272='Datos fijos'!$AB$3,DS272='Datos fijos'!$AB$4),0,SUM(DT272:DW272)))</f>
        <v/>
      </c>
      <c r="DY272" t="str">
        <f t="shared" ca="1" si="326"/>
        <v/>
      </c>
      <c r="EC272" s="52" t="str">
        <f ca="1">IF(OR(COUNTIF('Datos fijos'!$AJ:$AJ,Cálculos!$B272)=0,F272=0,D272=0,B272=0),"",VLOOKUP($B272,'Datos fijos'!$AJ:$AP,COLUMN('Datos fijos'!$AP$1)-COLUMN('Datos fijos'!$AJ$2)+1,0))</f>
        <v/>
      </c>
      <c r="ED272" t="str">
        <f t="shared" ca="1" si="327"/>
        <v/>
      </c>
    </row>
    <row r="273" spans="2:134">
      <c r="B273">
        <f ca="1">OFFSET('Equipos, Mater, Serv'!C$5,ROW($A273)-ROW($A$3),0)</f>
        <v>0</v>
      </c>
      <c r="C273">
        <f ca="1">OFFSET('Equipos, Mater, Serv'!D$5,ROW($A273)-ROW($A$3),0)</f>
        <v>0</v>
      </c>
      <c r="D273">
        <f ca="1">OFFSET('Equipos, Mater, Serv'!F$5,ROW($A273)-ROW($A$3),0)</f>
        <v>0</v>
      </c>
      <c r="E273">
        <f ca="1">OFFSET('Equipos, Mater, Serv'!G$5,ROW($A273)-ROW($A$3),0)</f>
        <v>0</v>
      </c>
      <c r="F273">
        <f ca="1">OFFSET('Equipos, Mater, Serv'!H$5,ROW($A273)-ROW($A$3),0)</f>
        <v>0</v>
      </c>
      <c r="G273">
        <f ca="1">OFFSET('Equipos, Mater, Serv'!L$5,ROW($A273)-ROW($A$3),0)</f>
        <v>0</v>
      </c>
      <c r="I273">
        <f ca="1">OFFSET('Equipos, Mater, Serv'!O$5,ROW($A273)-ROW($A$3),0)</f>
        <v>0</v>
      </c>
      <c r="J273">
        <f ca="1">OFFSET('Equipos, Mater, Serv'!P$5,ROW($A273)-ROW($A$3),0)</f>
        <v>0</v>
      </c>
      <c r="K273">
        <f ca="1">OFFSET('Equipos, Mater, Serv'!T$5,ROW($A273)-ROW($A$3),0)</f>
        <v>0</v>
      </c>
      <c r="L273">
        <f ca="1">OFFSET('Equipos, Mater, Serv'!U$5,ROW($A273)-ROW($A$3),0)</f>
        <v>0</v>
      </c>
      <c r="N273">
        <f ca="1">OFFSET('Equipos, Mater, Serv'!Z$5,ROW($A273)-ROW($A$3),0)</f>
        <v>0</v>
      </c>
      <c r="O273">
        <f ca="1">OFFSET('Equipos, Mater, Serv'!AA$5,ROW($A273)-ROW($A$3),0)</f>
        <v>0</v>
      </c>
      <c r="P273">
        <f ca="1">OFFSET('Equipos, Mater, Serv'!AB$5,ROW($A273)-ROW($A$3),0)</f>
        <v>0</v>
      </c>
      <c r="Q273">
        <f ca="1">OFFSET('Equipos, Mater, Serv'!AC$5,ROW($A273)-ROW($A$3),0)</f>
        <v>0</v>
      </c>
      <c r="R273">
        <f ca="1">OFFSET('Equipos, Mater, Serv'!AD$5,ROW($A273)-ROW($A$3),0)</f>
        <v>0</v>
      </c>
      <c r="S273">
        <f ca="1">OFFSET('Equipos, Mater, Serv'!AE$5,ROW($A273)-ROW($A$3),0)</f>
        <v>0</v>
      </c>
      <c r="T273">
        <f ca="1">OFFSET('Equipos, Mater, Serv'!AF$5,ROW($A273)-ROW($A$3),0)</f>
        <v>0</v>
      </c>
      <c r="V273" s="227">
        <f ca="1">IF(OR($B273=0,D273=0,F273=0,J273&lt;&gt;'Datos fijos'!$H$3),0,1)</f>
        <v>0</v>
      </c>
      <c r="W273">
        <f t="shared" ca="1" si="328"/>
        <v>0</v>
      </c>
      <c r="X273" t="str">
        <f t="shared" ca="1" si="329"/>
        <v/>
      </c>
      <c r="Y273" t="str">
        <f t="shared" ca="1" si="330"/>
        <v/>
      </c>
      <c r="AA273" t="str">
        <f t="shared" ca="1" si="273"/>
        <v/>
      </c>
      <c r="AB273" t="str">
        <f t="shared" ca="1" si="274"/>
        <v/>
      </c>
      <c r="AC273" t="str">
        <f t="shared" ca="1" si="275"/>
        <v/>
      </c>
      <c r="AD273" t="str">
        <f t="shared" ca="1" si="276"/>
        <v/>
      </c>
      <c r="AE273" t="str">
        <f t="shared" ca="1" si="277"/>
        <v/>
      </c>
      <c r="AF273" t="str">
        <f t="shared" ca="1" si="278"/>
        <v/>
      </c>
      <c r="AG273" t="str">
        <f t="shared" ca="1" si="331"/>
        <v/>
      </c>
      <c r="AH273" t="str">
        <f t="shared" ca="1" si="332"/>
        <v/>
      </c>
      <c r="AI273" t="str">
        <f t="shared" ca="1" si="333"/>
        <v/>
      </c>
      <c r="AL273" t="str">
        <f ca="1">IF(Y273="","",IF(OR(AG273='Datos fijos'!$AB$3,AG273='Datos fijos'!$AB$4),0,SUM(AH273:AK273)))</f>
        <v/>
      </c>
      <c r="BE273" s="4">
        <f ca="1">IF(OR(COUNTIF('Datos fijos'!$AJ:$AJ,$B273)=0,$B273=0,D273=0,F273=0,$H$4&lt;&gt;'Datos fijos'!$H$3),0,VLOOKUP($B273,'Datos fijos'!$AJ:$AO,COLUMN('Datos fijos'!$AK$2)-COLUMN('Datos fijos'!$AJ$2)+1,0))</f>
        <v>0</v>
      </c>
      <c r="BF273">
        <f t="shared" ca="1" si="334"/>
        <v>0</v>
      </c>
      <c r="BG273" t="str">
        <f t="shared" ca="1" si="279"/>
        <v/>
      </c>
      <c r="BH273" t="str">
        <f t="shared" ca="1" si="280"/>
        <v/>
      </c>
      <c r="BJ273" t="str">
        <f t="shared" ca="1" si="281"/>
        <v/>
      </c>
      <c r="BK273" t="str">
        <f t="shared" ca="1" si="282"/>
        <v/>
      </c>
      <c r="BL273" t="str">
        <f t="shared" ca="1" si="283"/>
        <v/>
      </c>
      <c r="BM273" t="str">
        <f t="shared" ca="1" si="284"/>
        <v/>
      </c>
      <c r="BN273" s="4" t="str">
        <f t="shared" ca="1" si="285"/>
        <v/>
      </c>
      <c r="BO273" t="str">
        <f t="shared" ca="1" si="286"/>
        <v/>
      </c>
      <c r="BP273" t="str">
        <f t="shared" ca="1" si="287"/>
        <v/>
      </c>
      <c r="BQ273" t="str">
        <f t="shared" ca="1" si="288"/>
        <v/>
      </c>
      <c r="BR273" t="str">
        <f t="shared" ca="1" si="289"/>
        <v/>
      </c>
      <c r="BS273" t="str">
        <f t="shared" ca="1" si="290"/>
        <v/>
      </c>
      <c r="BT273" t="str">
        <f ca="1">IF($BH273="","",IF(OR(BO273='Datos fijos'!$AB$3,BO273='Datos fijos'!$AB$4),0,SUM(BP273:BS273)))</f>
        <v/>
      </c>
      <c r="BU273" t="str">
        <f t="shared" ca="1" si="335"/>
        <v/>
      </c>
      <c r="BX273">
        <f ca="1">IF(OR(COUNTIF('Datos fijos'!$AJ:$AJ,$B273)=0,$B273=0,D273=0,F273=0,G273=0,$H$4&lt;&gt;'Datos fijos'!$H$3),0,VLOOKUP($B273,'Datos fijos'!$AJ:$AO,COLUMN('Datos fijos'!$AL$1)-COLUMN('Datos fijos'!$AJ$2)+1,0))</f>
        <v>0</v>
      </c>
      <c r="BY273">
        <f t="shared" ca="1" si="336"/>
        <v>0</v>
      </c>
      <c r="BZ273" t="str">
        <f t="shared" ca="1" si="291"/>
        <v/>
      </c>
      <c r="CA273" t="str">
        <f t="shared" ca="1" si="292"/>
        <v/>
      </c>
      <c r="CC273" t="str">
        <f t="shared" ca="1" si="293"/>
        <v/>
      </c>
      <c r="CD273" t="str">
        <f t="shared" ca="1" si="294"/>
        <v/>
      </c>
      <c r="CE273" t="str">
        <f t="shared" ca="1" si="295"/>
        <v/>
      </c>
      <c r="CF273" t="str">
        <f t="shared" ca="1" si="296"/>
        <v/>
      </c>
      <c r="CG273" t="str">
        <f t="shared" ca="1" si="297"/>
        <v/>
      </c>
      <c r="CH273" t="str">
        <f t="shared" ca="1" si="298"/>
        <v/>
      </c>
      <c r="CI273" t="str">
        <f t="shared" ca="1" si="299"/>
        <v/>
      </c>
      <c r="CJ273" t="str">
        <f t="shared" ca="1" si="300"/>
        <v/>
      </c>
      <c r="CK273" t="str">
        <f t="shared" ca="1" si="301"/>
        <v/>
      </c>
      <c r="CL273" t="str">
        <f t="shared" ca="1" si="302"/>
        <v/>
      </c>
      <c r="CM273" t="str">
        <f ca="1">IF($CA273="","",IF(OR(CH273='Datos fijos'!$AB$3,CH273='Datos fijos'!$AB$4),0,SUM(CI273:CL273)))</f>
        <v/>
      </c>
      <c r="CN273" t="str">
        <f t="shared" ca="1" si="337"/>
        <v/>
      </c>
      <c r="CQ273" s="4">
        <f ca="1">IF(OR(COUNTIF('Datos fijos'!$AJ:$AJ,$B273)=0,$B273=0,L273=0,D273=0,F273=0),0,IF(K273='Datos fijos'!$AB$5,VLOOKUP($B273,'Datos fijos'!$AJ:$AO,COLUMN('Datos fijos'!$AN$1)-COLUMN('Datos fijos'!$AJ$2)+1,0),0))</f>
        <v>0</v>
      </c>
      <c r="CR273">
        <f t="shared" ca="1" si="338"/>
        <v>0</v>
      </c>
      <c r="CS273" t="str">
        <f t="shared" ca="1" si="303"/>
        <v/>
      </c>
      <c r="CT273" t="str">
        <f t="shared" ca="1" si="304"/>
        <v/>
      </c>
      <c r="CV273" t="str">
        <f t="shared" ca="1" si="305"/>
        <v/>
      </c>
      <c r="CW273" t="str">
        <f t="shared" ca="1" si="306"/>
        <v/>
      </c>
      <c r="CX273" t="str">
        <f t="shared" ca="1" si="307"/>
        <v/>
      </c>
      <c r="CY273" t="str">
        <f t="shared" ca="1" si="308"/>
        <v/>
      </c>
      <c r="CZ273" t="str">
        <f t="shared" ca="1" si="309"/>
        <v/>
      </c>
      <c r="DA273" t="str">
        <f t="shared" ca="1" si="310"/>
        <v/>
      </c>
      <c r="DB273" s="4" t="str">
        <f t="shared" ca="1" si="311"/>
        <v/>
      </c>
      <c r="DC273" t="str">
        <f t="shared" ca="1" si="312"/>
        <v/>
      </c>
      <c r="DD273" t="str">
        <f t="shared" ca="1" si="313"/>
        <v/>
      </c>
      <c r="DE273" t="str">
        <f t="shared" ca="1" si="314"/>
        <v/>
      </c>
      <c r="DF273" t="str">
        <f t="shared" ca="1" si="315"/>
        <v/>
      </c>
      <c r="DI273">
        <f ca="1">IF(OR(COUNTIF('Datos fijos'!$AJ:$AJ,Cálculos!$B273)=0,Cálculos!$B273=0,D273=0,F273=0),0,VLOOKUP($B273,'Datos fijos'!$AJ:$AO,COLUMN('Datos fijos'!$AO$1)-COLUMN('Datos fijos'!$AJ$2)+1,0))</f>
        <v>0</v>
      </c>
      <c r="DJ273">
        <f t="shared" ca="1" si="339"/>
        <v>0</v>
      </c>
      <c r="DK273" t="str">
        <f t="shared" ca="1" si="316"/>
        <v/>
      </c>
      <c r="DL273" t="str">
        <f t="shared" ca="1" si="340"/>
        <v/>
      </c>
      <c r="DN273" t="str">
        <f t="shared" ca="1" si="317"/>
        <v/>
      </c>
      <c r="DO273" t="str">
        <f t="shared" ca="1" si="318"/>
        <v/>
      </c>
      <c r="DP273" t="str">
        <f t="shared" ca="1" si="319"/>
        <v/>
      </c>
      <c r="DQ273" t="str">
        <f t="shared" ca="1" si="320"/>
        <v/>
      </c>
      <c r="DR273" t="str">
        <f t="shared" ca="1" si="321"/>
        <v/>
      </c>
      <c r="DS273" s="4" t="str">
        <f ca="1">IF($DL273="","",IF(OR(OFFSET(K$3,$DL273,0)='Datos fijos'!$AB$5,OFFSET(K$3,$DL273,0)='Datos fijos'!$AB$6),"Importado",OFFSET(K$3,$DL273,0)))</f>
        <v/>
      </c>
      <c r="DT273" t="str">
        <f t="shared" ca="1" si="322"/>
        <v/>
      </c>
      <c r="DU273" t="str">
        <f t="shared" ca="1" si="323"/>
        <v/>
      </c>
      <c r="DV273" t="str">
        <f t="shared" ca="1" si="324"/>
        <v/>
      </c>
      <c r="DW273" t="str">
        <f t="shared" ca="1" si="325"/>
        <v/>
      </c>
      <c r="DX273" t="str">
        <f ca="1">IF(DL273="","",IF(OR(DS273='Datos fijos'!$AB$3,DS273='Datos fijos'!$AB$4),0,SUM(DT273:DW273)))</f>
        <v/>
      </c>
      <c r="DY273" t="str">
        <f t="shared" ca="1" si="326"/>
        <v/>
      </c>
      <c r="EC273" s="52" t="str">
        <f ca="1">IF(OR(COUNTIF('Datos fijos'!$AJ:$AJ,Cálculos!$B273)=0,F273=0,D273=0,B273=0),"",VLOOKUP($B273,'Datos fijos'!$AJ:$AP,COLUMN('Datos fijos'!$AP$1)-COLUMN('Datos fijos'!$AJ$2)+1,0))</f>
        <v/>
      </c>
      <c r="ED273" t="str">
        <f t="shared" ca="1" si="327"/>
        <v/>
      </c>
    </row>
    <row r="274" spans="2:134">
      <c r="B274">
        <f ca="1">OFFSET('Equipos, Mater, Serv'!C$5,ROW($A274)-ROW($A$3),0)</f>
        <v>0</v>
      </c>
      <c r="C274">
        <f ca="1">OFFSET('Equipos, Mater, Serv'!D$5,ROW($A274)-ROW($A$3),0)</f>
        <v>0</v>
      </c>
      <c r="D274">
        <f ca="1">OFFSET('Equipos, Mater, Serv'!F$5,ROW($A274)-ROW($A$3),0)</f>
        <v>0</v>
      </c>
      <c r="E274">
        <f ca="1">OFFSET('Equipos, Mater, Serv'!G$5,ROW($A274)-ROW($A$3),0)</f>
        <v>0</v>
      </c>
      <c r="F274">
        <f ca="1">OFFSET('Equipos, Mater, Serv'!H$5,ROW($A274)-ROW($A$3),0)</f>
        <v>0</v>
      </c>
      <c r="G274">
        <f ca="1">OFFSET('Equipos, Mater, Serv'!L$5,ROW($A274)-ROW($A$3),0)</f>
        <v>0</v>
      </c>
      <c r="I274">
        <f ca="1">OFFSET('Equipos, Mater, Serv'!O$5,ROW($A274)-ROW($A$3),0)</f>
        <v>0</v>
      </c>
      <c r="J274">
        <f ca="1">OFFSET('Equipos, Mater, Serv'!P$5,ROW($A274)-ROW($A$3),0)</f>
        <v>0</v>
      </c>
      <c r="K274">
        <f ca="1">OFFSET('Equipos, Mater, Serv'!T$5,ROW($A274)-ROW($A$3),0)</f>
        <v>0</v>
      </c>
      <c r="L274">
        <f ca="1">OFFSET('Equipos, Mater, Serv'!U$5,ROW($A274)-ROW($A$3),0)</f>
        <v>0</v>
      </c>
      <c r="N274">
        <f ca="1">OFFSET('Equipos, Mater, Serv'!Z$5,ROW($A274)-ROW($A$3),0)</f>
        <v>0</v>
      </c>
      <c r="O274">
        <f ca="1">OFFSET('Equipos, Mater, Serv'!AA$5,ROW($A274)-ROW($A$3),0)</f>
        <v>0</v>
      </c>
      <c r="P274">
        <f ca="1">OFFSET('Equipos, Mater, Serv'!AB$5,ROW($A274)-ROW($A$3),0)</f>
        <v>0</v>
      </c>
      <c r="Q274">
        <f ca="1">OFFSET('Equipos, Mater, Serv'!AC$5,ROW($A274)-ROW($A$3),0)</f>
        <v>0</v>
      </c>
      <c r="R274">
        <f ca="1">OFFSET('Equipos, Mater, Serv'!AD$5,ROW($A274)-ROW($A$3),0)</f>
        <v>0</v>
      </c>
      <c r="S274">
        <f ca="1">OFFSET('Equipos, Mater, Serv'!AE$5,ROW($A274)-ROW($A$3),0)</f>
        <v>0</v>
      </c>
      <c r="T274">
        <f ca="1">OFFSET('Equipos, Mater, Serv'!AF$5,ROW($A274)-ROW($A$3),0)</f>
        <v>0</v>
      </c>
      <c r="V274" s="227">
        <f ca="1">IF(OR($B274=0,D274=0,F274=0,J274&lt;&gt;'Datos fijos'!$H$3),0,1)</f>
        <v>0</v>
      </c>
      <c r="W274">
        <f t="shared" ca="1" si="328"/>
        <v>0</v>
      </c>
      <c r="X274" t="str">
        <f t="shared" ca="1" si="329"/>
        <v/>
      </c>
      <c r="Y274" t="str">
        <f t="shared" ca="1" si="330"/>
        <v/>
      </c>
      <c r="AA274" t="str">
        <f t="shared" ca="1" si="273"/>
        <v/>
      </c>
      <c r="AB274" t="str">
        <f t="shared" ca="1" si="274"/>
        <v/>
      </c>
      <c r="AC274" t="str">
        <f t="shared" ca="1" si="275"/>
        <v/>
      </c>
      <c r="AD274" t="str">
        <f t="shared" ca="1" si="276"/>
        <v/>
      </c>
      <c r="AE274" t="str">
        <f t="shared" ca="1" si="277"/>
        <v/>
      </c>
      <c r="AF274" t="str">
        <f t="shared" ca="1" si="278"/>
        <v/>
      </c>
      <c r="AG274" t="str">
        <f t="shared" ca="1" si="331"/>
        <v/>
      </c>
      <c r="AH274" t="str">
        <f t="shared" ca="1" si="332"/>
        <v/>
      </c>
      <c r="AI274" t="str">
        <f t="shared" ca="1" si="333"/>
        <v/>
      </c>
      <c r="AL274" t="str">
        <f ca="1">IF(Y274="","",IF(OR(AG274='Datos fijos'!$AB$3,AG274='Datos fijos'!$AB$4),0,SUM(AH274:AK274)))</f>
        <v/>
      </c>
      <c r="BE274" s="4">
        <f ca="1">IF(OR(COUNTIF('Datos fijos'!$AJ:$AJ,$B274)=0,$B274=0,D274=0,F274=0,$H$4&lt;&gt;'Datos fijos'!$H$3),0,VLOOKUP($B274,'Datos fijos'!$AJ:$AO,COLUMN('Datos fijos'!$AK$2)-COLUMN('Datos fijos'!$AJ$2)+1,0))</f>
        <v>0</v>
      </c>
      <c r="BF274">
        <f t="shared" ca="1" si="334"/>
        <v>0</v>
      </c>
      <c r="BG274" t="str">
        <f t="shared" ca="1" si="279"/>
        <v/>
      </c>
      <c r="BH274" t="str">
        <f t="shared" ca="1" si="280"/>
        <v/>
      </c>
      <c r="BJ274" t="str">
        <f t="shared" ca="1" si="281"/>
        <v/>
      </c>
      <c r="BK274" t="str">
        <f t="shared" ca="1" si="282"/>
        <v/>
      </c>
      <c r="BL274" t="str">
        <f t="shared" ca="1" si="283"/>
        <v/>
      </c>
      <c r="BM274" t="str">
        <f t="shared" ca="1" si="284"/>
        <v/>
      </c>
      <c r="BN274" s="4" t="str">
        <f t="shared" ca="1" si="285"/>
        <v/>
      </c>
      <c r="BO274" t="str">
        <f t="shared" ca="1" si="286"/>
        <v/>
      </c>
      <c r="BP274" t="str">
        <f t="shared" ca="1" si="287"/>
        <v/>
      </c>
      <c r="BQ274" t="str">
        <f t="shared" ca="1" si="288"/>
        <v/>
      </c>
      <c r="BR274" t="str">
        <f t="shared" ca="1" si="289"/>
        <v/>
      </c>
      <c r="BS274" t="str">
        <f t="shared" ca="1" si="290"/>
        <v/>
      </c>
      <c r="BT274" t="str">
        <f ca="1">IF($BH274="","",IF(OR(BO274='Datos fijos'!$AB$3,BO274='Datos fijos'!$AB$4),0,SUM(BP274:BS274)))</f>
        <v/>
      </c>
      <c r="BU274" t="str">
        <f t="shared" ca="1" si="335"/>
        <v/>
      </c>
      <c r="BX274">
        <f ca="1">IF(OR(COUNTIF('Datos fijos'!$AJ:$AJ,$B274)=0,$B274=0,D274=0,F274=0,G274=0,$H$4&lt;&gt;'Datos fijos'!$H$3),0,VLOOKUP($B274,'Datos fijos'!$AJ:$AO,COLUMN('Datos fijos'!$AL$1)-COLUMN('Datos fijos'!$AJ$2)+1,0))</f>
        <v>0</v>
      </c>
      <c r="BY274">
        <f t="shared" ca="1" si="336"/>
        <v>0</v>
      </c>
      <c r="BZ274" t="str">
        <f t="shared" ca="1" si="291"/>
        <v/>
      </c>
      <c r="CA274" t="str">
        <f t="shared" ca="1" si="292"/>
        <v/>
      </c>
      <c r="CC274" t="str">
        <f t="shared" ca="1" si="293"/>
        <v/>
      </c>
      <c r="CD274" t="str">
        <f t="shared" ca="1" si="294"/>
        <v/>
      </c>
      <c r="CE274" t="str">
        <f t="shared" ca="1" si="295"/>
        <v/>
      </c>
      <c r="CF274" t="str">
        <f t="shared" ca="1" si="296"/>
        <v/>
      </c>
      <c r="CG274" t="str">
        <f t="shared" ca="1" si="297"/>
        <v/>
      </c>
      <c r="CH274" t="str">
        <f t="shared" ca="1" si="298"/>
        <v/>
      </c>
      <c r="CI274" t="str">
        <f t="shared" ca="1" si="299"/>
        <v/>
      </c>
      <c r="CJ274" t="str">
        <f t="shared" ca="1" si="300"/>
        <v/>
      </c>
      <c r="CK274" t="str">
        <f t="shared" ca="1" si="301"/>
        <v/>
      </c>
      <c r="CL274" t="str">
        <f t="shared" ca="1" si="302"/>
        <v/>
      </c>
      <c r="CM274" t="str">
        <f ca="1">IF($CA274="","",IF(OR(CH274='Datos fijos'!$AB$3,CH274='Datos fijos'!$AB$4),0,SUM(CI274:CL274)))</f>
        <v/>
      </c>
      <c r="CN274" t="str">
        <f t="shared" ca="1" si="337"/>
        <v/>
      </c>
      <c r="CQ274" s="4">
        <f ca="1">IF(OR(COUNTIF('Datos fijos'!$AJ:$AJ,$B274)=0,$B274=0,L274=0,D274=0,F274=0),0,IF(K274='Datos fijos'!$AB$5,VLOOKUP($B274,'Datos fijos'!$AJ:$AO,COLUMN('Datos fijos'!$AN$1)-COLUMN('Datos fijos'!$AJ$2)+1,0),0))</f>
        <v>0</v>
      </c>
      <c r="CR274">
        <f t="shared" ca="1" si="338"/>
        <v>0</v>
      </c>
      <c r="CS274" t="str">
        <f t="shared" ca="1" si="303"/>
        <v/>
      </c>
      <c r="CT274" t="str">
        <f t="shared" ca="1" si="304"/>
        <v/>
      </c>
      <c r="CV274" t="str">
        <f t="shared" ca="1" si="305"/>
        <v/>
      </c>
      <c r="CW274" t="str">
        <f t="shared" ca="1" si="306"/>
        <v/>
      </c>
      <c r="CX274" t="str">
        <f t="shared" ca="1" si="307"/>
        <v/>
      </c>
      <c r="CY274" t="str">
        <f t="shared" ca="1" si="308"/>
        <v/>
      </c>
      <c r="CZ274" t="str">
        <f t="shared" ca="1" si="309"/>
        <v/>
      </c>
      <c r="DA274" t="str">
        <f t="shared" ca="1" si="310"/>
        <v/>
      </c>
      <c r="DB274" s="4" t="str">
        <f t="shared" ca="1" si="311"/>
        <v/>
      </c>
      <c r="DC274" t="str">
        <f t="shared" ca="1" si="312"/>
        <v/>
      </c>
      <c r="DD274" t="str">
        <f t="shared" ca="1" si="313"/>
        <v/>
      </c>
      <c r="DE274" t="str">
        <f t="shared" ca="1" si="314"/>
        <v/>
      </c>
      <c r="DF274" t="str">
        <f t="shared" ca="1" si="315"/>
        <v/>
      </c>
      <c r="DI274">
        <f ca="1">IF(OR(COUNTIF('Datos fijos'!$AJ:$AJ,Cálculos!$B274)=0,Cálculos!$B274=0,D274=0,F274=0),0,VLOOKUP($B274,'Datos fijos'!$AJ:$AO,COLUMN('Datos fijos'!$AO$1)-COLUMN('Datos fijos'!$AJ$2)+1,0))</f>
        <v>0</v>
      </c>
      <c r="DJ274">
        <f t="shared" ca="1" si="339"/>
        <v>0</v>
      </c>
      <c r="DK274" t="str">
        <f t="shared" ca="1" si="316"/>
        <v/>
      </c>
      <c r="DL274" t="str">
        <f t="shared" ca="1" si="340"/>
        <v/>
      </c>
      <c r="DN274" t="str">
        <f t="shared" ca="1" si="317"/>
        <v/>
      </c>
      <c r="DO274" t="str">
        <f t="shared" ca="1" si="318"/>
        <v/>
      </c>
      <c r="DP274" t="str">
        <f t="shared" ca="1" si="319"/>
        <v/>
      </c>
      <c r="DQ274" t="str">
        <f t="shared" ca="1" si="320"/>
        <v/>
      </c>
      <c r="DR274" t="str">
        <f t="shared" ca="1" si="321"/>
        <v/>
      </c>
      <c r="DS274" s="4" t="str">
        <f ca="1">IF($DL274="","",IF(OR(OFFSET(K$3,$DL274,0)='Datos fijos'!$AB$5,OFFSET(K$3,$DL274,0)='Datos fijos'!$AB$6),"Importado",OFFSET(K$3,$DL274,0)))</f>
        <v/>
      </c>
      <c r="DT274" t="str">
        <f t="shared" ca="1" si="322"/>
        <v/>
      </c>
      <c r="DU274" t="str">
        <f t="shared" ca="1" si="323"/>
        <v/>
      </c>
      <c r="DV274" t="str">
        <f t="shared" ca="1" si="324"/>
        <v/>
      </c>
      <c r="DW274" t="str">
        <f t="shared" ca="1" si="325"/>
        <v/>
      </c>
      <c r="DX274" t="str">
        <f ca="1">IF(DL274="","",IF(OR(DS274='Datos fijos'!$AB$3,DS274='Datos fijos'!$AB$4),0,SUM(DT274:DW274)))</f>
        <v/>
      </c>
      <c r="DY274" t="str">
        <f t="shared" ca="1" si="326"/>
        <v/>
      </c>
      <c r="EC274" s="52" t="str">
        <f ca="1">IF(OR(COUNTIF('Datos fijos'!$AJ:$AJ,Cálculos!$B274)=0,F274=0,D274=0,B274=0),"",VLOOKUP($B274,'Datos fijos'!$AJ:$AP,COLUMN('Datos fijos'!$AP$1)-COLUMN('Datos fijos'!$AJ$2)+1,0))</f>
        <v/>
      </c>
      <c r="ED274" t="str">
        <f t="shared" ca="1" si="327"/>
        <v/>
      </c>
    </row>
    <row r="275" spans="2:134">
      <c r="B275">
        <f ca="1">OFFSET('Equipos, Mater, Serv'!C$5,ROW($A275)-ROW($A$3),0)</f>
        <v>0</v>
      </c>
      <c r="C275">
        <f ca="1">OFFSET('Equipos, Mater, Serv'!D$5,ROW($A275)-ROW($A$3),0)</f>
        <v>0</v>
      </c>
      <c r="D275">
        <f ca="1">OFFSET('Equipos, Mater, Serv'!F$5,ROW($A275)-ROW($A$3),0)</f>
        <v>0</v>
      </c>
      <c r="E275">
        <f ca="1">OFFSET('Equipos, Mater, Serv'!G$5,ROW($A275)-ROW($A$3),0)</f>
        <v>0</v>
      </c>
      <c r="F275">
        <f ca="1">OFFSET('Equipos, Mater, Serv'!H$5,ROW($A275)-ROW($A$3),0)</f>
        <v>0</v>
      </c>
      <c r="G275">
        <f ca="1">OFFSET('Equipos, Mater, Serv'!L$5,ROW($A275)-ROW($A$3),0)</f>
        <v>0</v>
      </c>
      <c r="I275">
        <f ca="1">OFFSET('Equipos, Mater, Serv'!O$5,ROW($A275)-ROW($A$3),0)</f>
        <v>0</v>
      </c>
      <c r="J275">
        <f ca="1">OFFSET('Equipos, Mater, Serv'!P$5,ROW($A275)-ROW($A$3),0)</f>
        <v>0</v>
      </c>
      <c r="K275">
        <f ca="1">OFFSET('Equipos, Mater, Serv'!T$5,ROW($A275)-ROW($A$3),0)</f>
        <v>0</v>
      </c>
      <c r="L275">
        <f ca="1">OFFSET('Equipos, Mater, Serv'!U$5,ROW($A275)-ROW($A$3),0)</f>
        <v>0</v>
      </c>
      <c r="N275">
        <f ca="1">OFFSET('Equipos, Mater, Serv'!Z$5,ROW($A275)-ROW($A$3),0)</f>
        <v>0</v>
      </c>
      <c r="O275">
        <f ca="1">OFFSET('Equipos, Mater, Serv'!AA$5,ROW($A275)-ROW($A$3),0)</f>
        <v>0</v>
      </c>
      <c r="P275">
        <f ca="1">OFFSET('Equipos, Mater, Serv'!AB$5,ROW($A275)-ROW($A$3),0)</f>
        <v>0</v>
      </c>
      <c r="Q275">
        <f ca="1">OFFSET('Equipos, Mater, Serv'!AC$5,ROW($A275)-ROW($A$3),0)</f>
        <v>0</v>
      </c>
      <c r="R275">
        <f ca="1">OFFSET('Equipos, Mater, Serv'!AD$5,ROW($A275)-ROW($A$3),0)</f>
        <v>0</v>
      </c>
      <c r="S275">
        <f ca="1">OFFSET('Equipos, Mater, Serv'!AE$5,ROW($A275)-ROW($A$3),0)</f>
        <v>0</v>
      </c>
      <c r="T275">
        <f ca="1">OFFSET('Equipos, Mater, Serv'!AF$5,ROW($A275)-ROW($A$3),0)</f>
        <v>0</v>
      </c>
      <c r="V275" s="227">
        <f ca="1">IF(OR($B275=0,D275=0,F275=0,J275&lt;&gt;'Datos fijos'!$H$3),0,1)</f>
        <v>0</v>
      </c>
      <c r="W275">
        <f t="shared" ca="1" si="328"/>
        <v>0</v>
      </c>
      <c r="X275" t="str">
        <f t="shared" ca="1" si="329"/>
        <v/>
      </c>
      <c r="Y275" t="str">
        <f t="shared" ca="1" si="330"/>
        <v/>
      </c>
      <c r="AA275" t="str">
        <f t="shared" ca="1" si="273"/>
        <v/>
      </c>
      <c r="AB275" t="str">
        <f t="shared" ca="1" si="274"/>
        <v/>
      </c>
      <c r="AC275" t="str">
        <f t="shared" ca="1" si="275"/>
        <v/>
      </c>
      <c r="AD275" t="str">
        <f t="shared" ca="1" si="276"/>
        <v/>
      </c>
      <c r="AE275" t="str">
        <f t="shared" ca="1" si="277"/>
        <v/>
      </c>
      <c r="AF275" t="str">
        <f t="shared" ca="1" si="278"/>
        <v/>
      </c>
      <c r="AG275" t="str">
        <f t="shared" ca="1" si="331"/>
        <v/>
      </c>
      <c r="AH275" t="str">
        <f t="shared" ca="1" si="332"/>
        <v/>
      </c>
      <c r="AI275" t="str">
        <f t="shared" ca="1" si="333"/>
        <v/>
      </c>
      <c r="AL275" t="str">
        <f ca="1">IF(Y275="","",IF(OR(AG275='Datos fijos'!$AB$3,AG275='Datos fijos'!$AB$4),0,SUM(AH275:AK275)))</f>
        <v/>
      </c>
      <c r="BE275" s="4">
        <f ca="1">IF(OR(COUNTIF('Datos fijos'!$AJ:$AJ,$B275)=0,$B275=0,D275=0,F275=0,$H$4&lt;&gt;'Datos fijos'!$H$3),0,VLOOKUP($B275,'Datos fijos'!$AJ:$AO,COLUMN('Datos fijos'!$AK$2)-COLUMN('Datos fijos'!$AJ$2)+1,0))</f>
        <v>0</v>
      </c>
      <c r="BF275">
        <f t="shared" ca="1" si="334"/>
        <v>0</v>
      </c>
      <c r="BG275" t="str">
        <f t="shared" ca="1" si="279"/>
        <v/>
      </c>
      <c r="BH275" t="str">
        <f t="shared" ca="1" si="280"/>
        <v/>
      </c>
      <c r="BJ275" t="str">
        <f t="shared" ca="1" si="281"/>
        <v/>
      </c>
      <c r="BK275" t="str">
        <f t="shared" ca="1" si="282"/>
        <v/>
      </c>
      <c r="BL275" t="str">
        <f t="shared" ca="1" si="283"/>
        <v/>
      </c>
      <c r="BM275" t="str">
        <f t="shared" ca="1" si="284"/>
        <v/>
      </c>
      <c r="BN275" s="4" t="str">
        <f t="shared" ca="1" si="285"/>
        <v/>
      </c>
      <c r="BO275" t="str">
        <f t="shared" ca="1" si="286"/>
        <v/>
      </c>
      <c r="BP275" t="str">
        <f t="shared" ca="1" si="287"/>
        <v/>
      </c>
      <c r="BQ275" t="str">
        <f t="shared" ca="1" si="288"/>
        <v/>
      </c>
      <c r="BR275" t="str">
        <f t="shared" ca="1" si="289"/>
        <v/>
      </c>
      <c r="BS275" t="str">
        <f t="shared" ca="1" si="290"/>
        <v/>
      </c>
      <c r="BT275" t="str">
        <f ca="1">IF($BH275="","",IF(OR(BO275='Datos fijos'!$AB$3,BO275='Datos fijos'!$AB$4),0,SUM(BP275:BS275)))</f>
        <v/>
      </c>
      <c r="BU275" t="str">
        <f t="shared" ca="1" si="335"/>
        <v/>
      </c>
      <c r="BX275">
        <f ca="1">IF(OR(COUNTIF('Datos fijos'!$AJ:$AJ,$B275)=0,$B275=0,D275=0,F275=0,G275=0,$H$4&lt;&gt;'Datos fijos'!$H$3),0,VLOOKUP($B275,'Datos fijos'!$AJ:$AO,COLUMN('Datos fijos'!$AL$1)-COLUMN('Datos fijos'!$AJ$2)+1,0))</f>
        <v>0</v>
      </c>
      <c r="BY275">
        <f t="shared" ca="1" si="336"/>
        <v>0</v>
      </c>
      <c r="BZ275" t="str">
        <f t="shared" ca="1" si="291"/>
        <v/>
      </c>
      <c r="CA275" t="str">
        <f t="shared" ca="1" si="292"/>
        <v/>
      </c>
      <c r="CC275" t="str">
        <f t="shared" ca="1" si="293"/>
        <v/>
      </c>
      <c r="CD275" t="str">
        <f t="shared" ca="1" si="294"/>
        <v/>
      </c>
      <c r="CE275" t="str">
        <f t="shared" ca="1" si="295"/>
        <v/>
      </c>
      <c r="CF275" t="str">
        <f t="shared" ca="1" si="296"/>
        <v/>
      </c>
      <c r="CG275" t="str">
        <f t="shared" ca="1" si="297"/>
        <v/>
      </c>
      <c r="CH275" t="str">
        <f t="shared" ca="1" si="298"/>
        <v/>
      </c>
      <c r="CI275" t="str">
        <f t="shared" ca="1" si="299"/>
        <v/>
      </c>
      <c r="CJ275" t="str">
        <f t="shared" ca="1" si="300"/>
        <v/>
      </c>
      <c r="CK275" t="str">
        <f t="shared" ca="1" si="301"/>
        <v/>
      </c>
      <c r="CL275" t="str">
        <f t="shared" ca="1" si="302"/>
        <v/>
      </c>
      <c r="CM275" t="str">
        <f ca="1">IF($CA275="","",IF(OR(CH275='Datos fijos'!$AB$3,CH275='Datos fijos'!$AB$4),0,SUM(CI275:CL275)))</f>
        <v/>
      </c>
      <c r="CN275" t="str">
        <f t="shared" ca="1" si="337"/>
        <v/>
      </c>
      <c r="CQ275" s="4">
        <f ca="1">IF(OR(COUNTIF('Datos fijos'!$AJ:$AJ,$B275)=0,$B275=0,L275=0,D275=0,F275=0),0,IF(K275='Datos fijos'!$AB$5,VLOOKUP($B275,'Datos fijos'!$AJ:$AO,COLUMN('Datos fijos'!$AN$1)-COLUMN('Datos fijos'!$AJ$2)+1,0),0))</f>
        <v>0</v>
      </c>
      <c r="CR275">
        <f t="shared" ca="1" si="338"/>
        <v>0</v>
      </c>
      <c r="CS275" t="str">
        <f t="shared" ca="1" si="303"/>
        <v/>
      </c>
      <c r="CT275" t="str">
        <f t="shared" ca="1" si="304"/>
        <v/>
      </c>
      <c r="CV275" t="str">
        <f t="shared" ca="1" si="305"/>
        <v/>
      </c>
      <c r="CW275" t="str">
        <f t="shared" ca="1" si="306"/>
        <v/>
      </c>
      <c r="CX275" t="str">
        <f t="shared" ca="1" si="307"/>
        <v/>
      </c>
      <c r="CY275" t="str">
        <f t="shared" ca="1" si="308"/>
        <v/>
      </c>
      <c r="CZ275" t="str">
        <f t="shared" ca="1" si="309"/>
        <v/>
      </c>
      <c r="DA275" t="str">
        <f t="shared" ca="1" si="310"/>
        <v/>
      </c>
      <c r="DB275" s="4" t="str">
        <f t="shared" ca="1" si="311"/>
        <v/>
      </c>
      <c r="DC275" t="str">
        <f t="shared" ca="1" si="312"/>
        <v/>
      </c>
      <c r="DD275" t="str">
        <f t="shared" ca="1" si="313"/>
        <v/>
      </c>
      <c r="DE275" t="str">
        <f t="shared" ca="1" si="314"/>
        <v/>
      </c>
      <c r="DF275" t="str">
        <f t="shared" ca="1" si="315"/>
        <v/>
      </c>
      <c r="DI275">
        <f ca="1">IF(OR(COUNTIF('Datos fijos'!$AJ:$AJ,Cálculos!$B275)=0,Cálculos!$B275=0,D275=0,F275=0),0,VLOOKUP($B275,'Datos fijos'!$AJ:$AO,COLUMN('Datos fijos'!$AO$1)-COLUMN('Datos fijos'!$AJ$2)+1,0))</f>
        <v>0</v>
      </c>
      <c r="DJ275">
        <f t="shared" ca="1" si="339"/>
        <v>0</v>
      </c>
      <c r="DK275" t="str">
        <f t="shared" ca="1" si="316"/>
        <v/>
      </c>
      <c r="DL275" t="str">
        <f t="shared" ca="1" si="340"/>
        <v/>
      </c>
      <c r="DN275" t="str">
        <f t="shared" ca="1" si="317"/>
        <v/>
      </c>
      <c r="DO275" t="str">
        <f t="shared" ca="1" si="318"/>
        <v/>
      </c>
      <c r="DP275" t="str">
        <f t="shared" ca="1" si="319"/>
        <v/>
      </c>
      <c r="DQ275" t="str">
        <f t="shared" ca="1" si="320"/>
        <v/>
      </c>
      <c r="DR275" t="str">
        <f t="shared" ca="1" si="321"/>
        <v/>
      </c>
      <c r="DS275" s="4" t="str">
        <f ca="1">IF($DL275="","",IF(OR(OFFSET(K$3,$DL275,0)='Datos fijos'!$AB$5,OFFSET(K$3,$DL275,0)='Datos fijos'!$AB$6),"Importado",OFFSET(K$3,$DL275,0)))</f>
        <v/>
      </c>
      <c r="DT275" t="str">
        <f t="shared" ca="1" si="322"/>
        <v/>
      </c>
      <c r="DU275" t="str">
        <f t="shared" ca="1" si="323"/>
        <v/>
      </c>
      <c r="DV275" t="str">
        <f t="shared" ca="1" si="324"/>
        <v/>
      </c>
      <c r="DW275" t="str">
        <f t="shared" ca="1" si="325"/>
        <v/>
      </c>
      <c r="DX275" t="str">
        <f ca="1">IF(DL275="","",IF(OR(DS275='Datos fijos'!$AB$3,DS275='Datos fijos'!$AB$4),0,SUM(DT275:DW275)))</f>
        <v/>
      </c>
      <c r="DY275" t="str">
        <f t="shared" ca="1" si="326"/>
        <v/>
      </c>
      <c r="EC275" s="52" t="str">
        <f ca="1">IF(OR(COUNTIF('Datos fijos'!$AJ:$AJ,Cálculos!$B275)=0,F275=0,D275=0,B275=0),"",VLOOKUP($B275,'Datos fijos'!$AJ:$AP,COLUMN('Datos fijos'!$AP$1)-COLUMN('Datos fijos'!$AJ$2)+1,0))</f>
        <v/>
      </c>
      <c r="ED275" t="str">
        <f t="shared" ca="1" si="327"/>
        <v/>
      </c>
    </row>
    <row r="276" spans="2:134">
      <c r="B276">
        <f ca="1">OFFSET('Equipos, Mater, Serv'!C$5,ROW($A276)-ROW($A$3),0)</f>
        <v>0</v>
      </c>
      <c r="C276">
        <f ca="1">OFFSET('Equipos, Mater, Serv'!D$5,ROW($A276)-ROW($A$3),0)</f>
        <v>0</v>
      </c>
      <c r="D276">
        <f ca="1">OFFSET('Equipos, Mater, Serv'!F$5,ROW($A276)-ROW($A$3),0)</f>
        <v>0</v>
      </c>
      <c r="E276">
        <f ca="1">OFFSET('Equipos, Mater, Serv'!G$5,ROW($A276)-ROW($A$3),0)</f>
        <v>0</v>
      </c>
      <c r="F276">
        <f ca="1">OFFSET('Equipos, Mater, Serv'!H$5,ROW($A276)-ROW($A$3),0)</f>
        <v>0</v>
      </c>
      <c r="G276">
        <f ca="1">OFFSET('Equipos, Mater, Serv'!L$5,ROW($A276)-ROW($A$3),0)</f>
        <v>0</v>
      </c>
      <c r="I276">
        <f ca="1">OFFSET('Equipos, Mater, Serv'!O$5,ROW($A276)-ROW($A$3),0)</f>
        <v>0</v>
      </c>
      <c r="J276">
        <f ca="1">OFFSET('Equipos, Mater, Serv'!P$5,ROW($A276)-ROW($A$3),0)</f>
        <v>0</v>
      </c>
      <c r="K276">
        <f ca="1">OFFSET('Equipos, Mater, Serv'!T$5,ROW($A276)-ROW($A$3),0)</f>
        <v>0</v>
      </c>
      <c r="L276">
        <f ca="1">OFFSET('Equipos, Mater, Serv'!U$5,ROW($A276)-ROW($A$3),0)</f>
        <v>0</v>
      </c>
      <c r="N276">
        <f ca="1">OFFSET('Equipos, Mater, Serv'!Z$5,ROW($A276)-ROW($A$3),0)</f>
        <v>0</v>
      </c>
      <c r="O276">
        <f ca="1">OFFSET('Equipos, Mater, Serv'!AA$5,ROW($A276)-ROW($A$3),0)</f>
        <v>0</v>
      </c>
      <c r="P276">
        <f ca="1">OFFSET('Equipos, Mater, Serv'!AB$5,ROW($A276)-ROW($A$3),0)</f>
        <v>0</v>
      </c>
      <c r="Q276">
        <f ca="1">OFFSET('Equipos, Mater, Serv'!AC$5,ROW($A276)-ROW($A$3),0)</f>
        <v>0</v>
      </c>
      <c r="R276">
        <f ca="1">OFFSET('Equipos, Mater, Serv'!AD$5,ROW($A276)-ROW($A$3),0)</f>
        <v>0</v>
      </c>
      <c r="S276">
        <f ca="1">OFFSET('Equipos, Mater, Serv'!AE$5,ROW($A276)-ROW($A$3),0)</f>
        <v>0</v>
      </c>
      <c r="T276">
        <f ca="1">OFFSET('Equipos, Mater, Serv'!AF$5,ROW($A276)-ROW($A$3),0)</f>
        <v>0</v>
      </c>
      <c r="V276" s="227">
        <f ca="1">IF(OR($B276=0,D276=0,F276=0,J276&lt;&gt;'Datos fijos'!$H$3),0,1)</f>
        <v>0</v>
      </c>
      <c r="W276">
        <f t="shared" ca="1" si="328"/>
        <v>0</v>
      </c>
      <c r="X276" t="str">
        <f t="shared" ca="1" si="329"/>
        <v/>
      </c>
      <c r="Y276" t="str">
        <f t="shared" ca="1" si="330"/>
        <v/>
      </c>
      <c r="AA276" t="str">
        <f t="shared" ca="1" si="273"/>
        <v/>
      </c>
      <c r="AB276" t="str">
        <f t="shared" ca="1" si="274"/>
        <v/>
      </c>
      <c r="AC276" t="str">
        <f t="shared" ca="1" si="275"/>
        <v/>
      </c>
      <c r="AD276" t="str">
        <f t="shared" ca="1" si="276"/>
        <v/>
      </c>
      <c r="AE276" t="str">
        <f t="shared" ca="1" si="277"/>
        <v/>
      </c>
      <c r="AF276" t="str">
        <f t="shared" ca="1" si="278"/>
        <v/>
      </c>
      <c r="AG276" t="str">
        <f t="shared" ca="1" si="331"/>
        <v/>
      </c>
      <c r="AH276" t="str">
        <f t="shared" ca="1" si="332"/>
        <v/>
      </c>
      <c r="AI276" t="str">
        <f t="shared" ca="1" si="333"/>
        <v/>
      </c>
      <c r="AL276" t="str">
        <f ca="1">IF(Y276="","",IF(OR(AG276='Datos fijos'!$AB$3,AG276='Datos fijos'!$AB$4),0,SUM(AH276:AK276)))</f>
        <v/>
      </c>
      <c r="BE276" s="4">
        <f ca="1">IF(OR(COUNTIF('Datos fijos'!$AJ:$AJ,$B276)=0,$B276=0,D276=0,F276=0,$H$4&lt;&gt;'Datos fijos'!$H$3),0,VLOOKUP($B276,'Datos fijos'!$AJ:$AO,COLUMN('Datos fijos'!$AK$2)-COLUMN('Datos fijos'!$AJ$2)+1,0))</f>
        <v>0</v>
      </c>
      <c r="BF276">
        <f t="shared" ca="1" si="334"/>
        <v>0</v>
      </c>
      <c r="BG276" t="str">
        <f t="shared" ca="1" si="279"/>
        <v/>
      </c>
      <c r="BH276" t="str">
        <f t="shared" ca="1" si="280"/>
        <v/>
      </c>
      <c r="BJ276" t="str">
        <f t="shared" ca="1" si="281"/>
        <v/>
      </c>
      <c r="BK276" t="str">
        <f t="shared" ca="1" si="282"/>
        <v/>
      </c>
      <c r="BL276" t="str">
        <f t="shared" ca="1" si="283"/>
        <v/>
      </c>
      <c r="BM276" t="str">
        <f t="shared" ca="1" si="284"/>
        <v/>
      </c>
      <c r="BN276" s="4" t="str">
        <f t="shared" ca="1" si="285"/>
        <v/>
      </c>
      <c r="BO276" t="str">
        <f t="shared" ca="1" si="286"/>
        <v/>
      </c>
      <c r="BP276" t="str">
        <f t="shared" ca="1" si="287"/>
        <v/>
      </c>
      <c r="BQ276" t="str">
        <f t="shared" ca="1" si="288"/>
        <v/>
      </c>
      <c r="BR276" t="str">
        <f t="shared" ca="1" si="289"/>
        <v/>
      </c>
      <c r="BS276" t="str">
        <f t="shared" ca="1" si="290"/>
        <v/>
      </c>
      <c r="BT276" t="str">
        <f ca="1">IF($BH276="","",IF(OR(BO276='Datos fijos'!$AB$3,BO276='Datos fijos'!$AB$4),0,SUM(BP276:BS276)))</f>
        <v/>
      </c>
      <c r="BU276" t="str">
        <f t="shared" ca="1" si="335"/>
        <v/>
      </c>
      <c r="BX276">
        <f ca="1">IF(OR(COUNTIF('Datos fijos'!$AJ:$AJ,$B276)=0,$B276=0,D276=0,F276=0,G276=0,$H$4&lt;&gt;'Datos fijos'!$H$3),0,VLOOKUP($B276,'Datos fijos'!$AJ:$AO,COLUMN('Datos fijos'!$AL$1)-COLUMN('Datos fijos'!$AJ$2)+1,0))</f>
        <v>0</v>
      </c>
      <c r="BY276">
        <f t="shared" ca="1" si="336"/>
        <v>0</v>
      </c>
      <c r="BZ276" t="str">
        <f t="shared" ca="1" si="291"/>
        <v/>
      </c>
      <c r="CA276" t="str">
        <f t="shared" ca="1" si="292"/>
        <v/>
      </c>
      <c r="CC276" t="str">
        <f t="shared" ca="1" si="293"/>
        <v/>
      </c>
      <c r="CD276" t="str">
        <f t="shared" ca="1" si="294"/>
        <v/>
      </c>
      <c r="CE276" t="str">
        <f t="shared" ca="1" si="295"/>
        <v/>
      </c>
      <c r="CF276" t="str">
        <f t="shared" ca="1" si="296"/>
        <v/>
      </c>
      <c r="CG276" t="str">
        <f t="shared" ca="1" si="297"/>
        <v/>
      </c>
      <c r="CH276" t="str">
        <f t="shared" ca="1" si="298"/>
        <v/>
      </c>
      <c r="CI276" t="str">
        <f t="shared" ca="1" si="299"/>
        <v/>
      </c>
      <c r="CJ276" t="str">
        <f t="shared" ca="1" si="300"/>
        <v/>
      </c>
      <c r="CK276" t="str">
        <f t="shared" ca="1" si="301"/>
        <v/>
      </c>
      <c r="CL276" t="str">
        <f t="shared" ca="1" si="302"/>
        <v/>
      </c>
      <c r="CM276" t="str">
        <f ca="1">IF($CA276="","",IF(OR(CH276='Datos fijos'!$AB$3,CH276='Datos fijos'!$AB$4),0,SUM(CI276:CL276)))</f>
        <v/>
      </c>
      <c r="CN276" t="str">
        <f t="shared" ca="1" si="337"/>
        <v/>
      </c>
      <c r="CQ276" s="4">
        <f ca="1">IF(OR(COUNTIF('Datos fijos'!$AJ:$AJ,$B276)=0,$B276=0,L276=0,D276=0,F276=0),0,IF(K276='Datos fijos'!$AB$5,VLOOKUP($B276,'Datos fijos'!$AJ:$AO,COLUMN('Datos fijos'!$AN$1)-COLUMN('Datos fijos'!$AJ$2)+1,0),0))</f>
        <v>0</v>
      </c>
      <c r="CR276">
        <f t="shared" ca="1" si="338"/>
        <v>0</v>
      </c>
      <c r="CS276" t="str">
        <f t="shared" ca="1" si="303"/>
        <v/>
      </c>
      <c r="CT276" t="str">
        <f t="shared" ca="1" si="304"/>
        <v/>
      </c>
      <c r="CV276" t="str">
        <f t="shared" ca="1" si="305"/>
        <v/>
      </c>
      <c r="CW276" t="str">
        <f t="shared" ca="1" si="306"/>
        <v/>
      </c>
      <c r="CX276" t="str">
        <f t="shared" ca="1" si="307"/>
        <v/>
      </c>
      <c r="CY276" t="str">
        <f t="shared" ca="1" si="308"/>
        <v/>
      </c>
      <c r="CZ276" t="str">
        <f t="shared" ca="1" si="309"/>
        <v/>
      </c>
      <c r="DA276" t="str">
        <f t="shared" ca="1" si="310"/>
        <v/>
      </c>
      <c r="DB276" s="4" t="str">
        <f t="shared" ca="1" si="311"/>
        <v/>
      </c>
      <c r="DC276" t="str">
        <f t="shared" ca="1" si="312"/>
        <v/>
      </c>
      <c r="DD276" t="str">
        <f t="shared" ca="1" si="313"/>
        <v/>
      </c>
      <c r="DE276" t="str">
        <f t="shared" ca="1" si="314"/>
        <v/>
      </c>
      <c r="DF276" t="str">
        <f t="shared" ca="1" si="315"/>
        <v/>
      </c>
      <c r="DI276">
        <f ca="1">IF(OR(COUNTIF('Datos fijos'!$AJ:$AJ,Cálculos!$B276)=0,Cálculos!$B276=0,D276=0,F276=0),0,VLOOKUP($B276,'Datos fijos'!$AJ:$AO,COLUMN('Datos fijos'!$AO$1)-COLUMN('Datos fijos'!$AJ$2)+1,0))</f>
        <v>0</v>
      </c>
      <c r="DJ276">
        <f t="shared" ca="1" si="339"/>
        <v>0</v>
      </c>
      <c r="DK276" t="str">
        <f t="shared" ca="1" si="316"/>
        <v/>
      </c>
      <c r="DL276" t="str">
        <f t="shared" ca="1" si="340"/>
        <v/>
      </c>
      <c r="DN276" t="str">
        <f t="shared" ca="1" si="317"/>
        <v/>
      </c>
      <c r="DO276" t="str">
        <f t="shared" ca="1" si="318"/>
        <v/>
      </c>
      <c r="DP276" t="str">
        <f t="shared" ca="1" si="319"/>
        <v/>
      </c>
      <c r="DQ276" t="str">
        <f t="shared" ca="1" si="320"/>
        <v/>
      </c>
      <c r="DR276" t="str">
        <f t="shared" ca="1" si="321"/>
        <v/>
      </c>
      <c r="DS276" s="4" t="str">
        <f ca="1">IF($DL276="","",IF(OR(OFFSET(K$3,$DL276,0)='Datos fijos'!$AB$5,OFFSET(K$3,$DL276,0)='Datos fijos'!$AB$6),"Importado",OFFSET(K$3,$DL276,0)))</f>
        <v/>
      </c>
      <c r="DT276" t="str">
        <f t="shared" ca="1" si="322"/>
        <v/>
      </c>
      <c r="DU276" t="str">
        <f t="shared" ca="1" si="323"/>
        <v/>
      </c>
      <c r="DV276" t="str">
        <f t="shared" ca="1" si="324"/>
        <v/>
      </c>
      <c r="DW276" t="str">
        <f t="shared" ca="1" si="325"/>
        <v/>
      </c>
      <c r="DX276" t="str">
        <f ca="1">IF(DL276="","",IF(OR(DS276='Datos fijos'!$AB$3,DS276='Datos fijos'!$AB$4),0,SUM(DT276:DW276)))</f>
        <v/>
      </c>
      <c r="DY276" t="str">
        <f t="shared" ca="1" si="326"/>
        <v/>
      </c>
      <c r="EC276" s="52" t="str">
        <f ca="1">IF(OR(COUNTIF('Datos fijos'!$AJ:$AJ,Cálculos!$B276)=0,F276=0,D276=0,B276=0),"",VLOOKUP($B276,'Datos fijos'!$AJ:$AP,COLUMN('Datos fijos'!$AP$1)-COLUMN('Datos fijos'!$AJ$2)+1,0))</f>
        <v/>
      </c>
      <c r="ED276" t="str">
        <f t="shared" ca="1" si="327"/>
        <v/>
      </c>
    </row>
    <row r="277" spans="2:134">
      <c r="B277">
        <f ca="1">OFFSET('Equipos, Mater, Serv'!C$5,ROW($A277)-ROW($A$3),0)</f>
        <v>0</v>
      </c>
      <c r="C277">
        <f ca="1">OFFSET('Equipos, Mater, Serv'!D$5,ROW($A277)-ROW($A$3),0)</f>
        <v>0</v>
      </c>
      <c r="D277">
        <f ca="1">OFFSET('Equipos, Mater, Serv'!F$5,ROW($A277)-ROW($A$3),0)</f>
        <v>0</v>
      </c>
      <c r="E277">
        <f ca="1">OFFSET('Equipos, Mater, Serv'!G$5,ROW($A277)-ROW($A$3),0)</f>
        <v>0</v>
      </c>
      <c r="F277">
        <f ca="1">OFFSET('Equipos, Mater, Serv'!H$5,ROW($A277)-ROW($A$3),0)</f>
        <v>0</v>
      </c>
      <c r="G277">
        <f ca="1">OFFSET('Equipos, Mater, Serv'!L$5,ROW($A277)-ROW($A$3),0)</f>
        <v>0</v>
      </c>
      <c r="I277">
        <f ca="1">OFFSET('Equipos, Mater, Serv'!O$5,ROW($A277)-ROW($A$3),0)</f>
        <v>0</v>
      </c>
      <c r="J277">
        <f ca="1">OFFSET('Equipos, Mater, Serv'!P$5,ROW($A277)-ROW($A$3),0)</f>
        <v>0</v>
      </c>
      <c r="K277">
        <f ca="1">OFFSET('Equipos, Mater, Serv'!T$5,ROW($A277)-ROW($A$3),0)</f>
        <v>0</v>
      </c>
      <c r="L277">
        <f ca="1">OFFSET('Equipos, Mater, Serv'!U$5,ROW($A277)-ROW($A$3),0)</f>
        <v>0</v>
      </c>
      <c r="N277">
        <f ca="1">OFFSET('Equipos, Mater, Serv'!Z$5,ROW($A277)-ROW($A$3),0)</f>
        <v>0</v>
      </c>
      <c r="O277">
        <f ca="1">OFFSET('Equipos, Mater, Serv'!AA$5,ROW($A277)-ROW($A$3),0)</f>
        <v>0</v>
      </c>
      <c r="P277">
        <f ca="1">OFFSET('Equipos, Mater, Serv'!AB$5,ROW($A277)-ROW($A$3),0)</f>
        <v>0</v>
      </c>
      <c r="Q277">
        <f ca="1">OFFSET('Equipos, Mater, Serv'!AC$5,ROW($A277)-ROW($A$3),0)</f>
        <v>0</v>
      </c>
      <c r="R277">
        <f ca="1">OFFSET('Equipos, Mater, Serv'!AD$5,ROW($A277)-ROW($A$3),0)</f>
        <v>0</v>
      </c>
      <c r="S277">
        <f ca="1">OFFSET('Equipos, Mater, Serv'!AE$5,ROW($A277)-ROW($A$3),0)</f>
        <v>0</v>
      </c>
      <c r="T277">
        <f ca="1">OFFSET('Equipos, Mater, Serv'!AF$5,ROW($A277)-ROW($A$3),0)</f>
        <v>0</v>
      </c>
      <c r="V277" s="227">
        <f ca="1">IF(OR($B277=0,D277=0,F277=0,J277&lt;&gt;'Datos fijos'!$H$3),0,1)</f>
        <v>0</v>
      </c>
      <c r="W277">
        <f t="shared" ca="1" si="328"/>
        <v>0</v>
      </c>
      <c r="X277" t="str">
        <f t="shared" ca="1" si="329"/>
        <v/>
      </c>
      <c r="Y277" t="str">
        <f t="shared" ca="1" si="330"/>
        <v/>
      </c>
      <c r="AA277" t="str">
        <f t="shared" ca="1" si="273"/>
        <v/>
      </c>
      <c r="AB277" t="str">
        <f t="shared" ca="1" si="274"/>
        <v/>
      </c>
      <c r="AC277" t="str">
        <f t="shared" ca="1" si="275"/>
        <v/>
      </c>
      <c r="AD277" t="str">
        <f t="shared" ca="1" si="276"/>
        <v/>
      </c>
      <c r="AE277" t="str">
        <f t="shared" ca="1" si="277"/>
        <v/>
      </c>
      <c r="AF277" t="str">
        <f t="shared" ca="1" si="278"/>
        <v/>
      </c>
      <c r="AG277" t="str">
        <f t="shared" ca="1" si="331"/>
        <v/>
      </c>
      <c r="AH277" t="str">
        <f t="shared" ca="1" si="332"/>
        <v/>
      </c>
      <c r="AI277" t="str">
        <f t="shared" ca="1" si="333"/>
        <v/>
      </c>
      <c r="AL277" t="str">
        <f ca="1">IF(Y277="","",IF(OR(AG277='Datos fijos'!$AB$3,AG277='Datos fijos'!$AB$4),0,SUM(AH277:AK277)))</f>
        <v/>
      </c>
      <c r="BE277" s="4">
        <f ca="1">IF(OR(COUNTIF('Datos fijos'!$AJ:$AJ,$B277)=0,$B277=0,D277=0,F277=0,$H$4&lt;&gt;'Datos fijos'!$H$3),0,VLOOKUP($B277,'Datos fijos'!$AJ:$AO,COLUMN('Datos fijos'!$AK$2)-COLUMN('Datos fijos'!$AJ$2)+1,0))</f>
        <v>0</v>
      </c>
      <c r="BF277">
        <f t="shared" ca="1" si="334"/>
        <v>0</v>
      </c>
      <c r="BG277" t="str">
        <f t="shared" ca="1" si="279"/>
        <v/>
      </c>
      <c r="BH277" t="str">
        <f t="shared" ca="1" si="280"/>
        <v/>
      </c>
      <c r="BJ277" t="str">
        <f t="shared" ca="1" si="281"/>
        <v/>
      </c>
      <c r="BK277" t="str">
        <f t="shared" ca="1" si="282"/>
        <v/>
      </c>
      <c r="BL277" t="str">
        <f t="shared" ca="1" si="283"/>
        <v/>
      </c>
      <c r="BM277" t="str">
        <f t="shared" ca="1" si="284"/>
        <v/>
      </c>
      <c r="BN277" s="4" t="str">
        <f t="shared" ca="1" si="285"/>
        <v/>
      </c>
      <c r="BO277" t="str">
        <f t="shared" ca="1" si="286"/>
        <v/>
      </c>
      <c r="BP277" t="str">
        <f t="shared" ca="1" si="287"/>
        <v/>
      </c>
      <c r="BQ277" t="str">
        <f t="shared" ca="1" si="288"/>
        <v/>
      </c>
      <c r="BR277" t="str">
        <f t="shared" ca="1" si="289"/>
        <v/>
      </c>
      <c r="BS277" t="str">
        <f t="shared" ca="1" si="290"/>
        <v/>
      </c>
      <c r="BT277" t="str">
        <f ca="1">IF($BH277="","",IF(OR(BO277='Datos fijos'!$AB$3,BO277='Datos fijos'!$AB$4),0,SUM(BP277:BS277)))</f>
        <v/>
      </c>
      <c r="BU277" t="str">
        <f t="shared" ca="1" si="335"/>
        <v/>
      </c>
      <c r="BX277">
        <f ca="1">IF(OR(COUNTIF('Datos fijos'!$AJ:$AJ,$B277)=0,$B277=0,D277=0,F277=0,G277=0,$H$4&lt;&gt;'Datos fijos'!$H$3),0,VLOOKUP($B277,'Datos fijos'!$AJ:$AO,COLUMN('Datos fijos'!$AL$1)-COLUMN('Datos fijos'!$AJ$2)+1,0))</f>
        <v>0</v>
      </c>
      <c r="BY277">
        <f t="shared" ca="1" si="336"/>
        <v>0</v>
      </c>
      <c r="BZ277" t="str">
        <f t="shared" ca="1" si="291"/>
        <v/>
      </c>
      <c r="CA277" t="str">
        <f t="shared" ca="1" si="292"/>
        <v/>
      </c>
      <c r="CC277" t="str">
        <f t="shared" ca="1" si="293"/>
        <v/>
      </c>
      <c r="CD277" t="str">
        <f t="shared" ca="1" si="294"/>
        <v/>
      </c>
      <c r="CE277" t="str">
        <f t="shared" ca="1" si="295"/>
        <v/>
      </c>
      <c r="CF277" t="str">
        <f t="shared" ca="1" si="296"/>
        <v/>
      </c>
      <c r="CG277" t="str">
        <f t="shared" ca="1" si="297"/>
        <v/>
      </c>
      <c r="CH277" t="str">
        <f t="shared" ca="1" si="298"/>
        <v/>
      </c>
      <c r="CI277" t="str">
        <f t="shared" ca="1" si="299"/>
        <v/>
      </c>
      <c r="CJ277" t="str">
        <f t="shared" ca="1" si="300"/>
        <v/>
      </c>
      <c r="CK277" t="str">
        <f t="shared" ca="1" si="301"/>
        <v/>
      </c>
      <c r="CL277" t="str">
        <f t="shared" ca="1" si="302"/>
        <v/>
      </c>
      <c r="CM277" t="str">
        <f ca="1">IF($CA277="","",IF(OR(CH277='Datos fijos'!$AB$3,CH277='Datos fijos'!$AB$4),0,SUM(CI277:CL277)))</f>
        <v/>
      </c>
      <c r="CN277" t="str">
        <f t="shared" ca="1" si="337"/>
        <v/>
      </c>
      <c r="CQ277" s="4">
        <f ca="1">IF(OR(COUNTIF('Datos fijos'!$AJ:$AJ,$B277)=0,$B277=0,L277=0,D277=0,F277=0),0,IF(K277='Datos fijos'!$AB$5,VLOOKUP($B277,'Datos fijos'!$AJ:$AO,COLUMN('Datos fijos'!$AN$1)-COLUMN('Datos fijos'!$AJ$2)+1,0),0))</f>
        <v>0</v>
      </c>
      <c r="CR277">
        <f t="shared" ca="1" si="338"/>
        <v>0</v>
      </c>
      <c r="CS277" t="str">
        <f t="shared" ca="1" si="303"/>
        <v/>
      </c>
      <c r="CT277" t="str">
        <f t="shared" ca="1" si="304"/>
        <v/>
      </c>
      <c r="CV277" t="str">
        <f t="shared" ca="1" si="305"/>
        <v/>
      </c>
      <c r="CW277" t="str">
        <f t="shared" ca="1" si="306"/>
        <v/>
      </c>
      <c r="CX277" t="str">
        <f t="shared" ca="1" si="307"/>
        <v/>
      </c>
      <c r="CY277" t="str">
        <f t="shared" ca="1" si="308"/>
        <v/>
      </c>
      <c r="CZ277" t="str">
        <f t="shared" ca="1" si="309"/>
        <v/>
      </c>
      <c r="DA277" t="str">
        <f t="shared" ca="1" si="310"/>
        <v/>
      </c>
      <c r="DB277" s="4" t="str">
        <f t="shared" ca="1" si="311"/>
        <v/>
      </c>
      <c r="DC277" t="str">
        <f t="shared" ca="1" si="312"/>
        <v/>
      </c>
      <c r="DD277" t="str">
        <f t="shared" ca="1" si="313"/>
        <v/>
      </c>
      <c r="DE277" t="str">
        <f t="shared" ca="1" si="314"/>
        <v/>
      </c>
      <c r="DF277" t="str">
        <f t="shared" ca="1" si="315"/>
        <v/>
      </c>
      <c r="DI277">
        <f ca="1">IF(OR(COUNTIF('Datos fijos'!$AJ:$AJ,Cálculos!$B277)=0,Cálculos!$B277=0,D277=0,F277=0),0,VLOOKUP($B277,'Datos fijos'!$AJ:$AO,COLUMN('Datos fijos'!$AO$1)-COLUMN('Datos fijos'!$AJ$2)+1,0))</f>
        <v>0</v>
      </c>
      <c r="DJ277">
        <f t="shared" ca="1" si="339"/>
        <v>0</v>
      </c>
      <c r="DK277" t="str">
        <f t="shared" ca="1" si="316"/>
        <v/>
      </c>
      <c r="DL277" t="str">
        <f t="shared" ca="1" si="340"/>
        <v/>
      </c>
      <c r="DN277" t="str">
        <f t="shared" ca="1" si="317"/>
        <v/>
      </c>
      <c r="DO277" t="str">
        <f t="shared" ca="1" si="318"/>
        <v/>
      </c>
      <c r="DP277" t="str">
        <f t="shared" ca="1" si="319"/>
        <v/>
      </c>
      <c r="DQ277" t="str">
        <f t="shared" ca="1" si="320"/>
        <v/>
      </c>
      <c r="DR277" t="str">
        <f t="shared" ca="1" si="321"/>
        <v/>
      </c>
      <c r="DS277" s="4" t="str">
        <f ca="1">IF($DL277="","",IF(OR(OFFSET(K$3,$DL277,0)='Datos fijos'!$AB$5,OFFSET(K$3,$DL277,0)='Datos fijos'!$AB$6),"Importado",OFFSET(K$3,$DL277,0)))</f>
        <v/>
      </c>
      <c r="DT277" t="str">
        <f t="shared" ca="1" si="322"/>
        <v/>
      </c>
      <c r="DU277" t="str">
        <f t="shared" ca="1" si="323"/>
        <v/>
      </c>
      <c r="DV277" t="str">
        <f t="shared" ca="1" si="324"/>
        <v/>
      </c>
      <c r="DW277" t="str">
        <f t="shared" ca="1" si="325"/>
        <v/>
      </c>
      <c r="DX277" t="str">
        <f ca="1">IF(DL277="","",IF(OR(DS277='Datos fijos'!$AB$3,DS277='Datos fijos'!$AB$4),0,SUM(DT277:DW277)))</f>
        <v/>
      </c>
      <c r="DY277" t="str">
        <f t="shared" ca="1" si="326"/>
        <v/>
      </c>
      <c r="EC277" s="52" t="str">
        <f ca="1">IF(OR(COUNTIF('Datos fijos'!$AJ:$AJ,Cálculos!$B277)=0,F277=0,D277=0,B277=0),"",VLOOKUP($B277,'Datos fijos'!$AJ:$AP,COLUMN('Datos fijos'!$AP$1)-COLUMN('Datos fijos'!$AJ$2)+1,0))</f>
        <v/>
      </c>
      <c r="ED277" t="str">
        <f t="shared" ca="1" si="327"/>
        <v/>
      </c>
    </row>
    <row r="278" spans="2:134">
      <c r="B278">
        <f ca="1">OFFSET('Equipos, Mater, Serv'!C$5,ROW($A278)-ROW($A$3),0)</f>
        <v>0</v>
      </c>
      <c r="C278">
        <f ca="1">OFFSET('Equipos, Mater, Serv'!D$5,ROW($A278)-ROW($A$3),0)</f>
        <v>0</v>
      </c>
      <c r="D278">
        <f ca="1">OFFSET('Equipos, Mater, Serv'!F$5,ROW($A278)-ROW($A$3),0)</f>
        <v>0</v>
      </c>
      <c r="E278">
        <f ca="1">OFFSET('Equipos, Mater, Serv'!G$5,ROW($A278)-ROW($A$3),0)</f>
        <v>0</v>
      </c>
      <c r="F278">
        <f ca="1">OFFSET('Equipos, Mater, Serv'!H$5,ROW($A278)-ROW($A$3),0)</f>
        <v>0</v>
      </c>
      <c r="G278">
        <f ca="1">OFFSET('Equipos, Mater, Serv'!L$5,ROW($A278)-ROW($A$3),0)</f>
        <v>0</v>
      </c>
      <c r="I278">
        <f ca="1">OFFSET('Equipos, Mater, Serv'!O$5,ROW($A278)-ROW($A$3),0)</f>
        <v>0</v>
      </c>
      <c r="J278">
        <f ca="1">OFFSET('Equipos, Mater, Serv'!P$5,ROW($A278)-ROW($A$3),0)</f>
        <v>0</v>
      </c>
      <c r="K278">
        <f ca="1">OFFSET('Equipos, Mater, Serv'!T$5,ROW($A278)-ROW($A$3),0)</f>
        <v>0</v>
      </c>
      <c r="L278">
        <f ca="1">OFFSET('Equipos, Mater, Serv'!U$5,ROW($A278)-ROW($A$3),0)</f>
        <v>0</v>
      </c>
      <c r="N278">
        <f ca="1">OFFSET('Equipos, Mater, Serv'!Z$5,ROW($A278)-ROW($A$3),0)</f>
        <v>0</v>
      </c>
      <c r="O278">
        <f ca="1">OFFSET('Equipos, Mater, Serv'!AA$5,ROW($A278)-ROW($A$3),0)</f>
        <v>0</v>
      </c>
      <c r="P278">
        <f ca="1">OFFSET('Equipos, Mater, Serv'!AB$5,ROW($A278)-ROW($A$3),0)</f>
        <v>0</v>
      </c>
      <c r="Q278">
        <f ca="1">OFFSET('Equipos, Mater, Serv'!AC$5,ROW($A278)-ROW($A$3),0)</f>
        <v>0</v>
      </c>
      <c r="R278">
        <f ca="1">OFFSET('Equipos, Mater, Serv'!AD$5,ROW($A278)-ROW($A$3),0)</f>
        <v>0</v>
      </c>
      <c r="S278">
        <f ca="1">OFFSET('Equipos, Mater, Serv'!AE$5,ROW($A278)-ROW($A$3),0)</f>
        <v>0</v>
      </c>
      <c r="T278">
        <f ca="1">OFFSET('Equipos, Mater, Serv'!AF$5,ROW($A278)-ROW($A$3),0)</f>
        <v>0</v>
      </c>
      <c r="V278" s="227">
        <f ca="1">IF(OR($B278=0,D278=0,F278=0,J278&lt;&gt;'Datos fijos'!$H$3),0,1)</f>
        <v>0</v>
      </c>
      <c r="W278">
        <f t="shared" ca="1" si="328"/>
        <v>0</v>
      </c>
      <c r="X278" t="str">
        <f t="shared" ca="1" si="329"/>
        <v/>
      </c>
      <c r="Y278" t="str">
        <f t="shared" ca="1" si="330"/>
        <v/>
      </c>
      <c r="AA278" t="str">
        <f t="shared" ca="1" si="273"/>
        <v/>
      </c>
      <c r="AB278" t="str">
        <f t="shared" ca="1" si="274"/>
        <v/>
      </c>
      <c r="AC278" t="str">
        <f t="shared" ca="1" si="275"/>
        <v/>
      </c>
      <c r="AD278" t="str">
        <f t="shared" ca="1" si="276"/>
        <v/>
      </c>
      <c r="AE278" t="str">
        <f t="shared" ca="1" si="277"/>
        <v/>
      </c>
      <c r="AF278" t="str">
        <f t="shared" ca="1" si="278"/>
        <v/>
      </c>
      <c r="AG278" t="str">
        <f t="shared" ca="1" si="331"/>
        <v/>
      </c>
      <c r="AH278" t="str">
        <f t="shared" ca="1" si="332"/>
        <v/>
      </c>
      <c r="AI278" t="str">
        <f t="shared" ca="1" si="333"/>
        <v/>
      </c>
      <c r="AL278" t="str">
        <f ca="1">IF(Y278="","",IF(OR(AG278='Datos fijos'!$AB$3,AG278='Datos fijos'!$AB$4),0,SUM(AH278:AK278)))</f>
        <v/>
      </c>
      <c r="BE278" s="4">
        <f ca="1">IF(OR(COUNTIF('Datos fijos'!$AJ:$AJ,$B278)=0,$B278=0,D278=0,F278=0,$H$4&lt;&gt;'Datos fijos'!$H$3),0,VLOOKUP($B278,'Datos fijos'!$AJ:$AO,COLUMN('Datos fijos'!$AK$2)-COLUMN('Datos fijos'!$AJ$2)+1,0))</f>
        <v>0</v>
      </c>
      <c r="BF278">
        <f t="shared" ca="1" si="334"/>
        <v>0</v>
      </c>
      <c r="BG278" t="str">
        <f t="shared" ca="1" si="279"/>
        <v/>
      </c>
      <c r="BH278" t="str">
        <f t="shared" ca="1" si="280"/>
        <v/>
      </c>
      <c r="BJ278" t="str">
        <f t="shared" ca="1" si="281"/>
        <v/>
      </c>
      <c r="BK278" t="str">
        <f t="shared" ca="1" si="282"/>
        <v/>
      </c>
      <c r="BL278" t="str">
        <f t="shared" ca="1" si="283"/>
        <v/>
      </c>
      <c r="BM278" t="str">
        <f t="shared" ca="1" si="284"/>
        <v/>
      </c>
      <c r="BN278" s="4" t="str">
        <f t="shared" ca="1" si="285"/>
        <v/>
      </c>
      <c r="BO278" t="str">
        <f t="shared" ca="1" si="286"/>
        <v/>
      </c>
      <c r="BP278" t="str">
        <f t="shared" ca="1" si="287"/>
        <v/>
      </c>
      <c r="BQ278" t="str">
        <f t="shared" ca="1" si="288"/>
        <v/>
      </c>
      <c r="BR278" t="str">
        <f t="shared" ca="1" si="289"/>
        <v/>
      </c>
      <c r="BS278" t="str">
        <f t="shared" ca="1" si="290"/>
        <v/>
      </c>
      <c r="BT278" t="str">
        <f ca="1">IF($BH278="","",IF(OR(BO278='Datos fijos'!$AB$3,BO278='Datos fijos'!$AB$4),0,SUM(BP278:BS278)))</f>
        <v/>
      </c>
      <c r="BU278" t="str">
        <f t="shared" ca="1" si="335"/>
        <v/>
      </c>
      <c r="BX278">
        <f ca="1">IF(OR(COUNTIF('Datos fijos'!$AJ:$AJ,$B278)=0,$B278=0,D278=0,F278=0,G278=0,$H$4&lt;&gt;'Datos fijos'!$H$3),0,VLOOKUP($B278,'Datos fijos'!$AJ:$AO,COLUMN('Datos fijos'!$AL$1)-COLUMN('Datos fijos'!$AJ$2)+1,0))</f>
        <v>0</v>
      </c>
      <c r="BY278">
        <f t="shared" ca="1" si="336"/>
        <v>0</v>
      </c>
      <c r="BZ278" t="str">
        <f t="shared" ca="1" si="291"/>
        <v/>
      </c>
      <c r="CA278" t="str">
        <f t="shared" ca="1" si="292"/>
        <v/>
      </c>
      <c r="CC278" t="str">
        <f t="shared" ca="1" si="293"/>
        <v/>
      </c>
      <c r="CD278" t="str">
        <f t="shared" ca="1" si="294"/>
        <v/>
      </c>
      <c r="CE278" t="str">
        <f t="shared" ca="1" si="295"/>
        <v/>
      </c>
      <c r="CF278" t="str">
        <f t="shared" ca="1" si="296"/>
        <v/>
      </c>
      <c r="CG278" t="str">
        <f t="shared" ca="1" si="297"/>
        <v/>
      </c>
      <c r="CH278" t="str">
        <f t="shared" ca="1" si="298"/>
        <v/>
      </c>
      <c r="CI278" t="str">
        <f t="shared" ca="1" si="299"/>
        <v/>
      </c>
      <c r="CJ278" t="str">
        <f t="shared" ca="1" si="300"/>
        <v/>
      </c>
      <c r="CK278" t="str">
        <f t="shared" ca="1" si="301"/>
        <v/>
      </c>
      <c r="CL278" t="str">
        <f t="shared" ca="1" si="302"/>
        <v/>
      </c>
      <c r="CM278" t="str">
        <f ca="1">IF($CA278="","",IF(OR(CH278='Datos fijos'!$AB$3,CH278='Datos fijos'!$AB$4),0,SUM(CI278:CL278)))</f>
        <v/>
      </c>
      <c r="CN278" t="str">
        <f t="shared" ca="1" si="337"/>
        <v/>
      </c>
      <c r="CQ278" s="4">
        <f ca="1">IF(OR(COUNTIF('Datos fijos'!$AJ:$AJ,$B278)=0,$B278=0,L278=0,D278=0,F278=0),0,IF(K278='Datos fijos'!$AB$5,VLOOKUP($B278,'Datos fijos'!$AJ:$AO,COLUMN('Datos fijos'!$AN$1)-COLUMN('Datos fijos'!$AJ$2)+1,0),0))</f>
        <v>0</v>
      </c>
      <c r="CR278">
        <f t="shared" ca="1" si="338"/>
        <v>0</v>
      </c>
      <c r="CS278" t="str">
        <f t="shared" ca="1" si="303"/>
        <v/>
      </c>
      <c r="CT278" t="str">
        <f t="shared" ca="1" si="304"/>
        <v/>
      </c>
      <c r="CV278" t="str">
        <f t="shared" ca="1" si="305"/>
        <v/>
      </c>
      <c r="CW278" t="str">
        <f t="shared" ca="1" si="306"/>
        <v/>
      </c>
      <c r="CX278" t="str">
        <f t="shared" ca="1" si="307"/>
        <v/>
      </c>
      <c r="CY278" t="str">
        <f t="shared" ca="1" si="308"/>
        <v/>
      </c>
      <c r="CZ278" t="str">
        <f t="shared" ca="1" si="309"/>
        <v/>
      </c>
      <c r="DA278" t="str">
        <f t="shared" ca="1" si="310"/>
        <v/>
      </c>
      <c r="DB278" s="4" t="str">
        <f t="shared" ca="1" si="311"/>
        <v/>
      </c>
      <c r="DC278" t="str">
        <f t="shared" ca="1" si="312"/>
        <v/>
      </c>
      <c r="DD278" t="str">
        <f t="shared" ca="1" si="313"/>
        <v/>
      </c>
      <c r="DE278" t="str">
        <f t="shared" ca="1" si="314"/>
        <v/>
      </c>
      <c r="DF278" t="str">
        <f t="shared" ca="1" si="315"/>
        <v/>
      </c>
      <c r="DI278">
        <f ca="1">IF(OR(COUNTIF('Datos fijos'!$AJ:$AJ,Cálculos!$B278)=0,Cálculos!$B278=0,D278=0,F278=0),0,VLOOKUP($B278,'Datos fijos'!$AJ:$AO,COLUMN('Datos fijos'!$AO$1)-COLUMN('Datos fijos'!$AJ$2)+1,0))</f>
        <v>0</v>
      </c>
      <c r="DJ278">
        <f t="shared" ca="1" si="339"/>
        <v>0</v>
      </c>
      <c r="DK278" t="str">
        <f t="shared" ca="1" si="316"/>
        <v/>
      </c>
      <c r="DL278" t="str">
        <f t="shared" ca="1" si="340"/>
        <v/>
      </c>
      <c r="DN278" t="str">
        <f t="shared" ca="1" si="317"/>
        <v/>
      </c>
      <c r="DO278" t="str">
        <f t="shared" ca="1" si="318"/>
        <v/>
      </c>
      <c r="DP278" t="str">
        <f t="shared" ca="1" si="319"/>
        <v/>
      </c>
      <c r="DQ278" t="str">
        <f t="shared" ca="1" si="320"/>
        <v/>
      </c>
      <c r="DR278" t="str">
        <f t="shared" ca="1" si="321"/>
        <v/>
      </c>
      <c r="DS278" s="4" t="str">
        <f ca="1">IF($DL278="","",IF(OR(OFFSET(K$3,$DL278,0)='Datos fijos'!$AB$5,OFFSET(K$3,$DL278,0)='Datos fijos'!$AB$6),"Importado",OFFSET(K$3,$DL278,0)))</f>
        <v/>
      </c>
      <c r="DT278" t="str">
        <f t="shared" ca="1" si="322"/>
        <v/>
      </c>
      <c r="DU278" t="str">
        <f t="shared" ca="1" si="323"/>
        <v/>
      </c>
      <c r="DV278" t="str">
        <f t="shared" ca="1" si="324"/>
        <v/>
      </c>
      <c r="DW278" t="str">
        <f t="shared" ca="1" si="325"/>
        <v/>
      </c>
      <c r="DX278" t="str">
        <f ca="1">IF(DL278="","",IF(OR(DS278='Datos fijos'!$AB$3,DS278='Datos fijos'!$AB$4),0,SUM(DT278:DW278)))</f>
        <v/>
      </c>
      <c r="DY278" t="str">
        <f t="shared" ca="1" si="326"/>
        <v/>
      </c>
      <c r="EC278" s="52" t="str">
        <f ca="1">IF(OR(COUNTIF('Datos fijos'!$AJ:$AJ,Cálculos!$B278)=0,F278=0,D278=0,B278=0),"",VLOOKUP($B278,'Datos fijos'!$AJ:$AP,COLUMN('Datos fijos'!$AP$1)-COLUMN('Datos fijos'!$AJ$2)+1,0))</f>
        <v/>
      </c>
      <c r="ED278" t="str">
        <f t="shared" ca="1" si="327"/>
        <v/>
      </c>
    </row>
    <row r="279" spans="2:134">
      <c r="B279">
        <f ca="1">OFFSET('Equipos, Mater, Serv'!C$5,ROW($A279)-ROW($A$3),0)</f>
        <v>0</v>
      </c>
      <c r="C279">
        <f ca="1">OFFSET('Equipos, Mater, Serv'!D$5,ROW($A279)-ROW($A$3),0)</f>
        <v>0</v>
      </c>
      <c r="D279">
        <f ca="1">OFFSET('Equipos, Mater, Serv'!F$5,ROW($A279)-ROW($A$3),0)</f>
        <v>0</v>
      </c>
      <c r="E279">
        <f ca="1">OFFSET('Equipos, Mater, Serv'!G$5,ROW($A279)-ROW($A$3),0)</f>
        <v>0</v>
      </c>
      <c r="F279">
        <f ca="1">OFFSET('Equipos, Mater, Serv'!H$5,ROW($A279)-ROW($A$3),0)</f>
        <v>0</v>
      </c>
      <c r="G279">
        <f ca="1">OFFSET('Equipos, Mater, Serv'!L$5,ROW($A279)-ROW($A$3),0)</f>
        <v>0</v>
      </c>
      <c r="I279">
        <f ca="1">OFFSET('Equipos, Mater, Serv'!O$5,ROW($A279)-ROW($A$3),0)</f>
        <v>0</v>
      </c>
      <c r="J279">
        <f ca="1">OFFSET('Equipos, Mater, Serv'!P$5,ROW($A279)-ROW($A$3),0)</f>
        <v>0</v>
      </c>
      <c r="K279">
        <f ca="1">OFFSET('Equipos, Mater, Serv'!T$5,ROW($A279)-ROW($A$3),0)</f>
        <v>0</v>
      </c>
      <c r="L279">
        <f ca="1">OFFSET('Equipos, Mater, Serv'!U$5,ROW($A279)-ROW($A$3),0)</f>
        <v>0</v>
      </c>
      <c r="N279">
        <f ca="1">OFFSET('Equipos, Mater, Serv'!Z$5,ROW($A279)-ROW($A$3),0)</f>
        <v>0</v>
      </c>
      <c r="O279">
        <f ca="1">OFFSET('Equipos, Mater, Serv'!AA$5,ROW($A279)-ROW($A$3),0)</f>
        <v>0</v>
      </c>
      <c r="P279">
        <f ca="1">OFFSET('Equipos, Mater, Serv'!AB$5,ROW($A279)-ROW($A$3),0)</f>
        <v>0</v>
      </c>
      <c r="Q279">
        <f ca="1">OFFSET('Equipos, Mater, Serv'!AC$5,ROW($A279)-ROW($A$3),0)</f>
        <v>0</v>
      </c>
      <c r="R279">
        <f ca="1">OFFSET('Equipos, Mater, Serv'!AD$5,ROW($A279)-ROW($A$3),0)</f>
        <v>0</v>
      </c>
      <c r="S279">
        <f ca="1">OFFSET('Equipos, Mater, Serv'!AE$5,ROW($A279)-ROW($A$3),0)</f>
        <v>0</v>
      </c>
      <c r="T279">
        <f ca="1">OFFSET('Equipos, Mater, Serv'!AF$5,ROW($A279)-ROW($A$3),0)</f>
        <v>0</v>
      </c>
      <c r="V279" s="227">
        <f ca="1">IF(OR($B279=0,D279=0,F279=0,J279&lt;&gt;'Datos fijos'!$H$3),0,1)</f>
        <v>0</v>
      </c>
      <c r="W279">
        <f t="shared" ca="1" si="328"/>
        <v>0</v>
      </c>
      <c r="X279" t="str">
        <f t="shared" ca="1" si="329"/>
        <v/>
      </c>
      <c r="Y279" t="str">
        <f t="shared" ca="1" si="330"/>
        <v/>
      </c>
      <c r="AA279" t="str">
        <f t="shared" ca="1" si="273"/>
        <v/>
      </c>
      <c r="AB279" t="str">
        <f t="shared" ca="1" si="274"/>
        <v/>
      </c>
      <c r="AC279" t="str">
        <f t="shared" ca="1" si="275"/>
        <v/>
      </c>
      <c r="AD279" t="str">
        <f t="shared" ca="1" si="276"/>
        <v/>
      </c>
      <c r="AE279" t="str">
        <f t="shared" ca="1" si="277"/>
        <v/>
      </c>
      <c r="AF279" t="str">
        <f t="shared" ca="1" si="278"/>
        <v/>
      </c>
      <c r="AG279" t="str">
        <f t="shared" ca="1" si="331"/>
        <v/>
      </c>
      <c r="AH279" t="str">
        <f t="shared" ca="1" si="332"/>
        <v/>
      </c>
      <c r="AI279" t="str">
        <f t="shared" ca="1" si="333"/>
        <v/>
      </c>
      <c r="AL279" t="str">
        <f ca="1">IF(Y279="","",IF(OR(AG279='Datos fijos'!$AB$3,AG279='Datos fijos'!$AB$4),0,SUM(AH279:AK279)))</f>
        <v/>
      </c>
      <c r="BE279" s="4">
        <f ca="1">IF(OR(COUNTIF('Datos fijos'!$AJ:$AJ,$B279)=0,$B279=0,D279=0,F279=0,$H$4&lt;&gt;'Datos fijos'!$H$3),0,VLOOKUP($B279,'Datos fijos'!$AJ:$AO,COLUMN('Datos fijos'!$AK$2)-COLUMN('Datos fijos'!$AJ$2)+1,0))</f>
        <v>0</v>
      </c>
      <c r="BF279">
        <f t="shared" ca="1" si="334"/>
        <v>0</v>
      </c>
      <c r="BG279" t="str">
        <f t="shared" ca="1" si="279"/>
        <v/>
      </c>
      <c r="BH279" t="str">
        <f t="shared" ca="1" si="280"/>
        <v/>
      </c>
      <c r="BJ279" t="str">
        <f t="shared" ca="1" si="281"/>
        <v/>
      </c>
      <c r="BK279" t="str">
        <f t="shared" ca="1" si="282"/>
        <v/>
      </c>
      <c r="BL279" t="str">
        <f t="shared" ca="1" si="283"/>
        <v/>
      </c>
      <c r="BM279" t="str">
        <f t="shared" ca="1" si="284"/>
        <v/>
      </c>
      <c r="BN279" s="4" t="str">
        <f t="shared" ca="1" si="285"/>
        <v/>
      </c>
      <c r="BO279" t="str">
        <f t="shared" ca="1" si="286"/>
        <v/>
      </c>
      <c r="BP279" t="str">
        <f t="shared" ca="1" si="287"/>
        <v/>
      </c>
      <c r="BQ279" t="str">
        <f t="shared" ca="1" si="288"/>
        <v/>
      </c>
      <c r="BR279" t="str">
        <f t="shared" ca="1" si="289"/>
        <v/>
      </c>
      <c r="BS279" t="str">
        <f t="shared" ca="1" si="290"/>
        <v/>
      </c>
      <c r="BT279" t="str">
        <f ca="1">IF($BH279="","",IF(OR(BO279='Datos fijos'!$AB$3,BO279='Datos fijos'!$AB$4),0,SUM(BP279:BS279)))</f>
        <v/>
      </c>
      <c r="BU279" t="str">
        <f t="shared" ca="1" si="335"/>
        <v/>
      </c>
      <c r="BX279">
        <f ca="1">IF(OR(COUNTIF('Datos fijos'!$AJ:$AJ,$B279)=0,$B279=0,D279=0,F279=0,G279=0,$H$4&lt;&gt;'Datos fijos'!$H$3),0,VLOOKUP($B279,'Datos fijos'!$AJ:$AO,COLUMN('Datos fijos'!$AL$1)-COLUMN('Datos fijos'!$AJ$2)+1,0))</f>
        <v>0</v>
      </c>
      <c r="BY279">
        <f t="shared" ca="1" si="336"/>
        <v>0</v>
      </c>
      <c r="BZ279" t="str">
        <f t="shared" ca="1" si="291"/>
        <v/>
      </c>
      <c r="CA279" t="str">
        <f t="shared" ca="1" si="292"/>
        <v/>
      </c>
      <c r="CC279" t="str">
        <f t="shared" ca="1" si="293"/>
        <v/>
      </c>
      <c r="CD279" t="str">
        <f t="shared" ca="1" si="294"/>
        <v/>
      </c>
      <c r="CE279" t="str">
        <f t="shared" ca="1" si="295"/>
        <v/>
      </c>
      <c r="CF279" t="str">
        <f t="shared" ca="1" si="296"/>
        <v/>
      </c>
      <c r="CG279" t="str">
        <f t="shared" ca="1" si="297"/>
        <v/>
      </c>
      <c r="CH279" t="str">
        <f t="shared" ca="1" si="298"/>
        <v/>
      </c>
      <c r="CI279" t="str">
        <f t="shared" ca="1" si="299"/>
        <v/>
      </c>
      <c r="CJ279" t="str">
        <f t="shared" ca="1" si="300"/>
        <v/>
      </c>
      <c r="CK279" t="str">
        <f t="shared" ca="1" si="301"/>
        <v/>
      </c>
      <c r="CL279" t="str">
        <f t="shared" ca="1" si="302"/>
        <v/>
      </c>
      <c r="CM279" t="str">
        <f ca="1">IF($CA279="","",IF(OR(CH279='Datos fijos'!$AB$3,CH279='Datos fijos'!$AB$4),0,SUM(CI279:CL279)))</f>
        <v/>
      </c>
      <c r="CN279" t="str">
        <f t="shared" ca="1" si="337"/>
        <v/>
      </c>
      <c r="CQ279" s="4">
        <f ca="1">IF(OR(COUNTIF('Datos fijos'!$AJ:$AJ,$B279)=0,$B279=0,L279=0,D279=0,F279=0),0,IF(K279='Datos fijos'!$AB$5,VLOOKUP($B279,'Datos fijos'!$AJ:$AO,COLUMN('Datos fijos'!$AN$1)-COLUMN('Datos fijos'!$AJ$2)+1,0),0))</f>
        <v>0</v>
      </c>
      <c r="CR279">
        <f t="shared" ca="1" si="338"/>
        <v>0</v>
      </c>
      <c r="CS279" t="str">
        <f t="shared" ca="1" si="303"/>
        <v/>
      </c>
      <c r="CT279" t="str">
        <f t="shared" ca="1" si="304"/>
        <v/>
      </c>
      <c r="CV279" t="str">
        <f t="shared" ca="1" si="305"/>
        <v/>
      </c>
      <c r="CW279" t="str">
        <f t="shared" ca="1" si="306"/>
        <v/>
      </c>
      <c r="CX279" t="str">
        <f t="shared" ca="1" si="307"/>
        <v/>
      </c>
      <c r="CY279" t="str">
        <f t="shared" ca="1" si="308"/>
        <v/>
      </c>
      <c r="CZ279" t="str">
        <f t="shared" ca="1" si="309"/>
        <v/>
      </c>
      <c r="DA279" t="str">
        <f t="shared" ca="1" si="310"/>
        <v/>
      </c>
      <c r="DB279" s="4" t="str">
        <f t="shared" ca="1" si="311"/>
        <v/>
      </c>
      <c r="DC279" t="str">
        <f t="shared" ca="1" si="312"/>
        <v/>
      </c>
      <c r="DD279" t="str">
        <f t="shared" ca="1" si="313"/>
        <v/>
      </c>
      <c r="DE279" t="str">
        <f t="shared" ca="1" si="314"/>
        <v/>
      </c>
      <c r="DF279" t="str">
        <f t="shared" ca="1" si="315"/>
        <v/>
      </c>
      <c r="DI279">
        <f ca="1">IF(OR(COUNTIF('Datos fijos'!$AJ:$AJ,Cálculos!$B279)=0,Cálculos!$B279=0,D279=0,F279=0),0,VLOOKUP($B279,'Datos fijos'!$AJ:$AO,COLUMN('Datos fijos'!$AO$1)-COLUMN('Datos fijos'!$AJ$2)+1,0))</f>
        <v>0</v>
      </c>
      <c r="DJ279">
        <f t="shared" ca="1" si="339"/>
        <v>0</v>
      </c>
      <c r="DK279" t="str">
        <f t="shared" ca="1" si="316"/>
        <v/>
      </c>
      <c r="DL279" t="str">
        <f t="shared" ca="1" si="340"/>
        <v/>
      </c>
      <c r="DN279" t="str">
        <f t="shared" ca="1" si="317"/>
        <v/>
      </c>
      <c r="DO279" t="str">
        <f t="shared" ca="1" si="318"/>
        <v/>
      </c>
      <c r="DP279" t="str">
        <f t="shared" ca="1" si="319"/>
        <v/>
      </c>
      <c r="DQ279" t="str">
        <f t="shared" ca="1" si="320"/>
        <v/>
      </c>
      <c r="DR279" t="str">
        <f t="shared" ca="1" si="321"/>
        <v/>
      </c>
      <c r="DS279" s="4" t="str">
        <f ca="1">IF($DL279="","",IF(OR(OFFSET(K$3,$DL279,0)='Datos fijos'!$AB$5,OFFSET(K$3,$DL279,0)='Datos fijos'!$AB$6),"Importado",OFFSET(K$3,$DL279,0)))</f>
        <v/>
      </c>
      <c r="DT279" t="str">
        <f t="shared" ca="1" si="322"/>
        <v/>
      </c>
      <c r="DU279" t="str">
        <f t="shared" ca="1" si="323"/>
        <v/>
      </c>
      <c r="DV279" t="str">
        <f t="shared" ca="1" si="324"/>
        <v/>
      </c>
      <c r="DW279" t="str">
        <f t="shared" ca="1" si="325"/>
        <v/>
      </c>
      <c r="DX279" t="str">
        <f ca="1">IF(DL279="","",IF(OR(DS279='Datos fijos'!$AB$3,DS279='Datos fijos'!$AB$4),0,SUM(DT279:DW279)))</f>
        <v/>
      </c>
      <c r="DY279" t="str">
        <f t="shared" ca="1" si="326"/>
        <v/>
      </c>
      <c r="EC279" s="52" t="str">
        <f ca="1">IF(OR(COUNTIF('Datos fijos'!$AJ:$AJ,Cálculos!$B279)=0,F279=0,D279=0,B279=0),"",VLOOKUP($B279,'Datos fijos'!$AJ:$AP,COLUMN('Datos fijos'!$AP$1)-COLUMN('Datos fijos'!$AJ$2)+1,0))</f>
        <v/>
      </c>
      <c r="ED279" t="str">
        <f t="shared" ca="1" si="327"/>
        <v/>
      </c>
    </row>
    <row r="280" spans="2:134">
      <c r="B280">
        <f ca="1">OFFSET('Equipos, Mater, Serv'!C$5,ROW($A280)-ROW($A$3),0)</f>
        <v>0</v>
      </c>
      <c r="C280">
        <f ca="1">OFFSET('Equipos, Mater, Serv'!D$5,ROW($A280)-ROW($A$3),0)</f>
        <v>0</v>
      </c>
      <c r="D280">
        <f ca="1">OFFSET('Equipos, Mater, Serv'!F$5,ROW($A280)-ROW($A$3),0)</f>
        <v>0</v>
      </c>
      <c r="E280">
        <f ca="1">OFFSET('Equipos, Mater, Serv'!G$5,ROW($A280)-ROW($A$3),0)</f>
        <v>0</v>
      </c>
      <c r="F280">
        <f ca="1">OFFSET('Equipos, Mater, Serv'!H$5,ROW($A280)-ROW($A$3),0)</f>
        <v>0</v>
      </c>
      <c r="G280">
        <f ca="1">OFFSET('Equipos, Mater, Serv'!L$5,ROW($A280)-ROW($A$3),0)</f>
        <v>0</v>
      </c>
      <c r="I280">
        <f ca="1">OFFSET('Equipos, Mater, Serv'!O$5,ROW($A280)-ROW($A$3),0)</f>
        <v>0</v>
      </c>
      <c r="J280">
        <f ca="1">OFFSET('Equipos, Mater, Serv'!P$5,ROW($A280)-ROW($A$3),0)</f>
        <v>0</v>
      </c>
      <c r="K280">
        <f ca="1">OFFSET('Equipos, Mater, Serv'!T$5,ROW($A280)-ROW($A$3),0)</f>
        <v>0</v>
      </c>
      <c r="L280">
        <f ca="1">OFFSET('Equipos, Mater, Serv'!U$5,ROW($A280)-ROW($A$3),0)</f>
        <v>0</v>
      </c>
      <c r="N280">
        <f ca="1">OFFSET('Equipos, Mater, Serv'!Z$5,ROW($A280)-ROW($A$3),0)</f>
        <v>0</v>
      </c>
      <c r="O280">
        <f ca="1">OFFSET('Equipos, Mater, Serv'!AA$5,ROW($A280)-ROW($A$3),0)</f>
        <v>0</v>
      </c>
      <c r="P280">
        <f ca="1">OFFSET('Equipos, Mater, Serv'!AB$5,ROW($A280)-ROW($A$3),0)</f>
        <v>0</v>
      </c>
      <c r="Q280">
        <f ca="1">OFFSET('Equipos, Mater, Serv'!AC$5,ROW($A280)-ROW($A$3),0)</f>
        <v>0</v>
      </c>
      <c r="R280">
        <f ca="1">OFFSET('Equipos, Mater, Serv'!AD$5,ROW($A280)-ROW($A$3),0)</f>
        <v>0</v>
      </c>
      <c r="S280">
        <f ca="1">OFFSET('Equipos, Mater, Serv'!AE$5,ROW($A280)-ROW($A$3),0)</f>
        <v>0</v>
      </c>
      <c r="T280">
        <f ca="1">OFFSET('Equipos, Mater, Serv'!AF$5,ROW($A280)-ROW($A$3),0)</f>
        <v>0</v>
      </c>
      <c r="V280" s="227">
        <f ca="1">IF(OR($B280=0,D280=0,F280=0,J280&lt;&gt;'Datos fijos'!$H$3),0,1)</f>
        <v>0</v>
      </c>
      <c r="W280">
        <f t="shared" ca="1" si="328"/>
        <v>0</v>
      </c>
      <c r="X280" t="str">
        <f t="shared" ca="1" si="329"/>
        <v/>
      </c>
      <c r="Y280" t="str">
        <f t="shared" ca="1" si="330"/>
        <v/>
      </c>
      <c r="AA280" t="str">
        <f t="shared" ca="1" si="273"/>
        <v/>
      </c>
      <c r="AB280" t="str">
        <f t="shared" ca="1" si="274"/>
        <v/>
      </c>
      <c r="AC280" t="str">
        <f t="shared" ca="1" si="275"/>
        <v/>
      </c>
      <c r="AD280" t="str">
        <f t="shared" ca="1" si="276"/>
        <v/>
      </c>
      <c r="AE280" t="str">
        <f t="shared" ca="1" si="277"/>
        <v/>
      </c>
      <c r="AF280" t="str">
        <f t="shared" ca="1" si="278"/>
        <v/>
      </c>
      <c r="AG280" t="str">
        <f t="shared" ca="1" si="331"/>
        <v/>
      </c>
      <c r="AH280" t="str">
        <f t="shared" ca="1" si="332"/>
        <v/>
      </c>
      <c r="AI280" t="str">
        <f t="shared" ca="1" si="333"/>
        <v/>
      </c>
      <c r="AL280" t="str">
        <f ca="1">IF(Y280="","",IF(OR(AG280='Datos fijos'!$AB$3,AG280='Datos fijos'!$AB$4),0,SUM(AH280:AK280)))</f>
        <v/>
      </c>
      <c r="BE280" s="4">
        <f ca="1">IF(OR(COUNTIF('Datos fijos'!$AJ:$AJ,$B280)=0,$B280=0,D280=0,F280=0,$H$4&lt;&gt;'Datos fijos'!$H$3),0,VLOOKUP($B280,'Datos fijos'!$AJ:$AO,COLUMN('Datos fijos'!$AK$2)-COLUMN('Datos fijos'!$AJ$2)+1,0))</f>
        <v>0</v>
      </c>
      <c r="BF280">
        <f t="shared" ca="1" si="334"/>
        <v>0</v>
      </c>
      <c r="BG280" t="str">
        <f t="shared" ca="1" si="279"/>
        <v/>
      </c>
      <c r="BH280" t="str">
        <f t="shared" ca="1" si="280"/>
        <v/>
      </c>
      <c r="BJ280" t="str">
        <f t="shared" ca="1" si="281"/>
        <v/>
      </c>
      <c r="BK280" t="str">
        <f t="shared" ca="1" si="282"/>
        <v/>
      </c>
      <c r="BL280" t="str">
        <f t="shared" ca="1" si="283"/>
        <v/>
      </c>
      <c r="BM280" t="str">
        <f t="shared" ca="1" si="284"/>
        <v/>
      </c>
      <c r="BN280" s="4" t="str">
        <f t="shared" ca="1" si="285"/>
        <v/>
      </c>
      <c r="BO280" t="str">
        <f t="shared" ca="1" si="286"/>
        <v/>
      </c>
      <c r="BP280" t="str">
        <f t="shared" ca="1" si="287"/>
        <v/>
      </c>
      <c r="BQ280" t="str">
        <f t="shared" ca="1" si="288"/>
        <v/>
      </c>
      <c r="BR280" t="str">
        <f t="shared" ca="1" si="289"/>
        <v/>
      </c>
      <c r="BS280" t="str">
        <f t="shared" ca="1" si="290"/>
        <v/>
      </c>
      <c r="BT280" t="str">
        <f ca="1">IF($BH280="","",IF(OR(BO280='Datos fijos'!$AB$3,BO280='Datos fijos'!$AB$4),0,SUM(BP280:BS280)))</f>
        <v/>
      </c>
      <c r="BU280" t="str">
        <f t="shared" ca="1" si="335"/>
        <v/>
      </c>
      <c r="BX280">
        <f ca="1">IF(OR(COUNTIF('Datos fijos'!$AJ:$AJ,$B280)=0,$B280=0,D280=0,F280=0,G280=0,$H$4&lt;&gt;'Datos fijos'!$H$3),0,VLOOKUP($B280,'Datos fijos'!$AJ:$AO,COLUMN('Datos fijos'!$AL$1)-COLUMN('Datos fijos'!$AJ$2)+1,0))</f>
        <v>0</v>
      </c>
      <c r="BY280">
        <f t="shared" ca="1" si="336"/>
        <v>0</v>
      </c>
      <c r="BZ280" t="str">
        <f t="shared" ca="1" si="291"/>
        <v/>
      </c>
      <c r="CA280" t="str">
        <f t="shared" ca="1" si="292"/>
        <v/>
      </c>
      <c r="CC280" t="str">
        <f t="shared" ca="1" si="293"/>
        <v/>
      </c>
      <c r="CD280" t="str">
        <f t="shared" ca="1" si="294"/>
        <v/>
      </c>
      <c r="CE280" t="str">
        <f t="shared" ca="1" si="295"/>
        <v/>
      </c>
      <c r="CF280" t="str">
        <f t="shared" ca="1" si="296"/>
        <v/>
      </c>
      <c r="CG280" t="str">
        <f t="shared" ca="1" si="297"/>
        <v/>
      </c>
      <c r="CH280" t="str">
        <f t="shared" ca="1" si="298"/>
        <v/>
      </c>
      <c r="CI280" t="str">
        <f t="shared" ca="1" si="299"/>
        <v/>
      </c>
      <c r="CJ280" t="str">
        <f t="shared" ca="1" si="300"/>
        <v/>
      </c>
      <c r="CK280" t="str">
        <f t="shared" ca="1" si="301"/>
        <v/>
      </c>
      <c r="CL280" t="str">
        <f t="shared" ca="1" si="302"/>
        <v/>
      </c>
      <c r="CM280" t="str">
        <f ca="1">IF($CA280="","",IF(OR(CH280='Datos fijos'!$AB$3,CH280='Datos fijos'!$AB$4),0,SUM(CI280:CL280)))</f>
        <v/>
      </c>
      <c r="CN280" t="str">
        <f t="shared" ca="1" si="337"/>
        <v/>
      </c>
      <c r="CQ280" s="4">
        <f ca="1">IF(OR(COUNTIF('Datos fijos'!$AJ:$AJ,$B280)=0,$B280=0,L280=0,D280=0,F280=0),0,IF(K280='Datos fijos'!$AB$5,VLOOKUP($B280,'Datos fijos'!$AJ:$AO,COLUMN('Datos fijos'!$AN$1)-COLUMN('Datos fijos'!$AJ$2)+1,0),0))</f>
        <v>0</v>
      </c>
      <c r="CR280">
        <f t="shared" ca="1" si="338"/>
        <v>0</v>
      </c>
      <c r="CS280" t="str">
        <f t="shared" ca="1" si="303"/>
        <v/>
      </c>
      <c r="CT280" t="str">
        <f t="shared" ca="1" si="304"/>
        <v/>
      </c>
      <c r="CV280" t="str">
        <f t="shared" ca="1" si="305"/>
        <v/>
      </c>
      <c r="CW280" t="str">
        <f t="shared" ca="1" si="306"/>
        <v/>
      </c>
      <c r="CX280" t="str">
        <f t="shared" ca="1" si="307"/>
        <v/>
      </c>
      <c r="CY280" t="str">
        <f t="shared" ca="1" si="308"/>
        <v/>
      </c>
      <c r="CZ280" t="str">
        <f t="shared" ca="1" si="309"/>
        <v/>
      </c>
      <c r="DA280" t="str">
        <f t="shared" ca="1" si="310"/>
        <v/>
      </c>
      <c r="DB280" s="4" t="str">
        <f t="shared" ca="1" si="311"/>
        <v/>
      </c>
      <c r="DC280" t="str">
        <f t="shared" ca="1" si="312"/>
        <v/>
      </c>
      <c r="DD280" t="str">
        <f t="shared" ca="1" si="313"/>
        <v/>
      </c>
      <c r="DE280" t="str">
        <f t="shared" ca="1" si="314"/>
        <v/>
      </c>
      <c r="DF280" t="str">
        <f t="shared" ca="1" si="315"/>
        <v/>
      </c>
      <c r="DI280">
        <f ca="1">IF(OR(COUNTIF('Datos fijos'!$AJ:$AJ,Cálculos!$B280)=0,Cálculos!$B280=0,D280=0,F280=0),0,VLOOKUP($B280,'Datos fijos'!$AJ:$AO,COLUMN('Datos fijos'!$AO$1)-COLUMN('Datos fijos'!$AJ$2)+1,0))</f>
        <v>0</v>
      </c>
      <c r="DJ280">
        <f t="shared" ca="1" si="339"/>
        <v>0</v>
      </c>
      <c r="DK280" t="str">
        <f t="shared" ca="1" si="316"/>
        <v/>
      </c>
      <c r="DL280" t="str">
        <f t="shared" ca="1" si="340"/>
        <v/>
      </c>
      <c r="DN280" t="str">
        <f t="shared" ca="1" si="317"/>
        <v/>
      </c>
      <c r="DO280" t="str">
        <f t="shared" ca="1" si="318"/>
        <v/>
      </c>
      <c r="DP280" t="str">
        <f t="shared" ca="1" si="319"/>
        <v/>
      </c>
      <c r="DQ280" t="str">
        <f t="shared" ca="1" si="320"/>
        <v/>
      </c>
      <c r="DR280" t="str">
        <f t="shared" ca="1" si="321"/>
        <v/>
      </c>
      <c r="DS280" s="4" t="str">
        <f ca="1">IF($DL280="","",IF(OR(OFFSET(K$3,$DL280,0)='Datos fijos'!$AB$5,OFFSET(K$3,$DL280,0)='Datos fijos'!$AB$6),"Importado",OFFSET(K$3,$DL280,0)))</f>
        <v/>
      </c>
      <c r="DT280" t="str">
        <f t="shared" ca="1" si="322"/>
        <v/>
      </c>
      <c r="DU280" t="str">
        <f t="shared" ca="1" si="323"/>
        <v/>
      </c>
      <c r="DV280" t="str">
        <f t="shared" ca="1" si="324"/>
        <v/>
      </c>
      <c r="DW280" t="str">
        <f t="shared" ca="1" si="325"/>
        <v/>
      </c>
      <c r="DX280" t="str">
        <f ca="1">IF(DL280="","",IF(OR(DS280='Datos fijos'!$AB$3,DS280='Datos fijos'!$AB$4),0,SUM(DT280:DW280)))</f>
        <v/>
      </c>
      <c r="DY280" t="str">
        <f t="shared" ca="1" si="326"/>
        <v/>
      </c>
      <c r="EC280" s="52" t="str">
        <f ca="1">IF(OR(COUNTIF('Datos fijos'!$AJ:$AJ,Cálculos!$B280)=0,F280=0,D280=0,B280=0),"",VLOOKUP($B280,'Datos fijos'!$AJ:$AP,COLUMN('Datos fijos'!$AP$1)-COLUMN('Datos fijos'!$AJ$2)+1,0))</f>
        <v/>
      </c>
      <c r="ED280" t="str">
        <f t="shared" ca="1" si="327"/>
        <v/>
      </c>
    </row>
    <row r="281" spans="2:134">
      <c r="B281">
        <f ca="1">OFFSET('Equipos, Mater, Serv'!C$5,ROW($A281)-ROW($A$3),0)</f>
        <v>0</v>
      </c>
      <c r="C281">
        <f ca="1">OFFSET('Equipos, Mater, Serv'!D$5,ROW($A281)-ROW($A$3),0)</f>
        <v>0</v>
      </c>
      <c r="D281">
        <f ca="1">OFFSET('Equipos, Mater, Serv'!F$5,ROW($A281)-ROW($A$3),0)</f>
        <v>0</v>
      </c>
      <c r="E281">
        <f ca="1">OFFSET('Equipos, Mater, Serv'!G$5,ROW($A281)-ROW($A$3),0)</f>
        <v>0</v>
      </c>
      <c r="F281">
        <f ca="1">OFFSET('Equipos, Mater, Serv'!H$5,ROW($A281)-ROW($A$3),0)</f>
        <v>0</v>
      </c>
      <c r="G281">
        <f ca="1">OFFSET('Equipos, Mater, Serv'!L$5,ROW($A281)-ROW($A$3),0)</f>
        <v>0</v>
      </c>
      <c r="I281">
        <f ca="1">OFFSET('Equipos, Mater, Serv'!O$5,ROW($A281)-ROW($A$3),0)</f>
        <v>0</v>
      </c>
      <c r="J281">
        <f ca="1">OFFSET('Equipos, Mater, Serv'!P$5,ROW($A281)-ROW($A$3),0)</f>
        <v>0</v>
      </c>
      <c r="K281">
        <f ca="1">OFFSET('Equipos, Mater, Serv'!T$5,ROW($A281)-ROW($A$3),0)</f>
        <v>0</v>
      </c>
      <c r="L281">
        <f ca="1">OFFSET('Equipos, Mater, Serv'!U$5,ROW($A281)-ROW($A$3),0)</f>
        <v>0</v>
      </c>
      <c r="N281">
        <f ca="1">OFFSET('Equipos, Mater, Serv'!Z$5,ROW($A281)-ROW($A$3),0)</f>
        <v>0</v>
      </c>
      <c r="O281">
        <f ca="1">OFFSET('Equipos, Mater, Serv'!AA$5,ROW($A281)-ROW($A$3),0)</f>
        <v>0</v>
      </c>
      <c r="P281">
        <f ca="1">OFFSET('Equipos, Mater, Serv'!AB$5,ROW($A281)-ROW($A$3),0)</f>
        <v>0</v>
      </c>
      <c r="Q281">
        <f ca="1">OFFSET('Equipos, Mater, Serv'!AC$5,ROW($A281)-ROW($A$3),0)</f>
        <v>0</v>
      </c>
      <c r="R281">
        <f ca="1">OFFSET('Equipos, Mater, Serv'!AD$5,ROW($A281)-ROW($A$3),0)</f>
        <v>0</v>
      </c>
      <c r="S281">
        <f ca="1">OFFSET('Equipos, Mater, Serv'!AE$5,ROW($A281)-ROW($A$3),0)</f>
        <v>0</v>
      </c>
      <c r="T281">
        <f ca="1">OFFSET('Equipos, Mater, Serv'!AF$5,ROW($A281)-ROW($A$3),0)</f>
        <v>0</v>
      </c>
      <c r="V281" s="227">
        <f ca="1">IF(OR($B281=0,D281=0,F281=0,J281&lt;&gt;'Datos fijos'!$H$3),0,1)</f>
        <v>0</v>
      </c>
      <c r="W281">
        <f t="shared" ca="1" si="328"/>
        <v>0</v>
      </c>
      <c r="X281" t="str">
        <f t="shared" ca="1" si="329"/>
        <v/>
      </c>
      <c r="Y281" t="str">
        <f t="shared" ca="1" si="330"/>
        <v/>
      </c>
      <c r="AA281" t="str">
        <f t="shared" ca="1" si="273"/>
        <v/>
      </c>
      <c r="AB281" t="str">
        <f t="shared" ca="1" si="274"/>
        <v/>
      </c>
      <c r="AC281" t="str">
        <f t="shared" ca="1" si="275"/>
        <v/>
      </c>
      <c r="AD281" t="str">
        <f t="shared" ca="1" si="276"/>
        <v/>
      </c>
      <c r="AE281" t="str">
        <f t="shared" ca="1" si="277"/>
        <v/>
      </c>
      <c r="AF281" t="str">
        <f t="shared" ca="1" si="278"/>
        <v/>
      </c>
      <c r="AG281" t="str">
        <f t="shared" ca="1" si="331"/>
        <v/>
      </c>
      <c r="AH281" t="str">
        <f t="shared" ca="1" si="332"/>
        <v/>
      </c>
      <c r="AI281" t="str">
        <f t="shared" ca="1" si="333"/>
        <v/>
      </c>
      <c r="AL281" t="str">
        <f ca="1">IF(Y281="","",IF(OR(AG281='Datos fijos'!$AB$3,AG281='Datos fijos'!$AB$4),0,SUM(AH281:AK281)))</f>
        <v/>
      </c>
      <c r="BE281" s="4">
        <f ca="1">IF(OR(COUNTIF('Datos fijos'!$AJ:$AJ,$B281)=0,$B281=0,D281=0,F281=0,$H$4&lt;&gt;'Datos fijos'!$H$3),0,VLOOKUP($B281,'Datos fijos'!$AJ:$AO,COLUMN('Datos fijos'!$AK$2)-COLUMN('Datos fijos'!$AJ$2)+1,0))</f>
        <v>0</v>
      </c>
      <c r="BF281">
        <f t="shared" ca="1" si="334"/>
        <v>0</v>
      </c>
      <c r="BG281" t="str">
        <f t="shared" ca="1" si="279"/>
        <v/>
      </c>
      <c r="BH281" t="str">
        <f t="shared" ca="1" si="280"/>
        <v/>
      </c>
      <c r="BJ281" t="str">
        <f t="shared" ca="1" si="281"/>
        <v/>
      </c>
      <c r="BK281" t="str">
        <f t="shared" ca="1" si="282"/>
        <v/>
      </c>
      <c r="BL281" t="str">
        <f t="shared" ca="1" si="283"/>
        <v/>
      </c>
      <c r="BM281" t="str">
        <f t="shared" ca="1" si="284"/>
        <v/>
      </c>
      <c r="BN281" s="4" t="str">
        <f t="shared" ca="1" si="285"/>
        <v/>
      </c>
      <c r="BO281" t="str">
        <f t="shared" ca="1" si="286"/>
        <v/>
      </c>
      <c r="BP281" t="str">
        <f t="shared" ca="1" si="287"/>
        <v/>
      </c>
      <c r="BQ281" t="str">
        <f t="shared" ca="1" si="288"/>
        <v/>
      </c>
      <c r="BR281" t="str">
        <f t="shared" ca="1" si="289"/>
        <v/>
      </c>
      <c r="BS281" t="str">
        <f t="shared" ca="1" si="290"/>
        <v/>
      </c>
      <c r="BT281" t="str">
        <f ca="1">IF($BH281="","",IF(OR(BO281='Datos fijos'!$AB$3,BO281='Datos fijos'!$AB$4),0,SUM(BP281:BS281)))</f>
        <v/>
      </c>
      <c r="BU281" t="str">
        <f t="shared" ca="1" si="335"/>
        <v/>
      </c>
      <c r="BX281">
        <f ca="1">IF(OR(COUNTIF('Datos fijos'!$AJ:$AJ,$B281)=0,$B281=0,D281=0,F281=0,G281=0,$H$4&lt;&gt;'Datos fijos'!$H$3),0,VLOOKUP($B281,'Datos fijos'!$AJ:$AO,COLUMN('Datos fijos'!$AL$1)-COLUMN('Datos fijos'!$AJ$2)+1,0))</f>
        <v>0</v>
      </c>
      <c r="BY281">
        <f t="shared" ca="1" si="336"/>
        <v>0</v>
      </c>
      <c r="BZ281" t="str">
        <f t="shared" ca="1" si="291"/>
        <v/>
      </c>
      <c r="CA281" t="str">
        <f t="shared" ca="1" si="292"/>
        <v/>
      </c>
      <c r="CC281" t="str">
        <f t="shared" ca="1" si="293"/>
        <v/>
      </c>
      <c r="CD281" t="str">
        <f t="shared" ca="1" si="294"/>
        <v/>
      </c>
      <c r="CE281" t="str">
        <f t="shared" ca="1" si="295"/>
        <v/>
      </c>
      <c r="CF281" t="str">
        <f t="shared" ca="1" si="296"/>
        <v/>
      </c>
      <c r="CG281" t="str">
        <f t="shared" ca="1" si="297"/>
        <v/>
      </c>
      <c r="CH281" t="str">
        <f t="shared" ca="1" si="298"/>
        <v/>
      </c>
      <c r="CI281" t="str">
        <f t="shared" ca="1" si="299"/>
        <v/>
      </c>
      <c r="CJ281" t="str">
        <f t="shared" ca="1" si="300"/>
        <v/>
      </c>
      <c r="CK281" t="str">
        <f t="shared" ca="1" si="301"/>
        <v/>
      </c>
      <c r="CL281" t="str">
        <f t="shared" ca="1" si="302"/>
        <v/>
      </c>
      <c r="CM281" t="str">
        <f ca="1">IF($CA281="","",IF(OR(CH281='Datos fijos'!$AB$3,CH281='Datos fijos'!$AB$4),0,SUM(CI281:CL281)))</f>
        <v/>
      </c>
      <c r="CN281" t="str">
        <f t="shared" ca="1" si="337"/>
        <v/>
      </c>
      <c r="CQ281" s="4">
        <f ca="1">IF(OR(COUNTIF('Datos fijos'!$AJ:$AJ,$B281)=0,$B281=0,L281=0,D281=0,F281=0),0,IF(K281='Datos fijos'!$AB$5,VLOOKUP($B281,'Datos fijos'!$AJ:$AO,COLUMN('Datos fijos'!$AN$1)-COLUMN('Datos fijos'!$AJ$2)+1,0),0))</f>
        <v>0</v>
      </c>
      <c r="CR281">
        <f t="shared" ca="1" si="338"/>
        <v>0</v>
      </c>
      <c r="CS281" t="str">
        <f t="shared" ca="1" si="303"/>
        <v/>
      </c>
      <c r="CT281" t="str">
        <f t="shared" ca="1" si="304"/>
        <v/>
      </c>
      <c r="CV281" t="str">
        <f t="shared" ca="1" si="305"/>
        <v/>
      </c>
      <c r="CW281" t="str">
        <f t="shared" ca="1" si="306"/>
        <v/>
      </c>
      <c r="CX281" t="str">
        <f t="shared" ca="1" si="307"/>
        <v/>
      </c>
      <c r="CY281" t="str">
        <f t="shared" ca="1" si="308"/>
        <v/>
      </c>
      <c r="CZ281" t="str">
        <f t="shared" ca="1" si="309"/>
        <v/>
      </c>
      <c r="DA281" t="str">
        <f t="shared" ca="1" si="310"/>
        <v/>
      </c>
      <c r="DB281" s="4" t="str">
        <f t="shared" ca="1" si="311"/>
        <v/>
      </c>
      <c r="DC281" t="str">
        <f t="shared" ca="1" si="312"/>
        <v/>
      </c>
      <c r="DD281" t="str">
        <f t="shared" ca="1" si="313"/>
        <v/>
      </c>
      <c r="DE281" t="str">
        <f t="shared" ca="1" si="314"/>
        <v/>
      </c>
      <c r="DF281" t="str">
        <f t="shared" ca="1" si="315"/>
        <v/>
      </c>
      <c r="DI281">
        <f ca="1">IF(OR(COUNTIF('Datos fijos'!$AJ:$AJ,Cálculos!$B281)=0,Cálculos!$B281=0,D281=0,F281=0),0,VLOOKUP($B281,'Datos fijos'!$AJ:$AO,COLUMN('Datos fijos'!$AO$1)-COLUMN('Datos fijos'!$AJ$2)+1,0))</f>
        <v>0</v>
      </c>
      <c r="DJ281">
        <f t="shared" ca="1" si="339"/>
        <v>0</v>
      </c>
      <c r="DK281" t="str">
        <f t="shared" ca="1" si="316"/>
        <v/>
      </c>
      <c r="DL281" t="str">
        <f t="shared" ca="1" si="340"/>
        <v/>
      </c>
      <c r="DN281" t="str">
        <f t="shared" ca="1" si="317"/>
        <v/>
      </c>
      <c r="DO281" t="str">
        <f t="shared" ca="1" si="318"/>
        <v/>
      </c>
      <c r="DP281" t="str">
        <f t="shared" ca="1" si="319"/>
        <v/>
      </c>
      <c r="DQ281" t="str">
        <f t="shared" ca="1" si="320"/>
        <v/>
      </c>
      <c r="DR281" t="str">
        <f t="shared" ca="1" si="321"/>
        <v/>
      </c>
      <c r="DS281" s="4" t="str">
        <f ca="1">IF($DL281="","",IF(OR(OFFSET(K$3,$DL281,0)='Datos fijos'!$AB$5,OFFSET(K$3,$DL281,0)='Datos fijos'!$AB$6),"Importado",OFFSET(K$3,$DL281,0)))</f>
        <v/>
      </c>
      <c r="DT281" t="str">
        <f t="shared" ca="1" si="322"/>
        <v/>
      </c>
      <c r="DU281" t="str">
        <f t="shared" ca="1" si="323"/>
        <v/>
      </c>
      <c r="DV281" t="str">
        <f t="shared" ca="1" si="324"/>
        <v/>
      </c>
      <c r="DW281" t="str">
        <f t="shared" ca="1" si="325"/>
        <v/>
      </c>
      <c r="DX281" t="str">
        <f ca="1">IF(DL281="","",IF(OR(DS281='Datos fijos'!$AB$3,DS281='Datos fijos'!$AB$4),0,SUM(DT281:DW281)))</f>
        <v/>
      </c>
      <c r="DY281" t="str">
        <f t="shared" ca="1" si="326"/>
        <v/>
      </c>
      <c r="EC281" s="52" t="str">
        <f ca="1">IF(OR(COUNTIF('Datos fijos'!$AJ:$AJ,Cálculos!$B281)=0,F281=0,D281=0,B281=0),"",VLOOKUP($B281,'Datos fijos'!$AJ:$AP,COLUMN('Datos fijos'!$AP$1)-COLUMN('Datos fijos'!$AJ$2)+1,0))</f>
        <v/>
      </c>
      <c r="ED281" t="str">
        <f t="shared" ca="1" si="327"/>
        <v/>
      </c>
    </row>
    <row r="282" spans="2:134">
      <c r="B282">
        <f ca="1">OFFSET('Equipos, Mater, Serv'!C$5,ROW($A282)-ROW($A$3),0)</f>
        <v>0</v>
      </c>
      <c r="C282">
        <f ca="1">OFFSET('Equipos, Mater, Serv'!D$5,ROW($A282)-ROW($A$3),0)</f>
        <v>0</v>
      </c>
      <c r="D282">
        <f ca="1">OFFSET('Equipos, Mater, Serv'!F$5,ROW($A282)-ROW($A$3),0)</f>
        <v>0</v>
      </c>
      <c r="E282">
        <f ca="1">OFFSET('Equipos, Mater, Serv'!G$5,ROW($A282)-ROW($A$3),0)</f>
        <v>0</v>
      </c>
      <c r="F282">
        <f ca="1">OFFSET('Equipos, Mater, Serv'!H$5,ROW($A282)-ROW($A$3),0)</f>
        <v>0</v>
      </c>
      <c r="G282">
        <f ca="1">OFFSET('Equipos, Mater, Serv'!L$5,ROW($A282)-ROW($A$3),0)</f>
        <v>0</v>
      </c>
      <c r="I282">
        <f ca="1">OFFSET('Equipos, Mater, Serv'!O$5,ROW($A282)-ROW($A$3),0)</f>
        <v>0</v>
      </c>
      <c r="J282">
        <f ca="1">OFFSET('Equipos, Mater, Serv'!P$5,ROW($A282)-ROW($A$3),0)</f>
        <v>0</v>
      </c>
      <c r="K282">
        <f ca="1">OFFSET('Equipos, Mater, Serv'!T$5,ROW($A282)-ROW($A$3),0)</f>
        <v>0</v>
      </c>
      <c r="L282">
        <f ca="1">OFFSET('Equipos, Mater, Serv'!U$5,ROW($A282)-ROW($A$3),0)</f>
        <v>0</v>
      </c>
      <c r="N282">
        <f ca="1">OFFSET('Equipos, Mater, Serv'!Z$5,ROW($A282)-ROW($A$3),0)</f>
        <v>0</v>
      </c>
      <c r="O282">
        <f ca="1">OFFSET('Equipos, Mater, Serv'!AA$5,ROW($A282)-ROW($A$3),0)</f>
        <v>0</v>
      </c>
      <c r="P282">
        <f ca="1">OFFSET('Equipos, Mater, Serv'!AB$5,ROW($A282)-ROW($A$3),0)</f>
        <v>0</v>
      </c>
      <c r="Q282">
        <f ca="1">OFFSET('Equipos, Mater, Serv'!AC$5,ROW($A282)-ROW($A$3),0)</f>
        <v>0</v>
      </c>
      <c r="R282">
        <f ca="1">OFFSET('Equipos, Mater, Serv'!AD$5,ROW($A282)-ROW($A$3),0)</f>
        <v>0</v>
      </c>
      <c r="S282">
        <f ca="1">OFFSET('Equipos, Mater, Serv'!AE$5,ROW($A282)-ROW($A$3),0)</f>
        <v>0</v>
      </c>
      <c r="T282">
        <f ca="1">OFFSET('Equipos, Mater, Serv'!AF$5,ROW($A282)-ROW($A$3),0)</f>
        <v>0</v>
      </c>
      <c r="V282" s="227">
        <f ca="1">IF(OR($B282=0,D282=0,F282=0,J282&lt;&gt;'Datos fijos'!$H$3),0,1)</f>
        <v>0</v>
      </c>
      <c r="W282">
        <f t="shared" ca="1" si="328"/>
        <v>0</v>
      </c>
      <c r="X282" t="str">
        <f t="shared" ca="1" si="329"/>
        <v/>
      </c>
      <c r="Y282" t="str">
        <f t="shared" ca="1" si="330"/>
        <v/>
      </c>
      <c r="AA282" t="str">
        <f t="shared" ca="1" si="273"/>
        <v/>
      </c>
      <c r="AB282" t="str">
        <f t="shared" ca="1" si="274"/>
        <v/>
      </c>
      <c r="AC282" t="str">
        <f t="shared" ca="1" si="275"/>
        <v/>
      </c>
      <c r="AD282" t="str">
        <f t="shared" ca="1" si="276"/>
        <v/>
      </c>
      <c r="AE282" t="str">
        <f t="shared" ca="1" si="277"/>
        <v/>
      </c>
      <c r="AF282" t="str">
        <f t="shared" ca="1" si="278"/>
        <v/>
      </c>
      <c r="AG282" t="str">
        <f t="shared" ca="1" si="331"/>
        <v/>
      </c>
      <c r="AH282" t="str">
        <f t="shared" ca="1" si="332"/>
        <v/>
      </c>
      <c r="AI282" t="str">
        <f t="shared" ca="1" si="333"/>
        <v/>
      </c>
      <c r="AL282" t="str">
        <f ca="1">IF(Y282="","",IF(OR(AG282='Datos fijos'!$AB$3,AG282='Datos fijos'!$AB$4),0,SUM(AH282:AK282)))</f>
        <v/>
      </c>
      <c r="BE282" s="4">
        <f ca="1">IF(OR(COUNTIF('Datos fijos'!$AJ:$AJ,$B282)=0,$B282=0,D282=0,F282=0,$H$4&lt;&gt;'Datos fijos'!$H$3),0,VLOOKUP($B282,'Datos fijos'!$AJ:$AO,COLUMN('Datos fijos'!$AK$2)-COLUMN('Datos fijos'!$AJ$2)+1,0))</f>
        <v>0</v>
      </c>
      <c r="BF282">
        <f t="shared" ca="1" si="334"/>
        <v>0</v>
      </c>
      <c r="BG282" t="str">
        <f t="shared" ca="1" si="279"/>
        <v/>
      </c>
      <c r="BH282" t="str">
        <f t="shared" ca="1" si="280"/>
        <v/>
      </c>
      <c r="BJ282" t="str">
        <f t="shared" ca="1" si="281"/>
        <v/>
      </c>
      <c r="BK282" t="str">
        <f t="shared" ca="1" si="282"/>
        <v/>
      </c>
      <c r="BL282" t="str">
        <f t="shared" ca="1" si="283"/>
        <v/>
      </c>
      <c r="BM282" t="str">
        <f t="shared" ca="1" si="284"/>
        <v/>
      </c>
      <c r="BN282" s="4" t="str">
        <f t="shared" ca="1" si="285"/>
        <v/>
      </c>
      <c r="BO282" t="str">
        <f t="shared" ca="1" si="286"/>
        <v/>
      </c>
      <c r="BP282" t="str">
        <f t="shared" ca="1" si="287"/>
        <v/>
      </c>
      <c r="BQ282" t="str">
        <f t="shared" ca="1" si="288"/>
        <v/>
      </c>
      <c r="BR282" t="str">
        <f t="shared" ca="1" si="289"/>
        <v/>
      </c>
      <c r="BS282" t="str">
        <f t="shared" ca="1" si="290"/>
        <v/>
      </c>
      <c r="BT282" t="str">
        <f ca="1">IF($BH282="","",IF(OR(BO282='Datos fijos'!$AB$3,BO282='Datos fijos'!$AB$4),0,SUM(BP282:BS282)))</f>
        <v/>
      </c>
      <c r="BU282" t="str">
        <f t="shared" ca="1" si="335"/>
        <v/>
      </c>
      <c r="BX282">
        <f ca="1">IF(OR(COUNTIF('Datos fijos'!$AJ:$AJ,$B282)=0,$B282=0,D282=0,F282=0,G282=0,$H$4&lt;&gt;'Datos fijos'!$H$3),0,VLOOKUP($B282,'Datos fijos'!$AJ:$AO,COLUMN('Datos fijos'!$AL$1)-COLUMN('Datos fijos'!$AJ$2)+1,0))</f>
        <v>0</v>
      </c>
      <c r="BY282">
        <f t="shared" ca="1" si="336"/>
        <v>0</v>
      </c>
      <c r="BZ282" t="str">
        <f t="shared" ca="1" si="291"/>
        <v/>
      </c>
      <c r="CA282" t="str">
        <f t="shared" ca="1" si="292"/>
        <v/>
      </c>
      <c r="CC282" t="str">
        <f t="shared" ca="1" si="293"/>
        <v/>
      </c>
      <c r="CD282" t="str">
        <f t="shared" ca="1" si="294"/>
        <v/>
      </c>
      <c r="CE282" t="str">
        <f t="shared" ca="1" si="295"/>
        <v/>
      </c>
      <c r="CF282" t="str">
        <f t="shared" ca="1" si="296"/>
        <v/>
      </c>
      <c r="CG282" t="str">
        <f t="shared" ca="1" si="297"/>
        <v/>
      </c>
      <c r="CH282" t="str">
        <f t="shared" ca="1" si="298"/>
        <v/>
      </c>
      <c r="CI282" t="str">
        <f t="shared" ca="1" si="299"/>
        <v/>
      </c>
      <c r="CJ282" t="str">
        <f t="shared" ca="1" si="300"/>
        <v/>
      </c>
      <c r="CK282" t="str">
        <f t="shared" ca="1" si="301"/>
        <v/>
      </c>
      <c r="CL282" t="str">
        <f t="shared" ca="1" si="302"/>
        <v/>
      </c>
      <c r="CM282" t="str">
        <f ca="1">IF($CA282="","",IF(OR(CH282='Datos fijos'!$AB$3,CH282='Datos fijos'!$AB$4),0,SUM(CI282:CL282)))</f>
        <v/>
      </c>
      <c r="CN282" t="str">
        <f t="shared" ca="1" si="337"/>
        <v/>
      </c>
      <c r="CQ282" s="4">
        <f ca="1">IF(OR(COUNTIF('Datos fijos'!$AJ:$AJ,$B282)=0,$B282=0,L282=0,D282=0,F282=0),0,IF(K282='Datos fijos'!$AB$5,VLOOKUP($B282,'Datos fijos'!$AJ:$AO,COLUMN('Datos fijos'!$AN$1)-COLUMN('Datos fijos'!$AJ$2)+1,0),0))</f>
        <v>0</v>
      </c>
      <c r="CR282">
        <f t="shared" ca="1" si="338"/>
        <v>0</v>
      </c>
      <c r="CS282" t="str">
        <f t="shared" ca="1" si="303"/>
        <v/>
      </c>
      <c r="CT282" t="str">
        <f t="shared" ca="1" si="304"/>
        <v/>
      </c>
      <c r="CV282" t="str">
        <f t="shared" ca="1" si="305"/>
        <v/>
      </c>
      <c r="CW282" t="str">
        <f t="shared" ca="1" si="306"/>
        <v/>
      </c>
      <c r="CX282" t="str">
        <f t="shared" ca="1" si="307"/>
        <v/>
      </c>
      <c r="CY282" t="str">
        <f t="shared" ca="1" si="308"/>
        <v/>
      </c>
      <c r="CZ282" t="str">
        <f t="shared" ca="1" si="309"/>
        <v/>
      </c>
      <c r="DA282" t="str">
        <f t="shared" ca="1" si="310"/>
        <v/>
      </c>
      <c r="DB282" s="4" t="str">
        <f t="shared" ca="1" si="311"/>
        <v/>
      </c>
      <c r="DC282" t="str">
        <f t="shared" ca="1" si="312"/>
        <v/>
      </c>
      <c r="DD282" t="str">
        <f t="shared" ca="1" si="313"/>
        <v/>
      </c>
      <c r="DE282" t="str">
        <f t="shared" ca="1" si="314"/>
        <v/>
      </c>
      <c r="DF282" t="str">
        <f t="shared" ca="1" si="315"/>
        <v/>
      </c>
      <c r="DI282">
        <f ca="1">IF(OR(COUNTIF('Datos fijos'!$AJ:$AJ,Cálculos!$B282)=0,Cálculos!$B282=0,D282=0,F282=0),0,VLOOKUP($B282,'Datos fijos'!$AJ:$AO,COLUMN('Datos fijos'!$AO$1)-COLUMN('Datos fijos'!$AJ$2)+1,0))</f>
        <v>0</v>
      </c>
      <c r="DJ282">
        <f t="shared" ca="1" si="339"/>
        <v>0</v>
      </c>
      <c r="DK282" t="str">
        <f t="shared" ca="1" si="316"/>
        <v/>
      </c>
      <c r="DL282" t="str">
        <f t="shared" ca="1" si="340"/>
        <v/>
      </c>
      <c r="DN282" t="str">
        <f t="shared" ca="1" si="317"/>
        <v/>
      </c>
      <c r="DO282" t="str">
        <f t="shared" ca="1" si="318"/>
        <v/>
      </c>
      <c r="DP282" t="str">
        <f t="shared" ca="1" si="319"/>
        <v/>
      </c>
      <c r="DQ282" t="str">
        <f t="shared" ca="1" si="320"/>
        <v/>
      </c>
      <c r="DR282" t="str">
        <f t="shared" ca="1" si="321"/>
        <v/>
      </c>
      <c r="DS282" s="4" t="str">
        <f ca="1">IF($DL282="","",IF(OR(OFFSET(K$3,$DL282,0)='Datos fijos'!$AB$5,OFFSET(K$3,$DL282,0)='Datos fijos'!$AB$6),"Importado",OFFSET(K$3,$DL282,0)))</f>
        <v/>
      </c>
      <c r="DT282" t="str">
        <f t="shared" ca="1" si="322"/>
        <v/>
      </c>
      <c r="DU282" t="str">
        <f t="shared" ca="1" si="323"/>
        <v/>
      </c>
      <c r="DV282" t="str">
        <f t="shared" ca="1" si="324"/>
        <v/>
      </c>
      <c r="DW282" t="str">
        <f t="shared" ca="1" si="325"/>
        <v/>
      </c>
      <c r="DX282" t="str">
        <f ca="1">IF(DL282="","",IF(OR(DS282='Datos fijos'!$AB$3,DS282='Datos fijos'!$AB$4),0,SUM(DT282:DW282)))</f>
        <v/>
      </c>
      <c r="DY282" t="str">
        <f t="shared" ca="1" si="326"/>
        <v/>
      </c>
      <c r="EC282" s="52" t="str">
        <f ca="1">IF(OR(COUNTIF('Datos fijos'!$AJ:$AJ,Cálculos!$B282)=0,F282=0,D282=0,B282=0),"",VLOOKUP($B282,'Datos fijos'!$AJ:$AP,COLUMN('Datos fijos'!$AP$1)-COLUMN('Datos fijos'!$AJ$2)+1,0))</f>
        <v/>
      </c>
      <c r="ED282" t="str">
        <f t="shared" ca="1" si="327"/>
        <v/>
      </c>
    </row>
    <row r="283" spans="2:134">
      <c r="B283">
        <f ca="1">OFFSET('Equipos, Mater, Serv'!C$5,ROW($A283)-ROW($A$3),0)</f>
        <v>0</v>
      </c>
      <c r="C283">
        <f ca="1">OFFSET('Equipos, Mater, Serv'!D$5,ROW($A283)-ROW($A$3),0)</f>
        <v>0</v>
      </c>
      <c r="D283">
        <f ca="1">OFFSET('Equipos, Mater, Serv'!F$5,ROW($A283)-ROW($A$3),0)</f>
        <v>0</v>
      </c>
      <c r="E283">
        <f ca="1">OFFSET('Equipos, Mater, Serv'!G$5,ROW($A283)-ROW($A$3),0)</f>
        <v>0</v>
      </c>
      <c r="F283">
        <f ca="1">OFFSET('Equipos, Mater, Serv'!H$5,ROW($A283)-ROW($A$3),0)</f>
        <v>0</v>
      </c>
      <c r="G283">
        <f ca="1">OFFSET('Equipos, Mater, Serv'!L$5,ROW($A283)-ROW($A$3),0)</f>
        <v>0</v>
      </c>
      <c r="I283">
        <f ca="1">OFFSET('Equipos, Mater, Serv'!O$5,ROW($A283)-ROW($A$3),0)</f>
        <v>0</v>
      </c>
      <c r="J283">
        <f ca="1">OFFSET('Equipos, Mater, Serv'!P$5,ROW($A283)-ROW($A$3),0)</f>
        <v>0</v>
      </c>
      <c r="K283">
        <f ca="1">OFFSET('Equipos, Mater, Serv'!T$5,ROW($A283)-ROW($A$3),0)</f>
        <v>0</v>
      </c>
      <c r="L283">
        <f ca="1">OFFSET('Equipos, Mater, Serv'!U$5,ROW($A283)-ROW($A$3),0)</f>
        <v>0</v>
      </c>
      <c r="N283">
        <f ca="1">OFFSET('Equipos, Mater, Serv'!Z$5,ROW($A283)-ROW($A$3),0)</f>
        <v>0</v>
      </c>
      <c r="O283">
        <f ca="1">OFFSET('Equipos, Mater, Serv'!AA$5,ROW($A283)-ROW($A$3),0)</f>
        <v>0</v>
      </c>
      <c r="P283">
        <f ca="1">OFFSET('Equipos, Mater, Serv'!AB$5,ROW($A283)-ROW($A$3),0)</f>
        <v>0</v>
      </c>
      <c r="Q283">
        <f ca="1">OFFSET('Equipos, Mater, Serv'!AC$5,ROW($A283)-ROW($A$3),0)</f>
        <v>0</v>
      </c>
      <c r="R283">
        <f ca="1">OFFSET('Equipos, Mater, Serv'!AD$5,ROW($A283)-ROW($A$3),0)</f>
        <v>0</v>
      </c>
      <c r="S283">
        <f ca="1">OFFSET('Equipos, Mater, Serv'!AE$5,ROW($A283)-ROW($A$3),0)</f>
        <v>0</v>
      </c>
      <c r="T283">
        <f ca="1">OFFSET('Equipos, Mater, Serv'!AF$5,ROW($A283)-ROW($A$3),0)</f>
        <v>0</v>
      </c>
      <c r="V283" s="227">
        <f ca="1">IF(OR($B283=0,D283=0,F283=0,J283&lt;&gt;'Datos fijos'!$H$3),0,1)</f>
        <v>0</v>
      </c>
      <c r="W283">
        <f t="shared" ca="1" si="328"/>
        <v>0</v>
      </c>
      <c r="X283" t="str">
        <f t="shared" ca="1" si="329"/>
        <v/>
      </c>
      <c r="Y283" t="str">
        <f t="shared" ca="1" si="330"/>
        <v/>
      </c>
      <c r="AA283" t="str">
        <f t="shared" ca="1" si="273"/>
        <v/>
      </c>
      <c r="AB283" t="str">
        <f t="shared" ca="1" si="274"/>
        <v/>
      </c>
      <c r="AC283" t="str">
        <f t="shared" ca="1" si="275"/>
        <v/>
      </c>
      <c r="AD283" t="str">
        <f t="shared" ca="1" si="276"/>
        <v/>
      </c>
      <c r="AE283" t="str">
        <f t="shared" ca="1" si="277"/>
        <v/>
      </c>
      <c r="AF283" t="str">
        <f t="shared" ca="1" si="278"/>
        <v/>
      </c>
      <c r="AG283" t="str">
        <f t="shared" ca="1" si="331"/>
        <v/>
      </c>
      <c r="AH283" t="str">
        <f t="shared" ca="1" si="332"/>
        <v/>
      </c>
      <c r="AI283" t="str">
        <f t="shared" ca="1" si="333"/>
        <v/>
      </c>
      <c r="AL283" t="str">
        <f ca="1">IF(Y283="","",IF(OR(AG283='Datos fijos'!$AB$3,AG283='Datos fijos'!$AB$4),0,SUM(AH283:AK283)))</f>
        <v/>
      </c>
      <c r="BE283" s="4">
        <f ca="1">IF(OR(COUNTIF('Datos fijos'!$AJ:$AJ,$B283)=0,$B283=0,D283=0,F283=0,$H$4&lt;&gt;'Datos fijos'!$H$3),0,VLOOKUP($B283,'Datos fijos'!$AJ:$AO,COLUMN('Datos fijos'!$AK$2)-COLUMN('Datos fijos'!$AJ$2)+1,0))</f>
        <v>0</v>
      </c>
      <c r="BF283">
        <f t="shared" ca="1" si="334"/>
        <v>0</v>
      </c>
      <c r="BG283" t="str">
        <f t="shared" ca="1" si="279"/>
        <v/>
      </c>
      <c r="BH283" t="str">
        <f t="shared" ca="1" si="280"/>
        <v/>
      </c>
      <c r="BJ283" t="str">
        <f t="shared" ca="1" si="281"/>
        <v/>
      </c>
      <c r="BK283" t="str">
        <f t="shared" ca="1" si="282"/>
        <v/>
      </c>
      <c r="BL283" t="str">
        <f t="shared" ca="1" si="283"/>
        <v/>
      </c>
      <c r="BM283" t="str">
        <f t="shared" ca="1" si="284"/>
        <v/>
      </c>
      <c r="BN283" s="4" t="str">
        <f t="shared" ca="1" si="285"/>
        <v/>
      </c>
      <c r="BO283" t="str">
        <f t="shared" ca="1" si="286"/>
        <v/>
      </c>
      <c r="BP283" t="str">
        <f t="shared" ca="1" si="287"/>
        <v/>
      </c>
      <c r="BQ283" t="str">
        <f t="shared" ca="1" si="288"/>
        <v/>
      </c>
      <c r="BR283" t="str">
        <f t="shared" ca="1" si="289"/>
        <v/>
      </c>
      <c r="BS283" t="str">
        <f t="shared" ca="1" si="290"/>
        <v/>
      </c>
      <c r="BT283" t="str">
        <f ca="1">IF($BH283="","",IF(OR(BO283='Datos fijos'!$AB$3,BO283='Datos fijos'!$AB$4),0,SUM(BP283:BS283)))</f>
        <v/>
      </c>
      <c r="BU283" t="str">
        <f t="shared" ca="1" si="335"/>
        <v/>
      </c>
      <c r="BX283">
        <f ca="1">IF(OR(COUNTIF('Datos fijos'!$AJ:$AJ,$B283)=0,$B283=0,D283=0,F283=0,G283=0,$H$4&lt;&gt;'Datos fijos'!$H$3),0,VLOOKUP($B283,'Datos fijos'!$AJ:$AO,COLUMN('Datos fijos'!$AL$1)-COLUMN('Datos fijos'!$AJ$2)+1,0))</f>
        <v>0</v>
      </c>
      <c r="BY283">
        <f t="shared" ca="1" si="336"/>
        <v>0</v>
      </c>
      <c r="BZ283" t="str">
        <f t="shared" ca="1" si="291"/>
        <v/>
      </c>
      <c r="CA283" t="str">
        <f t="shared" ca="1" si="292"/>
        <v/>
      </c>
      <c r="CC283" t="str">
        <f t="shared" ca="1" si="293"/>
        <v/>
      </c>
      <c r="CD283" t="str">
        <f t="shared" ca="1" si="294"/>
        <v/>
      </c>
      <c r="CE283" t="str">
        <f t="shared" ca="1" si="295"/>
        <v/>
      </c>
      <c r="CF283" t="str">
        <f t="shared" ca="1" si="296"/>
        <v/>
      </c>
      <c r="CG283" t="str">
        <f t="shared" ca="1" si="297"/>
        <v/>
      </c>
      <c r="CH283" t="str">
        <f t="shared" ca="1" si="298"/>
        <v/>
      </c>
      <c r="CI283" t="str">
        <f t="shared" ca="1" si="299"/>
        <v/>
      </c>
      <c r="CJ283" t="str">
        <f t="shared" ca="1" si="300"/>
        <v/>
      </c>
      <c r="CK283" t="str">
        <f t="shared" ca="1" si="301"/>
        <v/>
      </c>
      <c r="CL283" t="str">
        <f t="shared" ca="1" si="302"/>
        <v/>
      </c>
      <c r="CM283" t="str">
        <f ca="1">IF($CA283="","",IF(OR(CH283='Datos fijos'!$AB$3,CH283='Datos fijos'!$AB$4),0,SUM(CI283:CL283)))</f>
        <v/>
      </c>
      <c r="CN283" t="str">
        <f t="shared" ca="1" si="337"/>
        <v/>
      </c>
      <c r="CQ283" s="4">
        <f ca="1">IF(OR(COUNTIF('Datos fijos'!$AJ:$AJ,$B283)=0,$B283=0,L283=0,D283=0,F283=0),0,IF(K283='Datos fijos'!$AB$5,VLOOKUP($B283,'Datos fijos'!$AJ:$AO,COLUMN('Datos fijos'!$AN$1)-COLUMN('Datos fijos'!$AJ$2)+1,0),0))</f>
        <v>0</v>
      </c>
      <c r="CR283">
        <f t="shared" ca="1" si="338"/>
        <v>0</v>
      </c>
      <c r="CS283" t="str">
        <f t="shared" ca="1" si="303"/>
        <v/>
      </c>
      <c r="CT283" t="str">
        <f t="shared" ca="1" si="304"/>
        <v/>
      </c>
      <c r="CV283" t="str">
        <f t="shared" ca="1" si="305"/>
        <v/>
      </c>
      <c r="CW283" t="str">
        <f t="shared" ca="1" si="306"/>
        <v/>
      </c>
      <c r="CX283" t="str">
        <f t="shared" ca="1" si="307"/>
        <v/>
      </c>
      <c r="CY283" t="str">
        <f t="shared" ca="1" si="308"/>
        <v/>
      </c>
      <c r="CZ283" t="str">
        <f t="shared" ca="1" si="309"/>
        <v/>
      </c>
      <c r="DA283" t="str">
        <f t="shared" ca="1" si="310"/>
        <v/>
      </c>
      <c r="DB283" s="4" t="str">
        <f t="shared" ca="1" si="311"/>
        <v/>
      </c>
      <c r="DC283" t="str">
        <f t="shared" ca="1" si="312"/>
        <v/>
      </c>
      <c r="DD283" t="str">
        <f t="shared" ca="1" si="313"/>
        <v/>
      </c>
      <c r="DE283" t="str">
        <f t="shared" ca="1" si="314"/>
        <v/>
      </c>
      <c r="DF283" t="str">
        <f t="shared" ca="1" si="315"/>
        <v/>
      </c>
      <c r="DI283">
        <f ca="1">IF(OR(COUNTIF('Datos fijos'!$AJ:$AJ,Cálculos!$B283)=0,Cálculos!$B283=0,D283=0,F283=0),0,VLOOKUP($B283,'Datos fijos'!$AJ:$AO,COLUMN('Datos fijos'!$AO$1)-COLUMN('Datos fijos'!$AJ$2)+1,0))</f>
        <v>0</v>
      </c>
      <c r="DJ283">
        <f t="shared" ca="1" si="339"/>
        <v>0</v>
      </c>
      <c r="DK283" t="str">
        <f t="shared" ca="1" si="316"/>
        <v/>
      </c>
      <c r="DL283" t="str">
        <f t="shared" ca="1" si="340"/>
        <v/>
      </c>
      <c r="DN283" t="str">
        <f t="shared" ca="1" si="317"/>
        <v/>
      </c>
      <c r="DO283" t="str">
        <f t="shared" ca="1" si="318"/>
        <v/>
      </c>
      <c r="DP283" t="str">
        <f t="shared" ca="1" si="319"/>
        <v/>
      </c>
      <c r="DQ283" t="str">
        <f t="shared" ca="1" si="320"/>
        <v/>
      </c>
      <c r="DR283" t="str">
        <f t="shared" ca="1" si="321"/>
        <v/>
      </c>
      <c r="DS283" s="4" t="str">
        <f ca="1">IF($DL283="","",IF(OR(OFFSET(K$3,$DL283,0)='Datos fijos'!$AB$5,OFFSET(K$3,$DL283,0)='Datos fijos'!$AB$6),"Importado",OFFSET(K$3,$DL283,0)))</f>
        <v/>
      </c>
      <c r="DT283" t="str">
        <f t="shared" ca="1" si="322"/>
        <v/>
      </c>
      <c r="DU283" t="str">
        <f t="shared" ca="1" si="323"/>
        <v/>
      </c>
      <c r="DV283" t="str">
        <f t="shared" ca="1" si="324"/>
        <v/>
      </c>
      <c r="DW283" t="str">
        <f t="shared" ca="1" si="325"/>
        <v/>
      </c>
      <c r="DX283" t="str">
        <f ca="1">IF(DL283="","",IF(OR(DS283='Datos fijos'!$AB$3,DS283='Datos fijos'!$AB$4),0,SUM(DT283:DW283)))</f>
        <v/>
      </c>
      <c r="DY283" t="str">
        <f t="shared" ca="1" si="326"/>
        <v/>
      </c>
      <c r="EC283" s="52" t="str">
        <f ca="1">IF(OR(COUNTIF('Datos fijos'!$AJ:$AJ,Cálculos!$B283)=0,F283=0,D283=0,B283=0),"",VLOOKUP($B283,'Datos fijos'!$AJ:$AP,COLUMN('Datos fijos'!$AP$1)-COLUMN('Datos fijos'!$AJ$2)+1,0))</f>
        <v/>
      </c>
      <c r="ED283" t="str">
        <f t="shared" ca="1" si="327"/>
        <v/>
      </c>
    </row>
    <row r="284" spans="2:134">
      <c r="B284">
        <f ca="1">OFFSET('Equipos, Mater, Serv'!C$5,ROW($A284)-ROW($A$3),0)</f>
        <v>0</v>
      </c>
      <c r="C284">
        <f ca="1">OFFSET('Equipos, Mater, Serv'!D$5,ROW($A284)-ROW($A$3),0)</f>
        <v>0</v>
      </c>
      <c r="D284">
        <f ca="1">OFFSET('Equipos, Mater, Serv'!F$5,ROW($A284)-ROW($A$3),0)</f>
        <v>0</v>
      </c>
      <c r="E284">
        <f ca="1">OFFSET('Equipos, Mater, Serv'!G$5,ROW($A284)-ROW($A$3),0)</f>
        <v>0</v>
      </c>
      <c r="F284">
        <f ca="1">OFFSET('Equipos, Mater, Serv'!H$5,ROW($A284)-ROW($A$3),0)</f>
        <v>0</v>
      </c>
      <c r="G284">
        <f ca="1">OFFSET('Equipos, Mater, Serv'!L$5,ROW($A284)-ROW($A$3),0)</f>
        <v>0</v>
      </c>
      <c r="I284">
        <f ca="1">OFFSET('Equipos, Mater, Serv'!O$5,ROW($A284)-ROW($A$3),0)</f>
        <v>0</v>
      </c>
      <c r="J284">
        <f ca="1">OFFSET('Equipos, Mater, Serv'!P$5,ROW($A284)-ROW($A$3),0)</f>
        <v>0</v>
      </c>
      <c r="K284">
        <f ca="1">OFFSET('Equipos, Mater, Serv'!T$5,ROW($A284)-ROW($A$3),0)</f>
        <v>0</v>
      </c>
      <c r="L284">
        <f ca="1">OFFSET('Equipos, Mater, Serv'!U$5,ROW($A284)-ROW($A$3),0)</f>
        <v>0</v>
      </c>
      <c r="N284">
        <f ca="1">OFFSET('Equipos, Mater, Serv'!Z$5,ROW($A284)-ROW($A$3),0)</f>
        <v>0</v>
      </c>
      <c r="O284">
        <f ca="1">OFFSET('Equipos, Mater, Serv'!AA$5,ROW($A284)-ROW($A$3),0)</f>
        <v>0</v>
      </c>
      <c r="P284">
        <f ca="1">OFFSET('Equipos, Mater, Serv'!AB$5,ROW($A284)-ROW($A$3),0)</f>
        <v>0</v>
      </c>
      <c r="Q284">
        <f ca="1">OFFSET('Equipos, Mater, Serv'!AC$5,ROW($A284)-ROW($A$3),0)</f>
        <v>0</v>
      </c>
      <c r="R284">
        <f ca="1">OFFSET('Equipos, Mater, Serv'!AD$5,ROW($A284)-ROW($A$3),0)</f>
        <v>0</v>
      </c>
      <c r="S284">
        <f ca="1">OFFSET('Equipos, Mater, Serv'!AE$5,ROW($A284)-ROW($A$3),0)</f>
        <v>0</v>
      </c>
      <c r="T284">
        <f ca="1">OFFSET('Equipos, Mater, Serv'!AF$5,ROW($A284)-ROW($A$3),0)</f>
        <v>0</v>
      </c>
      <c r="V284" s="227">
        <f ca="1">IF(OR($B284=0,D284=0,F284=0,J284&lt;&gt;'Datos fijos'!$H$3),0,1)</f>
        <v>0</v>
      </c>
      <c r="W284">
        <f t="shared" ca="1" si="328"/>
        <v>0</v>
      </c>
      <c r="X284" t="str">
        <f t="shared" ca="1" si="329"/>
        <v/>
      </c>
      <c r="Y284" t="str">
        <f t="shared" ca="1" si="330"/>
        <v/>
      </c>
      <c r="AA284" t="str">
        <f t="shared" ca="1" si="273"/>
        <v/>
      </c>
      <c r="AB284" t="str">
        <f t="shared" ca="1" si="274"/>
        <v/>
      </c>
      <c r="AC284" t="str">
        <f t="shared" ca="1" si="275"/>
        <v/>
      </c>
      <c r="AD284" t="str">
        <f t="shared" ca="1" si="276"/>
        <v/>
      </c>
      <c r="AE284" t="str">
        <f t="shared" ca="1" si="277"/>
        <v/>
      </c>
      <c r="AF284" t="str">
        <f t="shared" ca="1" si="278"/>
        <v/>
      </c>
      <c r="AG284" t="str">
        <f t="shared" ca="1" si="331"/>
        <v/>
      </c>
      <c r="AH284" t="str">
        <f t="shared" ca="1" si="332"/>
        <v/>
      </c>
      <c r="AI284" t="str">
        <f t="shared" ca="1" si="333"/>
        <v/>
      </c>
      <c r="AL284" t="str">
        <f ca="1">IF(Y284="","",IF(OR(AG284='Datos fijos'!$AB$3,AG284='Datos fijos'!$AB$4),0,SUM(AH284:AK284)))</f>
        <v/>
      </c>
      <c r="BE284" s="4">
        <f ca="1">IF(OR(COUNTIF('Datos fijos'!$AJ:$AJ,$B284)=0,$B284=0,D284=0,F284=0,$H$4&lt;&gt;'Datos fijos'!$H$3),0,VLOOKUP($B284,'Datos fijos'!$AJ:$AO,COLUMN('Datos fijos'!$AK$2)-COLUMN('Datos fijos'!$AJ$2)+1,0))</f>
        <v>0</v>
      </c>
      <c r="BF284">
        <f t="shared" ca="1" si="334"/>
        <v>0</v>
      </c>
      <c r="BG284" t="str">
        <f t="shared" ca="1" si="279"/>
        <v/>
      </c>
      <c r="BH284" t="str">
        <f t="shared" ca="1" si="280"/>
        <v/>
      </c>
      <c r="BJ284" t="str">
        <f t="shared" ca="1" si="281"/>
        <v/>
      </c>
      <c r="BK284" t="str">
        <f t="shared" ca="1" si="282"/>
        <v/>
      </c>
      <c r="BL284" t="str">
        <f t="shared" ca="1" si="283"/>
        <v/>
      </c>
      <c r="BM284" t="str">
        <f t="shared" ca="1" si="284"/>
        <v/>
      </c>
      <c r="BN284" s="4" t="str">
        <f t="shared" ca="1" si="285"/>
        <v/>
      </c>
      <c r="BO284" t="str">
        <f t="shared" ca="1" si="286"/>
        <v/>
      </c>
      <c r="BP284" t="str">
        <f t="shared" ca="1" si="287"/>
        <v/>
      </c>
      <c r="BQ284" t="str">
        <f t="shared" ca="1" si="288"/>
        <v/>
      </c>
      <c r="BR284" t="str">
        <f t="shared" ca="1" si="289"/>
        <v/>
      </c>
      <c r="BS284" t="str">
        <f t="shared" ca="1" si="290"/>
        <v/>
      </c>
      <c r="BT284" t="str">
        <f ca="1">IF($BH284="","",IF(OR(BO284='Datos fijos'!$AB$3,BO284='Datos fijos'!$AB$4),0,SUM(BP284:BS284)))</f>
        <v/>
      </c>
      <c r="BU284" t="str">
        <f t="shared" ca="1" si="335"/>
        <v/>
      </c>
      <c r="BX284">
        <f ca="1">IF(OR(COUNTIF('Datos fijos'!$AJ:$AJ,$B284)=0,$B284=0,D284=0,F284=0,G284=0,$H$4&lt;&gt;'Datos fijos'!$H$3),0,VLOOKUP($B284,'Datos fijos'!$AJ:$AO,COLUMN('Datos fijos'!$AL$1)-COLUMN('Datos fijos'!$AJ$2)+1,0))</f>
        <v>0</v>
      </c>
      <c r="BY284">
        <f t="shared" ca="1" si="336"/>
        <v>0</v>
      </c>
      <c r="BZ284" t="str">
        <f t="shared" ca="1" si="291"/>
        <v/>
      </c>
      <c r="CA284" t="str">
        <f t="shared" ca="1" si="292"/>
        <v/>
      </c>
      <c r="CC284" t="str">
        <f t="shared" ca="1" si="293"/>
        <v/>
      </c>
      <c r="CD284" t="str">
        <f t="shared" ca="1" si="294"/>
        <v/>
      </c>
      <c r="CE284" t="str">
        <f t="shared" ca="1" si="295"/>
        <v/>
      </c>
      <c r="CF284" t="str">
        <f t="shared" ca="1" si="296"/>
        <v/>
      </c>
      <c r="CG284" t="str">
        <f t="shared" ca="1" si="297"/>
        <v/>
      </c>
      <c r="CH284" t="str">
        <f t="shared" ca="1" si="298"/>
        <v/>
      </c>
      <c r="CI284" t="str">
        <f t="shared" ca="1" si="299"/>
        <v/>
      </c>
      <c r="CJ284" t="str">
        <f t="shared" ca="1" si="300"/>
        <v/>
      </c>
      <c r="CK284" t="str">
        <f t="shared" ca="1" si="301"/>
        <v/>
      </c>
      <c r="CL284" t="str">
        <f t="shared" ca="1" si="302"/>
        <v/>
      </c>
      <c r="CM284" t="str">
        <f ca="1">IF($CA284="","",IF(OR(CH284='Datos fijos'!$AB$3,CH284='Datos fijos'!$AB$4),0,SUM(CI284:CL284)))</f>
        <v/>
      </c>
      <c r="CN284" t="str">
        <f t="shared" ca="1" si="337"/>
        <v/>
      </c>
      <c r="CQ284" s="4">
        <f ca="1">IF(OR(COUNTIF('Datos fijos'!$AJ:$AJ,$B284)=0,$B284=0,L284=0,D284=0,F284=0),0,IF(K284='Datos fijos'!$AB$5,VLOOKUP($B284,'Datos fijos'!$AJ:$AO,COLUMN('Datos fijos'!$AN$1)-COLUMN('Datos fijos'!$AJ$2)+1,0),0))</f>
        <v>0</v>
      </c>
      <c r="CR284">
        <f t="shared" ca="1" si="338"/>
        <v>0</v>
      </c>
      <c r="CS284" t="str">
        <f t="shared" ca="1" si="303"/>
        <v/>
      </c>
      <c r="CT284" t="str">
        <f t="shared" ca="1" si="304"/>
        <v/>
      </c>
      <c r="CV284" t="str">
        <f t="shared" ca="1" si="305"/>
        <v/>
      </c>
      <c r="CW284" t="str">
        <f t="shared" ca="1" si="306"/>
        <v/>
      </c>
      <c r="CX284" t="str">
        <f t="shared" ca="1" si="307"/>
        <v/>
      </c>
      <c r="CY284" t="str">
        <f t="shared" ca="1" si="308"/>
        <v/>
      </c>
      <c r="CZ284" t="str">
        <f t="shared" ca="1" si="309"/>
        <v/>
      </c>
      <c r="DA284" t="str">
        <f t="shared" ca="1" si="310"/>
        <v/>
      </c>
      <c r="DB284" s="4" t="str">
        <f t="shared" ca="1" si="311"/>
        <v/>
      </c>
      <c r="DC284" t="str">
        <f t="shared" ca="1" si="312"/>
        <v/>
      </c>
      <c r="DD284" t="str">
        <f t="shared" ca="1" si="313"/>
        <v/>
      </c>
      <c r="DE284" t="str">
        <f t="shared" ca="1" si="314"/>
        <v/>
      </c>
      <c r="DF284" t="str">
        <f t="shared" ca="1" si="315"/>
        <v/>
      </c>
      <c r="DI284">
        <f ca="1">IF(OR(COUNTIF('Datos fijos'!$AJ:$AJ,Cálculos!$B284)=0,Cálculos!$B284=0,D284=0,F284=0),0,VLOOKUP($B284,'Datos fijos'!$AJ:$AO,COLUMN('Datos fijos'!$AO$1)-COLUMN('Datos fijos'!$AJ$2)+1,0))</f>
        <v>0</v>
      </c>
      <c r="DJ284">
        <f t="shared" ca="1" si="339"/>
        <v>0</v>
      </c>
      <c r="DK284" t="str">
        <f t="shared" ca="1" si="316"/>
        <v/>
      </c>
      <c r="DL284" t="str">
        <f t="shared" ca="1" si="340"/>
        <v/>
      </c>
      <c r="DN284" t="str">
        <f t="shared" ca="1" si="317"/>
        <v/>
      </c>
      <c r="DO284" t="str">
        <f t="shared" ca="1" si="318"/>
        <v/>
      </c>
      <c r="DP284" t="str">
        <f t="shared" ca="1" si="319"/>
        <v/>
      </c>
      <c r="DQ284" t="str">
        <f t="shared" ca="1" si="320"/>
        <v/>
      </c>
      <c r="DR284" t="str">
        <f t="shared" ca="1" si="321"/>
        <v/>
      </c>
      <c r="DS284" s="4" t="str">
        <f ca="1">IF($DL284="","",IF(OR(OFFSET(K$3,$DL284,0)='Datos fijos'!$AB$5,OFFSET(K$3,$DL284,0)='Datos fijos'!$AB$6),"Importado",OFFSET(K$3,$DL284,0)))</f>
        <v/>
      </c>
      <c r="DT284" t="str">
        <f t="shared" ca="1" si="322"/>
        <v/>
      </c>
      <c r="DU284" t="str">
        <f t="shared" ca="1" si="323"/>
        <v/>
      </c>
      <c r="DV284" t="str">
        <f t="shared" ca="1" si="324"/>
        <v/>
      </c>
      <c r="DW284" t="str">
        <f t="shared" ca="1" si="325"/>
        <v/>
      </c>
      <c r="DX284" t="str">
        <f ca="1">IF(DL284="","",IF(OR(DS284='Datos fijos'!$AB$3,DS284='Datos fijos'!$AB$4),0,SUM(DT284:DW284)))</f>
        <v/>
      </c>
      <c r="DY284" t="str">
        <f t="shared" ca="1" si="326"/>
        <v/>
      </c>
      <c r="EC284" s="52" t="str">
        <f ca="1">IF(OR(COUNTIF('Datos fijos'!$AJ:$AJ,Cálculos!$B284)=0,F284=0,D284=0,B284=0),"",VLOOKUP($B284,'Datos fijos'!$AJ:$AP,COLUMN('Datos fijos'!$AP$1)-COLUMN('Datos fijos'!$AJ$2)+1,0))</f>
        <v/>
      </c>
      <c r="ED284" t="str">
        <f t="shared" ca="1" si="327"/>
        <v/>
      </c>
    </row>
    <row r="285" spans="2:134">
      <c r="B285">
        <f ca="1">OFFSET('Equipos, Mater, Serv'!C$5,ROW($A285)-ROW($A$3),0)</f>
        <v>0</v>
      </c>
      <c r="C285">
        <f ca="1">OFFSET('Equipos, Mater, Serv'!D$5,ROW($A285)-ROW($A$3),0)</f>
        <v>0</v>
      </c>
      <c r="D285">
        <f ca="1">OFFSET('Equipos, Mater, Serv'!F$5,ROW($A285)-ROW($A$3),0)</f>
        <v>0</v>
      </c>
      <c r="E285">
        <f ca="1">OFFSET('Equipos, Mater, Serv'!G$5,ROW($A285)-ROW($A$3),0)</f>
        <v>0</v>
      </c>
      <c r="F285">
        <f ca="1">OFFSET('Equipos, Mater, Serv'!H$5,ROW($A285)-ROW($A$3),0)</f>
        <v>0</v>
      </c>
      <c r="G285">
        <f ca="1">OFFSET('Equipos, Mater, Serv'!L$5,ROW($A285)-ROW($A$3),0)</f>
        <v>0</v>
      </c>
      <c r="I285">
        <f ca="1">OFFSET('Equipos, Mater, Serv'!O$5,ROW($A285)-ROW($A$3),0)</f>
        <v>0</v>
      </c>
      <c r="J285">
        <f ca="1">OFFSET('Equipos, Mater, Serv'!P$5,ROW($A285)-ROW($A$3),0)</f>
        <v>0</v>
      </c>
      <c r="K285">
        <f ca="1">OFFSET('Equipos, Mater, Serv'!T$5,ROW($A285)-ROW($A$3),0)</f>
        <v>0</v>
      </c>
      <c r="L285">
        <f ca="1">OFFSET('Equipos, Mater, Serv'!U$5,ROW($A285)-ROW($A$3),0)</f>
        <v>0</v>
      </c>
      <c r="N285">
        <f ca="1">OFFSET('Equipos, Mater, Serv'!Z$5,ROW($A285)-ROW($A$3),0)</f>
        <v>0</v>
      </c>
      <c r="O285">
        <f ca="1">OFFSET('Equipos, Mater, Serv'!AA$5,ROW($A285)-ROW($A$3),0)</f>
        <v>0</v>
      </c>
      <c r="P285">
        <f ca="1">OFFSET('Equipos, Mater, Serv'!AB$5,ROW($A285)-ROW($A$3),0)</f>
        <v>0</v>
      </c>
      <c r="Q285">
        <f ca="1">OFFSET('Equipos, Mater, Serv'!AC$5,ROW($A285)-ROW($A$3),0)</f>
        <v>0</v>
      </c>
      <c r="R285">
        <f ca="1">OFFSET('Equipos, Mater, Serv'!AD$5,ROW($A285)-ROW($A$3),0)</f>
        <v>0</v>
      </c>
      <c r="S285">
        <f ca="1">OFFSET('Equipos, Mater, Serv'!AE$5,ROW($A285)-ROW($A$3),0)</f>
        <v>0</v>
      </c>
      <c r="T285">
        <f ca="1">OFFSET('Equipos, Mater, Serv'!AF$5,ROW($A285)-ROW($A$3),0)</f>
        <v>0</v>
      </c>
      <c r="V285" s="227">
        <f ca="1">IF(OR($B285=0,D285=0,F285=0,J285&lt;&gt;'Datos fijos'!$H$3),0,1)</f>
        <v>0</v>
      </c>
      <c r="W285">
        <f t="shared" ca="1" si="328"/>
        <v>0</v>
      </c>
      <c r="X285" t="str">
        <f t="shared" ca="1" si="329"/>
        <v/>
      </c>
      <c r="Y285" t="str">
        <f t="shared" ca="1" si="330"/>
        <v/>
      </c>
      <c r="AA285" t="str">
        <f t="shared" ca="1" si="273"/>
        <v/>
      </c>
      <c r="AB285" t="str">
        <f t="shared" ca="1" si="274"/>
        <v/>
      </c>
      <c r="AC285" t="str">
        <f t="shared" ca="1" si="275"/>
        <v/>
      </c>
      <c r="AD285" t="str">
        <f t="shared" ca="1" si="276"/>
        <v/>
      </c>
      <c r="AE285" t="str">
        <f t="shared" ca="1" si="277"/>
        <v/>
      </c>
      <c r="AF285" t="str">
        <f t="shared" ca="1" si="278"/>
        <v/>
      </c>
      <c r="AG285" t="str">
        <f t="shared" ca="1" si="331"/>
        <v/>
      </c>
      <c r="AH285" t="str">
        <f t="shared" ca="1" si="332"/>
        <v/>
      </c>
      <c r="AI285" t="str">
        <f t="shared" ca="1" si="333"/>
        <v/>
      </c>
      <c r="AL285" t="str">
        <f ca="1">IF(Y285="","",IF(OR(AG285='Datos fijos'!$AB$3,AG285='Datos fijos'!$AB$4),0,SUM(AH285:AK285)))</f>
        <v/>
      </c>
      <c r="BE285" s="4">
        <f ca="1">IF(OR(COUNTIF('Datos fijos'!$AJ:$AJ,$B285)=0,$B285=0,D285=0,F285=0,$H$4&lt;&gt;'Datos fijos'!$H$3),0,VLOOKUP($B285,'Datos fijos'!$AJ:$AO,COLUMN('Datos fijos'!$AK$2)-COLUMN('Datos fijos'!$AJ$2)+1,0))</f>
        <v>0</v>
      </c>
      <c r="BF285">
        <f t="shared" ca="1" si="334"/>
        <v>0</v>
      </c>
      <c r="BG285" t="str">
        <f t="shared" ca="1" si="279"/>
        <v/>
      </c>
      <c r="BH285" t="str">
        <f t="shared" ca="1" si="280"/>
        <v/>
      </c>
      <c r="BJ285" t="str">
        <f t="shared" ca="1" si="281"/>
        <v/>
      </c>
      <c r="BK285" t="str">
        <f t="shared" ca="1" si="282"/>
        <v/>
      </c>
      <c r="BL285" t="str">
        <f t="shared" ca="1" si="283"/>
        <v/>
      </c>
      <c r="BM285" t="str">
        <f t="shared" ca="1" si="284"/>
        <v/>
      </c>
      <c r="BN285" s="4" t="str">
        <f t="shared" ca="1" si="285"/>
        <v/>
      </c>
      <c r="BO285" t="str">
        <f t="shared" ca="1" si="286"/>
        <v/>
      </c>
      <c r="BP285" t="str">
        <f t="shared" ca="1" si="287"/>
        <v/>
      </c>
      <c r="BQ285" t="str">
        <f t="shared" ca="1" si="288"/>
        <v/>
      </c>
      <c r="BR285" t="str">
        <f t="shared" ca="1" si="289"/>
        <v/>
      </c>
      <c r="BS285" t="str">
        <f t="shared" ca="1" si="290"/>
        <v/>
      </c>
      <c r="BT285" t="str">
        <f ca="1">IF($BH285="","",IF(OR(BO285='Datos fijos'!$AB$3,BO285='Datos fijos'!$AB$4),0,SUM(BP285:BS285)))</f>
        <v/>
      </c>
      <c r="BU285" t="str">
        <f t="shared" ca="1" si="335"/>
        <v/>
      </c>
      <c r="BX285">
        <f ca="1">IF(OR(COUNTIF('Datos fijos'!$AJ:$AJ,$B285)=0,$B285=0,D285=0,F285=0,G285=0,$H$4&lt;&gt;'Datos fijos'!$H$3),0,VLOOKUP($B285,'Datos fijos'!$AJ:$AO,COLUMN('Datos fijos'!$AL$1)-COLUMN('Datos fijos'!$AJ$2)+1,0))</f>
        <v>0</v>
      </c>
      <c r="BY285">
        <f t="shared" ca="1" si="336"/>
        <v>0</v>
      </c>
      <c r="BZ285" t="str">
        <f t="shared" ca="1" si="291"/>
        <v/>
      </c>
      <c r="CA285" t="str">
        <f t="shared" ca="1" si="292"/>
        <v/>
      </c>
      <c r="CC285" t="str">
        <f t="shared" ca="1" si="293"/>
        <v/>
      </c>
      <c r="CD285" t="str">
        <f t="shared" ca="1" si="294"/>
        <v/>
      </c>
      <c r="CE285" t="str">
        <f t="shared" ca="1" si="295"/>
        <v/>
      </c>
      <c r="CF285" t="str">
        <f t="shared" ca="1" si="296"/>
        <v/>
      </c>
      <c r="CG285" t="str">
        <f t="shared" ca="1" si="297"/>
        <v/>
      </c>
      <c r="CH285" t="str">
        <f t="shared" ca="1" si="298"/>
        <v/>
      </c>
      <c r="CI285" t="str">
        <f t="shared" ca="1" si="299"/>
        <v/>
      </c>
      <c r="CJ285" t="str">
        <f t="shared" ca="1" si="300"/>
        <v/>
      </c>
      <c r="CK285" t="str">
        <f t="shared" ca="1" si="301"/>
        <v/>
      </c>
      <c r="CL285" t="str">
        <f t="shared" ca="1" si="302"/>
        <v/>
      </c>
      <c r="CM285" t="str">
        <f ca="1">IF($CA285="","",IF(OR(CH285='Datos fijos'!$AB$3,CH285='Datos fijos'!$AB$4),0,SUM(CI285:CL285)))</f>
        <v/>
      </c>
      <c r="CN285" t="str">
        <f t="shared" ca="1" si="337"/>
        <v/>
      </c>
      <c r="CQ285" s="4">
        <f ca="1">IF(OR(COUNTIF('Datos fijos'!$AJ:$AJ,$B285)=0,$B285=0,L285=0,D285=0,F285=0),0,IF(K285='Datos fijos'!$AB$5,VLOOKUP($B285,'Datos fijos'!$AJ:$AO,COLUMN('Datos fijos'!$AN$1)-COLUMN('Datos fijos'!$AJ$2)+1,0),0))</f>
        <v>0</v>
      </c>
      <c r="CR285">
        <f t="shared" ca="1" si="338"/>
        <v>0</v>
      </c>
      <c r="CS285" t="str">
        <f t="shared" ca="1" si="303"/>
        <v/>
      </c>
      <c r="CT285" t="str">
        <f t="shared" ca="1" si="304"/>
        <v/>
      </c>
      <c r="CV285" t="str">
        <f t="shared" ca="1" si="305"/>
        <v/>
      </c>
      <c r="CW285" t="str">
        <f t="shared" ca="1" si="306"/>
        <v/>
      </c>
      <c r="CX285" t="str">
        <f t="shared" ca="1" si="307"/>
        <v/>
      </c>
      <c r="CY285" t="str">
        <f t="shared" ca="1" si="308"/>
        <v/>
      </c>
      <c r="CZ285" t="str">
        <f t="shared" ca="1" si="309"/>
        <v/>
      </c>
      <c r="DA285" t="str">
        <f t="shared" ca="1" si="310"/>
        <v/>
      </c>
      <c r="DB285" s="4" t="str">
        <f t="shared" ca="1" si="311"/>
        <v/>
      </c>
      <c r="DC285" t="str">
        <f t="shared" ca="1" si="312"/>
        <v/>
      </c>
      <c r="DD285" t="str">
        <f t="shared" ca="1" si="313"/>
        <v/>
      </c>
      <c r="DE285" t="str">
        <f t="shared" ca="1" si="314"/>
        <v/>
      </c>
      <c r="DF285" t="str">
        <f t="shared" ca="1" si="315"/>
        <v/>
      </c>
      <c r="DI285">
        <f ca="1">IF(OR(COUNTIF('Datos fijos'!$AJ:$AJ,Cálculos!$B285)=0,Cálculos!$B285=0,D285=0,F285=0),0,VLOOKUP($B285,'Datos fijos'!$AJ:$AO,COLUMN('Datos fijos'!$AO$1)-COLUMN('Datos fijos'!$AJ$2)+1,0))</f>
        <v>0</v>
      </c>
      <c r="DJ285">
        <f t="shared" ca="1" si="339"/>
        <v>0</v>
      </c>
      <c r="DK285" t="str">
        <f t="shared" ca="1" si="316"/>
        <v/>
      </c>
      <c r="DL285" t="str">
        <f t="shared" ca="1" si="340"/>
        <v/>
      </c>
      <c r="DN285" t="str">
        <f t="shared" ca="1" si="317"/>
        <v/>
      </c>
      <c r="DO285" t="str">
        <f t="shared" ca="1" si="318"/>
        <v/>
      </c>
      <c r="DP285" t="str">
        <f t="shared" ca="1" si="319"/>
        <v/>
      </c>
      <c r="DQ285" t="str">
        <f t="shared" ca="1" si="320"/>
        <v/>
      </c>
      <c r="DR285" t="str">
        <f t="shared" ca="1" si="321"/>
        <v/>
      </c>
      <c r="DS285" s="4" t="str">
        <f ca="1">IF($DL285="","",IF(OR(OFFSET(K$3,$DL285,0)='Datos fijos'!$AB$5,OFFSET(K$3,$DL285,0)='Datos fijos'!$AB$6),"Importado",OFFSET(K$3,$DL285,0)))</f>
        <v/>
      </c>
      <c r="DT285" t="str">
        <f t="shared" ca="1" si="322"/>
        <v/>
      </c>
      <c r="DU285" t="str">
        <f t="shared" ca="1" si="323"/>
        <v/>
      </c>
      <c r="DV285" t="str">
        <f t="shared" ca="1" si="324"/>
        <v/>
      </c>
      <c r="DW285" t="str">
        <f t="shared" ca="1" si="325"/>
        <v/>
      </c>
      <c r="DX285" t="str">
        <f ca="1">IF(DL285="","",IF(OR(DS285='Datos fijos'!$AB$3,DS285='Datos fijos'!$AB$4),0,SUM(DT285:DW285)))</f>
        <v/>
      </c>
      <c r="DY285" t="str">
        <f t="shared" ca="1" si="326"/>
        <v/>
      </c>
      <c r="EC285" s="52" t="str">
        <f ca="1">IF(OR(COUNTIF('Datos fijos'!$AJ:$AJ,Cálculos!$B285)=0,F285=0,D285=0,B285=0),"",VLOOKUP($B285,'Datos fijos'!$AJ:$AP,COLUMN('Datos fijos'!$AP$1)-COLUMN('Datos fijos'!$AJ$2)+1,0))</f>
        <v/>
      </c>
      <c r="ED285" t="str">
        <f t="shared" ca="1" si="327"/>
        <v/>
      </c>
    </row>
    <row r="286" spans="2:134">
      <c r="B286">
        <f ca="1">OFFSET('Equipos, Mater, Serv'!C$5,ROW($A286)-ROW($A$3),0)</f>
        <v>0</v>
      </c>
      <c r="C286">
        <f ca="1">OFFSET('Equipos, Mater, Serv'!D$5,ROW($A286)-ROW($A$3),0)</f>
        <v>0</v>
      </c>
      <c r="D286">
        <f ca="1">OFFSET('Equipos, Mater, Serv'!F$5,ROW($A286)-ROW($A$3),0)</f>
        <v>0</v>
      </c>
      <c r="E286">
        <f ca="1">OFFSET('Equipos, Mater, Serv'!G$5,ROW($A286)-ROW($A$3),0)</f>
        <v>0</v>
      </c>
      <c r="F286">
        <f ca="1">OFFSET('Equipos, Mater, Serv'!H$5,ROW($A286)-ROW($A$3),0)</f>
        <v>0</v>
      </c>
      <c r="G286">
        <f ca="1">OFFSET('Equipos, Mater, Serv'!L$5,ROW($A286)-ROW($A$3),0)</f>
        <v>0</v>
      </c>
      <c r="I286">
        <f ca="1">OFFSET('Equipos, Mater, Serv'!O$5,ROW($A286)-ROW($A$3),0)</f>
        <v>0</v>
      </c>
      <c r="J286">
        <f ca="1">OFFSET('Equipos, Mater, Serv'!P$5,ROW($A286)-ROW($A$3),0)</f>
        <v>0</v>
      </c>
      <c r="K286">
        <f ca="1">OFFSET('Equipos, Mater, Serv'!T$5,ROW($A286)-ROW($A$3),0)</f>
        <v>0</v>
      </c>
      <c r="L286">
        <f ca="1">OFFSET('Equipos, Mater, Serv'!U$5,ROW($A286)-ROW($A$3),0)</f>
        <v>0</v>
      </c>
      <c r="N286">
        <f ca="1">OFFSET('Equipos, Mater, Serv'!Z$5,ROW($A286)-ROW($A$3),0)</f>
        <v>0</v>
      </c>
      <c r="O286">
        <f ca="1">OFFSET('Equipos, Mater, Serv'!AA$5,ROW($A286)-ROW($A$3),0)</f>
        <v>0</v>
      </c>
      <c r="P286">
        <f ca="1">OFFSET('Equipos, Mater, Serv'!AB$5,ROW($A286)-ROW($A$3),0)</f>
        <v>0</v>
      </c>
      <c r="Q286">
        <f ca="1">OFFSET('Equipos, Mater, Serv'!AC$5,ROW($A286)-ROW($A$3),0)</f>
        <v>0</v>
      </c>
      <c r="R286">
        <f ca="1">OFFSET('Equipos, Mater, Serv'!AD$5,ROW($A286)-ROW($A$3),0)</f>
        <v>0</v>
      </c>
      <c r="S286">
        <f ca="1">OFFSET('Equipos, Mater, Serv'!AE$5,ROW($A286)-ROW($A$3),0)</f>
        <v>0</v>
      </c>
      <c r="T286">
        <f ca="1">OFFSET('Equipos, Mater, Serv'!AF$5,ROW($A286)-ROW($A$3),0)</f>
        <v>0</v>
      </c>
      <c r="V286" s="227">
        <f ca="1">IF(OR($B286=0,D286=0,F286=0,J286&lt;&gt;'Datos fijos'!$H$3),0,1)</f>
        <v>0</v>
      </c>
      <c r="W286">
        <f t="shared" ca="1" si="328"/>
        <v>0</v>
      </c>
      <c r="X286" t="str">
        <f t="shared" ca="1" si="329"/>
        <v/>
      </c>
      <c r="Y286" t="str">
        <f t="shared" ca="1" si="330"/>
        <v/>
      </c>
      <c r="AA286" t="str">
        <f t="shared" ca="1" si="273"/>
        <v/>
      </c>
      <c r="AB286" t="str">
        <f t="shared" ca="1" si="274"/>
        <v/>
      </c>
      <c r="AC286" t="str">
        <f t="shared" ca="1" si="275"/>
        <v/>
      </c>
      <c r="AD286" t="str">
        <f t="shared" ca="1" si="276"/>
        <v/>
      </c>
      <c r="AE286" t="str">
        <f t="shared" ca="1" si="277"/>
        <v/>
      </c>
      <c r="AF286" t="str">
        <f t="shared" ca="1" si="278"/>
        <v/>
      </c>
      <c r="AG286" t="str">
        <f t="shared" ca="1" si="331"/>
        <v/>
      </c>
      <c r="AH286" t="str">
        <f t="shared" ca="1" si="332"/>
        <v/>
      </c>
      <c r="AI286" t="str">
        <f t="shared" ca="1" si="333"/>
        <v/>
      </c>
      <c r="AL286" t="str">
        <f ca="1">IF(Y286="","",IF(OR(AG286='Datos fijos'!$AB$3,AG286='Datos fijos'!$AB$4),0,SUM(AH286:AK286)))</f>
        <v/>
      </c>
      <c r="BE286" s="4">
        <f ca="1">IF(OR(COUNTIF('Datos fijos'!$AJ:$AJ,$B286)=0,$B286=0,D286=0,F286=0,$H$4&lt;&gt;'Datos fijos'!$H$3),0,VLOOKUP($B286,'Datos fijos'!$AJ:$AO,COLUMN('Datos fijos'!$AK$2)-COLUMN('Datos fijos'!$AJ$2)+1,0))</f>
        <v>0</v>
      </c>
      <c r="BF286">
        <f t="shared" ca="1" si="334"/>
        <v>0</v>
      </c>
      <c r="BG286" t="str">
        <f t="shared" ca="1" si="279"/>
        <v/>
      </c>
      <c r="BH286" t="str">
        <f t="shared" ca="1" si="280"/>
        <v/>
      </c>
      <c r="BJ286" t="str">
        <f t="shared" ca="1" si="281"/>
        <v/>
      </c>
      <c r="BK286" t="str">
        <f t="shared" ca="1" si="282"/>
        <v/>
      </c>
      <c r="BL286" t="str">
        <f t="shared" ca="1" si="283"/>
        <v/>
      </c>
      <c r="BM286" t="str">
        <f t="shared" ca="1" si="284"/>
        <v/>
      </c>
      <c r="BN286" s="4" t="str">
        <f t="shared" ca="1" si="285"/>
        <v/>
      </c>
      <c r="BO286" t="str">
        <f t="shared" ca="1" si="286"/>
        <v/>
      </c>
      <c r="BP286" t="str">
        <f t="shared" ca="1" si="287"/>
        <v/>
      </c>
      <c r="BQ286" t="str">
        <f t="shared" ca="1" si="288"/>
        <v/>
      </c>
      <c r="BR286" t="str">
        <f t="shared" ca="1" si="289"/>
        <v/>
      </c>
      <c r="BS286" t="str">
        <f t="shared" ca="1" si="290"/>
        <v/>
      </c>
      <c r="BT286" t="str">
        <f ca="1">IF($BH286="","",IF(OR(BO286='Datos fijos'!$AB$3,BO286='Datos fijos'!$AB$4),0,SUM(BP286:BS286)))</f>
        <v/>
      </c>
      <c r="BU286" t="str">
        <f t="shared" ca="1" si="335"/>
        <v/>
      </c>
      <c r="BX286">
        <f ca="1">IF(OR(COUNTIF('Datos fijos'!$AJ:$AJ,$B286)=0,$B286=0,D286=0,F286=0,G286=0,$H$4&lt;&gt;'Datos fijos'!$H$3),0,VLOOKUP($B286,'Datos fijos'!$AJ:$AO,COLUMN('Datos fijos'!$AL$1)-COLUMN('Datos fijos'!$AJ$2)+1,0))</f>
        <v>0</v>
      </c>
      <c r="BY286">
        <f t="shared" ca="1" si="336"/>
        <v>0</v>
      </c>
      <c r="BZ286" t="str">
        <f t="shared" ca="1" si="291"/>
        <v/>
      </c>
      <c r="CA286" t="str">
        <f t="shared" ca="1" si="292"/>
        <v/>
      </c>
      <c r="CC286" t="str">
        <f t="shared" ca="1" si="293"/>
        <v/>
      </c>
      <c r="CD286" t="str">
        <f t="shared" ca="1" si="294"/>
        <v/>
      </c>
      <c r="CE286" t="str">
        <f t="shared" ca="1" si="295"/>
        <v/>
      </c>
      <c r="CF286" t="str">
        <f t="shared" ca="1" si="296"/>
        <v/>
      </c>
      <c r="CG286" t="str">
        <f t="shared" ca="1" si="297"/>
        <v/>
      </c>
      <c r="CH286" t="str">
        <f t="shared" ca="1" si="298"/>
        <v/>
      </c>
      <c r="CI286" t="str">
        <f t="shared" ca="1" si="299"/>
        <v/>
      </c>
      <c r="CJ286" t="str">
        <f t="shared" ca="1" si="300"/>
        <v/>
      </c>
      <c r="CK286" t="str">
        <f t="shared" ca="1" si="301"/>
        <v/>
      </c>
      <c r="CL286" t="str">
        <f t="shared" ca="1" si="302"/>
        <v/>
      </c>
      <c r="CM286" t="str">
        <f ca="1">IF($CA286="","",IF(OR(CH286='Datos fijos'!$AB$3,CH286='Datos fijos'!$AB$4),0,SUM(CI286:CL286)))</f>
        <v/>
      </c>
      <c r="CN286" t="str">
        <f t="shared" ca="1" si="337"/>
        <v/>
      </c>
      <c r="CQ286" s="4">
        <f ca="1">IF(OR(COUNTIF('Datos fijos'!$AJ:$AJ,$B286)=0,$B286=0,L286=0,D286=0,F286=0),0,IF(K286='Datos fijos'!$AB$5,VLOOKUP($B286,'Datos fijos'!$AJ:$AO,COLUMN('Datos fijos'!$AN$1)-COLUMN('Datos fijos'!$AJ$2)+1,0),0))</f>
        <v>0</v>
      </c>
      <c r="CR286">
        <f t="shared" ca="1" si="338"/>
        <v>0</v>
      </c>
      <c r="CS286" t="str">
        <f t="shared" ca="1" si="303"/>
        <v/>
      </c>
      <c r="CT286" t="str">
        <f t="shared" ca="1" si="304"/>
        <v/>
      </c>
      <c r="CV286" t="str">
        <f t="shared" ca="1" si="305"/>
        <v/>
      </c>
      <c r="CW286" t="str">
        <f t="shared" ca="1" si="306"/>
        <v/>
      </c>
      <c r="CX286" t="str">
        <f t="shared" ca="1" si="307"/>
        <v/>
      </c>
      <c r="CY286" t="str">
        <f t="shared" ca="1" si="308"/>
        <v/>
      </c>
      <c r="CZ286" t="str">
        <f t="shared" ca="1" si="309"/>
        <v/>
      </c>
      <c r="DA286" t="str">
        <f t="shared" ca="1" si="310"/>
        <v/>
      </c>
      <c r="DB286" s="4" t="str">
        <f t="shared" ca="1" si="311"/>
        <v/>
      </c>
      <c r="DC286" t="str">
        <f t="shared" ca="1" si="312"/>
        <v/>
      </c>
      <c r="DD286" t="str">
        <f t="shared" ca="1" si="313"/>
        <v/>
      </c>
      <c r="DE286" t="str">
        <f t="shared" ca="1" si="314"/>
        <v/>
      </c>
      <c r="DF286" t="str">
        <f t="shared" ca="1" si="315"/>
        <v/>
      </c>
      <c r="DI286">
        <f ca="1">IF(OR(COUNTIF('Datos fijos'!$AJ:$AJ,Cálculos!$B286)=0,Cálculos!$B286=0,D286=0,F286=0),0,VLOOKUP($B286,'Datos fijos'!$AJ:$AO,COLUMN('Datos fijos'!$AO$1)-COLUMN('Datos fijos'!$AJ$2)+1,0))</f>
        <v>0</v>
      </c>
      <c r="DJ286">
        <f t="shared" ca="1" si="339"/>
        <v>0</v>
      </c>
      <c r="DK286" t="str">
        <f t="shared" ca="1" si="316"/>
        <v/>
      </c>
      <c r="DL286" t="str">
        <f t="shared" ca="1" si="340"/>
        <v/>
      </c>
      <c r="DN286" t="str">
        <f t="shared" ca="1" si="317"/>
        <v/>
      </c>
      <c r="DO286" t="str">
        <f t="shared" ca="1" si="318"/>
        <v/>
      </c>
      <c r="DP286" t="str">
        <f t="shared" ca="1" si="319"/>
        <v/>
      </c>
      <c r="DQ286" t="str">
        <f t="shared" ca="1" si="320"/>
        <v/>
      </c>
      <c r="DR286" t="str">
        <f t="shared" ca="1" si="321"/>
        <v/>
      </c>
      <c r="DS286" s="4" t="str">
        <f ca="1">IF($DL286="","",IF(OR(OFFSET(K$3,$DL286,0)='Datos fijos'!$AB$5,OFFSET(K$3,$DL286,0)='Datos fijos'!$AB$6),"Importado",OFFSET(K$3,$DL286,0)))</f>
        <v/>
      </c>
      <c r="DT286" t="str">
        <f t="shared" ca="1" si="322"/>
        <v/>
      </c>
      <c r="DU286" t="str">
        <f t="shared" ca="1" si="323"/>
        <v/>
      </c>
      <c r="DV286" t="str">
        <f t="shared" ca="1" si="324"/>
        <v/>
      </c>
      <c r="DW286" t="str">
        <f t="shared" ca="1" si="325"/>
        <v/>
      </c>
      <c r="DX286" t="str">
        <f ca="1">IF(DL286="","",IF(OR(DS286='Datos fijos'!$AB$3,DS286='Datos fijos'!$AB$4),0,SUM(DT286:DW286)))</f>
        <v/>
      </c>
      <c r="DY286" t="str">
        <f t="shared" ca="1" si="326"/>
        <v/>
      </c>
      <c r="EC286" s="52" t="str">
        <f ca="1">IF(OR(COUNTIF('Datos fijos'!$AJ:$AJ,Cálculos!$B286)=0,F286=0,D286=0,B286=0),"",VLOOKUP($B286,'Datos fijos'!$AJ:$AP,COLUMN('Datos fijos'!$AP$1)-COLUMN('Datos fijos'!$AJ$2)+1,0))</f>
        <v/>
      </c>
      <c r="ED286" t="str">
        <f t="shared" ca="1" si="327"/>
        <v/>
      </c>
    </row>
    <row r="287" spans="2:134">
      <c r="B287">
        <f ca="1">OFFSET('Equipos, Mater, Serv'!C$5,ROW($A287)-ROW($A$3),0)</f>
        <v>0</v>
      </c>
      <c r="C287">
        <f ca="1">OFFSET('Equipos, Mater, Serv'!D$5,ROW($A287)-ROW($A$3),0)</f>
        <v>0</v>
      </c>
      <c r="D287">
        <f ca="1">OFFSET('Equipos, Mater, Serv'!F$5,ROW($A287)-ROW($A$3),0)</f>
        <v>0</v>
      </c>
      <c r="E287">
        <f ca="1">OFFSET('Equipos, Mater, Serv'!G$5,ROW($A287)-ROW($A$3),0)</f>
        <v>0</v>
      </c>
      <c r="F287">
        <f ca="1">OFFSET('Equipos, Mater, Serv'!H$5,ROW($A287)-ROW($A$3),0)</f>
        <v>0</v>
      </c>
      <c r="G287">
        <f ca="1">OFFSET('Equipos, Mater, Serv'!L$5,ROW($A287)-ROW($A$3),0)</f>
        <v>0</v>
      </c>
      <c r="I287">
        <f ca="1">OFFSET('Equipos, Mater, Serv'!O$5,ROW($A287)-ROW($A$3),0)</f>
        <v>0</v>
      </c>
      <c r="J287">
        <f ca="1">OFFSET('Equipos, Mater, Serv'!P$5,ROW($A287)-ROW($A$3),0)</f>
        <v>0</v>
      </c>
      <c r="K287">
        <f ca="1">OFFSET('Equipos, Mater, Serv'!T$5,ROW($A287)-ROW($A$3),0)</f>
        <v>0</v>
      </c>
      <c r="L287">
        <f ca="1">OFFSET('Equipos, Mater, Serv'!U$5,ROW($A287)-ROW($A$3),0)</f>
        <v>0</v>
      </c>
      <c r="N287">
        <f ca="1">OFFSET('Equipos, Mater, Serv'!Z$5,ROW($A287)-ROW($A$3),0)</f>
        <v>0</v>
      </c>
      <c r="O287">
        <f ca="1">OFFSET('Equipos, Mater, Serv'!AA$5,ROW($A287)-ROW($A$3),0)</f>
        <v>0</v>
      </c>
      <c r="P287">
        <f ca="1">OFFSET('Equipos, Mater, Serv'!AB$5,ROW($A287)-ROW($A$3),0)</f>
        <v>0</v>
      </c>
      <c r="Q287">
        <f ca="1">OFFSET('Equipos, Mater, Serv'!AC$5,ROW($A287)-ROW($A$3),0)</f>
        <v>0</v>
      </c>
      <c r="R287">
        <f ca="1">OFFSET('Equipos, Mater, Serv'!AD$5,ROW($A287)-ROW($A$3),0)</f>
        <v>0</v>
      </c>
      <c r="S287">
        <f ca="1">OFFSET('Equipos, Mater, Serv'!AE$5,ROW($A287)-ROW($A$3),0)</f>
        <v>0</v>
      </c>
      <c r="T287">
        <f ca="1">OFFSET('Equipos, Mater, Serv'!AF$5,ROW($A287)-ROW($A$3),0)</f>
        <v>0</v>
      </c>
      <c r="V287" s="227">
        <f ca="1">IF(OR($B287=0,D287=0,F287=0,J287&lt;&gt;'Datos fijos'!$H$3),0,1)</f>
        <v>0</v>
      </c>
      <c r="W287">
        <f t="shared" ca="1" si="328"/>
        <v>0</v>
      </c>
      <c r="X287" t="str">
        <f t="shared" ca="1" si="329"/>
        <v/>
      </c>
      <c r="Y287" t="str">
        <f t="shared" ca="1" si="330"/>
        <v/>
      </c>
      <c r="AA287" t="str">
        <f t="shared" ca="1" si="273"/>
        <v/>
      </c>
      <c r="AB287" t="str">
        <f t="shared" ca="1" si="274"/>
        <v/>
      </c>
      <c r="AC287" t="str">
        <f t="shared" ca="1" si="275"/>
        <v/>
      </c>
      <c r="AD287" t="str">
        <f t="shared" ca="1" si="276"/>
        <v/>
      </c>
      <c r="AE287" t="str">
        <f t="shared" ca="1" si="277"/>
        <v/>
      </c>
      <c r="AF287" t="str">
        <f t="shared" ca="1" si="278"/>
        <v/>
      </c>
      <c r="AG287" t="str">
        <f t="shared" ca="1" si="331"/>
        <v/>
      </c>
      <c r="AH287" t="str">
        <f t="shared" ca="1" si="332"/>
        <v/>
      </c>
      <c r="AI287" t="str">
        <f t="shared" ca="1" si="333"/>
        <v/>
      </c>
      <c r="AL287" t="str">
        <f ca="1">IF(Y287="","",IF(OR(AG287='Datos fijos'!$AB$3,AG287='Datos fijos'!$AB$4),0,SUM(AH287:AK287)))</f>
        <v/>
      </c>
      <c r="BE287" s="4">
        <f ca="1">IF(OR(COUNTIF('Datos fijos'!$AJ:$AJ,$B287)=0,$B287=0,D287=0,F287=0,$H$4&lt;&gt;'Datos fijos'!$H$3),0,VLOOKUP($B287,'Datos fijos'!$AJ:$AO,COLUMN('Datos fijos'!$AK$2)-COLUMN('Datos fijos'!$AJ$2)+1,0))</f>
        <v>0</v>
      </c>
      <c r="BF287">
        <f t="shared" ca="1" si="334"/>
        <v>0</v>
      </c>
      <c r="BG287" t="str">
        <f t="shared" ca="1" si="279"/>
        <v/>
      </c>
      <c r="BH287" t="str">
        <f t="shared" ca="1" si="280"/>
        <v/>
      </c>
      <c r="BJ287" t="str">
        <f t="shared" ca="1" si="281"/>
        <v/>
      </c>
      <c r="BK287" t="str">
        <f t="shared" ca="1" si="282"/>
        <v/>
      </c>
      <c r="BL287" t="str">
        <f t="shared" ca="1" si="283"/>
        <v/>
      </c>
      <c r="BM287" t="str">
        <f t="shared" ca="1" si="284"/>
        <v/>
      </c>
      <c r="BN287" s="4" t="str">
        <f t="shared" ca="1" si="285"/>
        <v/>
      </c>
      <c r="BO287" t="str">
        <f t="shared" ca="1" si="286"/>
        <v/>
      </c>
      <c r="BP287" t="str">
        <f t="shared" ca="1" si="287"/>
        <v/>
      </c>
      <c r="BQ287" t="str">
        <f t="shared" ca="1" si="288"/>
        <v/>
      </c>
      <c r="BR287" t="str">
        <f t="shared" ca="1" si="289"/>
        <v/>
      </c>
      <c r="BS287" t="str">
        <f t="shared" ca="1" si="290"/>
        <v/>
      </c>
      <c r="BT287" t="str">
        <f ca="1">IF($BH287="","",IF(OR(BO287='Datos fijos'!$AB$3,BO287='Datos fijos'!$AB$4),0,SUM(BP287:BS287)))</f>
        <v/>
      </c>
      <c r="BU287" t="str">
        <f t="shared" ca="1" si="335"/>
        <v/>
      </c>
      <c r="BX287">
        <f ca="1">IF(OR(COUNTIF('Datos fijos'!$AJ:$AJ,$B287)=0,$B287=0,D287=0,F287=0,G287=0,$H$4&lt;&gt;'Datos fijos'!$H$3),0,VLOOKUP($B287,'Datos fijos'!$AJ:$AO,COLUMN('Datos fijos'!$AL$1)-COLUMN('Datos fijos'!$AJ$2)+1,0))</f>
        <v>0</v>
      </c>
      <c r="BY287">
        <f t="shared" ca="1" si="336"/>
        <v>0</v>
      </c>
      <c r="BZ287" t="str">
        <f t="shared" ca="1" si="291"/>
        <v/>
      </c>
      <c r="CA287" t="str">
        <f t="shared" ca="1" si="292"/>
        <v/>
      </c>
      <c r="CC287" t="str">
        <f t="shared" ca="1" si="293"/>
        <v/>
      </c>
      <c r="CD287" t="str">
        <f t="shared" ca="1" si="294"/>
        <v/>
      </c>
      <c r="CE287" t="str">
        <f t="shared" ca="1" si="295"/>
        <v/>
      </c>
      <c r="CF287" t="str">
        <f t="shared" ca="1" si="296"/>
        <v/>
      </c>
      <c r="CG287" t="str">
        <f t="shared" ca="1" si="297"/>
        <v/>
      </c>
      <c r="CH287" t="str">
        <f t="shared" ca="1" si="298"/>
        <v/>
      </c>
      <c r="CI287" t="str">
        <f t="shared" ca="1" si="299"/>
        <v/>
      </c>
      <c r="CJ287" t="str">
        <f t="shared" ca="1" si="300"/>
        <v/>
      </c>
      <c r="CK287" t="str">
        <f t="shared" ca="1" si="301"/>
        <v/>
      </c>
      <c r="CL287" t="str">
        <f t="shared" ca="1" si="302"/>
        <v/>
      </c>
      <c r="CM287" t="str">
        <f ca="1">IF($CA287="","",IF(OR(CH287='Datos fijos'!$AB$3,CH287='Datos fijos'!$AB$4),0,SUM(CI287:CL287)))</f>
        <v/>
      </c>
      <c r="CN287" t="str">
        <f t="shared" ca="1" si="337"/>
        <v/>
      </c>
      <c r="CQ287" s="4">
        <f ca="1">IF(OR(COUNTIF('Datos fijos'!$AJ:$AJ,$B287)=0,$B287=0,L287=0,D287=0,F287=0),0,IF(K287='Datos fijos'!$AB$5,VLOOKUP($B287,'Datos fijos'!$AJ:$AO,COLUMN('Datos fijos'!$AN$1)-COLUMN('Datos fijos'!$AJ$2)+1,0),0))</f>
        <v>0</v>
      </c>
      <c r="CR287">
        <f t="shared" ca="1" si="338"/>
        <v>0</v>
      </c>
      <c r="CS287" t="str">
        <f t="shared" ca="1" si="303"/>
        <v/>
      </c>
      <c r="CT287" t="str">
        <f t="shared" ca="1" si="304"/>
        <v/>
      </c>
      <c r="CV287" t="str">
        <f t="shared" ca="1" si="305"/>
        <v/>
      </c>
      <c r="CW287" t="str">
        <f t="shared" ca="1" si="306"/>
        <v/>
      </c>
      <c r="CX287" t="str">
        <f t="shared" ca="1" si="307"/>
        <v/>
      </c>
      <c r="CY287" t="str">
        <f t="shared" ca="1" si="308"/>
        <v/>
      </c>
      <c r="CZ287" t="str">
        <f t="shared" ca="1" si="309"/>
        <v/>
      </c>
      <c r="DA287" t="str">
        <f t="shared" ca="1" si="310"/>
        <v/>
      </c>
      <c r="DB287" s="4" t="str">
        <f t="shared" ca="1" si="311"/>
        <v/>
      </c>
      <c r="DC287" t="str">
        <f t="shared" ca="1" si="312"/>
        <v/>
      </c>
      <c r="DD287" t="str">
        <f t="shared" ca="1" si="313"/>
        <v/>
      </c>
      <c r="DE287" t="str">
        <f t="shared" ca="1" si="314"/>
        <v/>
      </c>
      <c r="DF287" t="str">
        <f t="shared" ca="1" si="315"/>
        <v/>
      </c>
      <c r="DI287">
        <f ca="1">IF(OR(COUNTIF('Datos fijos'!$AJ:$AJ,Cálculos!$B287)=0,Cálculos!$B287=0,D287=0,F287=0),0,VLOOKUP($B287,'Datos fijos'!$AJ:$AO,COLUMN('Datos fijos'!$AO$1)-COLUMN('Datos fijos'!$AJ$2)+1,0))</f>
        <v>0</v>
      </c>
      <c r="DJ287">
        <f t="shared" ca="1" si="339"/>
        <v>0</v>
      </c>
      <c r="DK287" t="str">
        <f t="shared" ca="1" si="316"/>
        <v/>
      </c>
      <c r="DL287" t="str">
        <f t="shared" ca="1" si="340"/>
        <v/>
      </c>
      <c r="DN287" t="str">
        <f t="shared" ca="1" si="317"/>
        <v/>
      </c>
      <c r="DO287" t="str">
        <f t="shared" ca="1" si="318"/>
        <v/>
      </c>
      <c r="DP287" t="str">
        <f t="shared" ca="1" si="319"/>
        <v/>
      </c>
      <c r="DQ287" t="str">
        <f t="shared" ca="1" si="320"/>
        <v/>
      </c>
      <c r="DR287" t="str">
        <f t="shared" ca="1" si="321"/>
        <v/>
      </c>
      <c r="DS287" s="4" t="str">
        <f ca="1">IF($DL287="","",IF(OR(OFFSET(K$3,$DL287,0)='Datos fijos'!$AB$5,OFFSET(K$3,$DL287,0)='Datos fijos'!$AB$6),"Importado",OFFSET(K$3,$DL287,0)))</f>
        <v/>
      </c>
      <c r="DT287" t="str">
        <f t="shared" ca="1" si="322"/>
        <v/>
      </c>
      <c r="DU287" t="str">
        <f t="shared" ca="1" si="323"/>
        <v/>
      </c>
      <c r="DV287" t="str">
        <f t="shared" ca="1" si="324"/>
        <v/>
      </c>
      <c r="DW287" t="str">
        <f t="shared" ca="1" si="325"/>
        <v/>
      </c>
      <c r="DX287" t="str">
        <f ca="1">IF(DL287="","",IF(OR(DS287='Datos fijos'!$AB$3,DS287='Datos fijos'!$AB$4),0,SUM(DT287:DW287)))</f>
        <v/>
      </c>
      <c r="DY287" t="str">
        <f t="shared" ca="1" si="326"/>
        <v/>
      </c>
      <c r="EC287" s="52" t="str">
        <f ca="1">IF(OR(COUNTIF('Datos fijos'!$AJ:$AJ,Cálculos!$B287)=0,F287=0,D287=0,B287=0),"",VLOOKUP($B287,'Datos fijos'!$AJ:$AP,COLUMN('Datos fijos'!$AP$1)-COLUMN('Datos fijos'!$AJ$2)+1,0))</f>
        <v/>
      </c>
      <c r="ED287" t="str">
        <f t="shared" ca="1" si="327"/>
        <v/>
      </c>
    </row>
    <row r="288" spans="2:134">
      <c r="B288">
        <f ca="1">OFFSET('Equipos, Mater, Serv'!C$5,ROW($A288)-ROW($A$3),0)</f>
        <v>0</v>
      </c>
      <c r="C288">
        <f ca="1">OFFSET('Equipos, Mater, Serv'!D$5,ROW($A288)-ROW($A$3),0)</f>
        <v>0</v>
      </c>
      <c r="D288">
        <f ca="1">OFFSET('Equipos, Mater, Serv'!F$5,ROW($A288)-ROW($A$3),0)</f>
        <v>0</v>
      </c>
      <c r="E288">
        <f ca="1">OFFSET('Equipos, Mater, Serv'!G$5,ROW($A288)-ROW($A$3),0)</f>
        <v>0</v>
      </c>
      <c r="F288">
        <f ca="1">OFFSET('Equipos, Mater, Serv'!H$5,ROW($A288)-ROW($A$3),0)</f>
        <v>0</v>
      </c>
      <c r="G288">
        <f ca="1">OFFSET('Equipos, Mater, Serv'!L$5,ROW($A288)-ROW($A$3),0)</f>
        <v>0</v>
      </c>
      <c r="I288">
        <f ca="1">OFFSET('Equipos, Mater, Serv'!O$5,ROW($A288)-ROW($A$3),0)</f>
        <v>0</v>
      </c>
      <c r="J288">
        <f ca="1">OFFSET('Equipos, Mater, Serv'!P$5,ROW($A288)-ROW($A$3),0)</f>
        <v>0</v>
      </c>
      <c r="K288">
        <f ca="1">OFFSET('Equipos, Mater, Serv'!T$5,ROW($A288)-ROW($A$3),0)</f>
        <v>0</v>
      </c>
      <c r="L288">
        <f ca="1">OFFSET('Equipos, Mater, Serv'!U$5,ROW($A288)-ROW($A$3),0)</f>
        <v>0</v>
      </c>
      <c r="N288">
        <f ca="1">OFFSET('Equipos, Mater, Serv'!Z$5,ROW($A288)-ROW($A$3),0)</f>
        <v>0</v>
      </c>
      <c r="O288">
        <f ca="1">OFFSET('Equipos, Mater, Serv'!AA$5,ROW($A288)-ROW($A$3),0)</f>
        <v>0</v>
      </c>
      <c r="P288">
        <f ca="1">OFFSET('Equipos, Mater, Serv'!AB$5,ROW($A288)-ROW($A$3),0)</f>
        <v>0</v>
      </c>
      <c r="Q288">
        <f ca="1">OFFSET('Equipos, Mater, Serv'!AC$5,ROW($A288)-ROW($A$3),0)</f>
        <v>0</v>
      </c>
      <c r="R288">
        <f ca="1">OFFSET('Equipos, Mater, Serv'!AD$5,ROW($A288)-ROW($A$3),0)</f>
        <v>0</v>
      </c>
      <c r="S288">
        <f ca="1">OFFSET('Equipos, Mater, Serv'!AE$5,ROW($A288)-ROW($A$3),0)</f>
        <v>0</v>
      </c>
      <c r="T288">
        <f ca="1">OFFSET('Equipos, Mater, Serv'!AF$5,ROW($A288)-ROW($A$3),0)</f>
        <v>0</v>
      </c>
      <c r="V288" s="227">
        <f ca="1">IF(OR($B288=0,D288=0,F288=0,J288&lt;&gt;'Datos fijos'!$H$3),0,1)</f>
        <v>0</v>
      </c>
      <c r="W288">
        <f t="shared" ca="1" si="328"/>
        <v>0</v>
      </c>
      <c r="X288" t="str">
        <f t="shared" ca="1" si="329"/>
        <v/>
      </c>
      <c r="Y288" t="str">
        <f t="shared" ca="1" si="330"/>
        <v/>
      </c>
      <c r="AA288" t="str">
        <f t="shared" ca="1" si="273"/>
        <v/>
      </c>
      <c r="AB288" t="str">
        <f t="shared" ca="1" si="274"/>
        <v/>
      </c>
      <c r="AC288" t="str">
        <f t="shared" ca="1" si="275"/>
        <v/>
      </c>
      <c r="AD288" t="str">
        <f t="shared" ca="1" si="276"/>
        <v/>
      </c>
      <c r="AE288" t="str">
        <f t="shared" ca="1" si="277"/>
        <v/>
      </c>
      <c r="AF288" t="str">
        <f t="shared" ca="1" si="278"/>
        <v/>
      </c>
      <c r="AG288" t="str">
        <f t="shared" ca="1" si="331"/>
        <v/>
      </c>
      <c r="AH288" t="str">
        <f t="shared" ca="1" si="332"/>
        <v/>
      </c>
      <c r="AI288" t="str">
        <f t="shared" ca="1" si="333"/>
        <v/>
      </c>
      <c r="AL288" t="str">
        <f ca="1">IF(Y288="","",IF(OR(AG288='Datos fijos'!$AB$3,AG288='Datos fijos'!$AB$4),0,SUM(AH288:AK288)))</f>
        <v/>
      </c>
      <c r="BE288" s="4">
        <f ca="1">IF(OR(COUNTIF('Datos fijos'!$AJ:$AJ,$B288)=0,$B288=0,D288=0,F288=0,$H$4&lt;&gt;'Datos fijos'!$H$3),0,VLOOKUP($B288,'Datos fijos'!$AJ:$AO,COLUMN('Datos fijos'!$AK$2)-COLUMN('Datos fijos'!$AJ$2)+1,0))</f>
        <v>0</v>
      </c>
      <c r="BF288">
        <f t="shared" ca="1" si="334"/>
        <v>0</v>
      </c>
      <c r="BG288" t="str">
        <f t="shared" ca="1" si="279"/>
        <v/>
      </c>
      <c r="BH288" t="str">
        <f t="shared" ca="1" si="280"/>
        <v/>
      </c>
      <c r="BJ288" t="str">
        <f t="shared" ca="1" si="281"/>
        <v/>
      </c>
      <c r="BK288" t="str">
        <f t="shared" ca="1" si="282"/>
        <v/>
      </c>
      <c r="BL288" t="str">
        <f t="shared" ca="1" si="283"/>
        <v/>
      </c>
      <c r="BM288" t="str">
        <f t="shared" ca="1" si="284"/>
        <v/>
      </c>
      <c r="BN288" s="4" t="str">
        <f t="shared" ca="1" si="285"/>
        <v/>
      </c>
      <c r="BO288" t="str">
        <f t="shared" ca="1" si="286"/>
        <v/>
      </c>
      <c r="BP288" t="str">
        <f t="shared" ca="1" si="287"/>
        <v/>
      </c>
      <c r="BQ288" t="str">
        <f t="shared" ca="1" si="288"/>
        <v/>
      </c>
      <c r="BR288" t="str">
        <f t="shared" ca="1" si="289"/>
        <v/>
      </c>
      <c r="BS288" t="str">
        <f t="shared" ca="1" si="290"/>
        <v/>
      </c>
      <c r="BT288" t="str">
        <f ca="1">IF($BH288="","",IF(OR(BO288='Datos fijos'!$AB$3,BO288='Datos fijos'!$AB$4),0,SUM(BP288:BS288)))</f>
        <v/>
      </c>
      <c r="BU288" t="str">
        <f t="shared" ca="1" si="335"/>
        <v/>
      </c>
      <c r="BX288">
        <f ca="1">IF(OR(COUNTIF('Datos fijos'!$AJ:$AJ,$B288)=0,$B288=0,D288=0,F288=0,G288=0,$H$4&lt;&gt;'Datos fijos'!$H$3),0,VLOOKUP($B288,'Datos fijos'!$AJ:$AO,COLUMN('Datos fijos'!$AL$1)-COLUMN('Datos fijos'!$AJ$2)+1,0))</f>
        <v>0</v>
      </c>
      <c r="BY288">
        <f t="shared" ca="1" si="336"/>
        <v>0</v>
      </c>
      <c r="BZ288" t="str">
        <f t="shared" ca="1" si="291"/>
        <v/>
      </c>
      <c r="CA288" t="str">
        <f t="shared" ca="1" si="292"/>
        <v/>
      </c>
      <c r="CC288" t="str">
        <f t="shared" ca="1" si="293"/>
        <v/>
      </c>
      <c r="CD288" t="str">
        <f t="shared" ca="1" si="294"/>
        <v/>
      </c>
      <c r="CE288" t="str">
        <f t="shared" ca="1" si="295"/>
        <v/>
      </c>
      <c r="CF288" t="str">
        <f t="shared" ca="1" si="296"/>
        <v/>
      </c>
      <c r="CG288" t="str">
        <f t="shared" ca="1" si="297"/>
        <v/>
      </c>
      <c r="CH288" t="str">
        <f t="shared" ca="1" si="298"/>
        <v/>
      </c>
      <c r="CI288" t="str">
        <f t="shared" ca="1" si="299"/>
        <v/>
      </c>
      <c r="CJ288" t="str">
        <f t="shared" ca="1" si="300"/>
        <v/>
      </c>
      <c r="CK288" t="str">
        <f t="shared" ca="1" si="301"/>
        <v/>
      </c>
      <c r="CL288" t="str">
        <f t="shared" ca="1" si="302"/>
        <v/>
      </c>
      <c r="CM288" t="str">
        <f ca="1">IF($CA288="","",IF(OR(CH288='Datos fijos'!$AB$3,CH288='Datos fijos'!$AB$4),0,SUM(CI288:CL288)))</f>
        <v/>
      </c>
      <c r="CN288" t="str">
        <f t="shared" ca="1" si="337"/>
        <v/>
      </c>
      <c r="CQ288" s="4">
        <f ca="1">IF(OR(COUNTIF('Datos fijos'!$AJ:$AJ,$B288)=0,$B288=0,L288=0,D288=0,F288=0),0,IF(K288='Datos fijos'!$AB$5,VLOOKUP($B288,'Datos fijos'!$AJ:$AO,COLUMN('Datos fijos'!$AN$1)-COLUMN('Datos fijos'!$AJ$2)+1,0),0))</f>
        <v>0</v>
      </c>
      <c r="CR288">
        <f t="shared" ca="1" si="338"/>
        <v>0</v>
      </c>
      <c r="CS288" t="str">
        <f t="shared" ca="1" si="303"/>
        <v/>
      </c>
      <c r="CT288" t="str">
        <f t="shared" ca="1" si="304"/>
        <v/>
      </c>
      <c r="CV288" t="str">
        <f t="shared" ca="1" si="305"/>
        <v/>
      </c>
      <c r="CW288" t="str">
        <f t="shared" ca="1" si="306"/>
        <v/>
      </c>
      <c r="CX288" t="str">
        <f t="shared" ca="1" si="307"/>
        <v/>
      </c>
      <c r="CY288" t="str">
        <f t="shared" ca="1" si="308"/>
        <v/>
      </c>
      <c r="CZ288" t="str">
        <f t="shared" ca="1" si="309"/>
        <v/>
      </c>
      <c r="DA288" t="str">
        <f t="shared" ca="1" si="310"/>
        <v/>
      </c>
      <c r="DB288" s="4" t="str">
        <f t="shared" ca="1" si="311"/>
        <v/>
      </c>
      <c r="DC288" t="str">
        <f t="shared" ca="1" si="312"/>
        <v/>
      </c>
      <c r="DD288" t="str">
        <f t="shared" ca="1" si="313"/>
        <v/>
      </c>
      <c r="DE288" t="str">
        <f t="shared" ca="1" si="314"/>
        <v/>
      </c>
      <c r="DF288" t="str">
        <f t="shared" ca="1" si="315"/>
        <v/>
      </c>
      <c r="DI288">
        <f ca="1">IF(OR(COUNTIF('Datos fijos'!$AJ:$AJ,Cálculos!$B288)=0,Cálculos!$B288=0,D288=0,F288=0),0,VLOOKUP($B288,'Datos fijos'!$AJ:$AO,COLUMN('Datos fijos'!$AO$1)-COLUMN('Datos fijos'!$AJ$2)+1,0))</f>
        <v>0</v>
      </c>
      <c r="DJ288">
        <f t="shared" ca="1" si="339"/>
        <v>0</v>
      </c>
      <c r="DK288" t="str">
        <f t="shared" ca="1" si="316"/>
        <v/>
      </c>
      <c r="DL288" t="str">
        <f t="shared" ca="1" si="340"/>
        <v/>
      </c>
      <c r="DN288" t="str">
        <f t="shared" ca="1" si="317"/>
        <v/>
      </c>
      <c r="DO288" t="str">
        <f t="shared" ca="1" si="318"/>
        <v/>
      </c>
      <c r="DP288" t="str">
        <f t="shared" ca="1" si="319"/>
        <v/>
      </c>
      <c r="DQ288" t="str">
        <f t="shared" ca="1" si="320"/>
        <v/>
      </c>
      <c r="DR288" t="str">
        <f t="shared" ca="1" si="321"/>
        <v/>
      </c>
      <c r="DS288" s="4" t="str">
        <f ca="1">IF($DL288="","",IF(OR(OFFSET(K$3,$DL288,0)='Datos fijos'!$AB$5,OFFSET(K$3,$DL288,0)='Datos fijos'!$AB$6),"Importado",OFFSET(K$3,$DL288,0)))</f>
        <v/>
      </c>
      <c r="DT288" t="str">
        <f t="shared" ca="1" si="322"/>
        <v/>
      </c>
      <c r="DU288" t="str">
        <f t="shared" ca="1" si="323"/>
        <v/>
      </c>
      <c r="DV288" t="str">
        <f t="shared" ca="1" si="324"/>
        <v/>
      </c>
      <c r="DW288" t="str">
        <f t="shared" ca="1" si="325"/>
        <v/>
      </c>
      <c r="DX288" t="str">
        <f ca="1">IF(DL288="","",IF(OR(DS288='Datos fijos'!$AB$3,DS288='Datos fijos'!$AB$4),0,SUM(DT288:DW288)))</f>
        <v/>
      </c>
      <c r="DY288" t="str">
        <f t="shared" ca="1" si="326"/>
        <v/>
      </c>
      <c r="EC288" s="52" t="str">
        <f ca="1">IF(OR(COUNTIF('Datos fijos'!$AJ:$AJ,Cálculos!$B288)=0,F288=0,D288=0,B288=0),"",VLOOKUP($B288,'Datos fijos'!$AJ:$AP,COLUMN('Datos fijos'!$AP$1)-COLUMN('Datos fijos'!$AJ$2)+1,0))</f>
        <v/>
      </c>
      <c r="ED288" t="str">
        <f t="shared" ca="1" si="327"/>
        <v/>
      </c>
    </row>
    <row r="289" spans="2:134">
      <c r="B289">
        <f ca="1">OFFSET('Equipos, Mater, Serv'!C$5,ROW($A289)-ROW($A$3),0)</f>
        <v>0</v>
      </c>
      <c r="C289">
        <f ca="1">OFFSET('Equipos, Mater, Serv'!D$5,ROW($A289)-ROW($A$3),0)</f>
        <v>0</v>
      </c>
      <c r="D289">
        <f ca="1">OFFSET('Equipos, Mater, Serv'!F$5,ROW($A289)-ROW($A$3),0)</f>
        <v>0</v>
      </c>
      <c r="E289">
        <f ca="1">OFFSET('Equipos, Mater, Serv'!G$5,ROW($A289)-ROW($A$3),0)</f>
        <v>0</v>
      </c>
      <c r="F289">
        <f ca="1">OFFSET('Equipos, Mater, Serv'!H$5,ROW($A289)-ROW($A$3),0)</f>
        <v>0</v>
      </c>
      <c r="G289">
        <f ca="1">OFFSET('Equipos, Mater, Serv'!L$5,ROW($A289)-ROW($A$3),0)</f>
        <v>0</v>
      </c>
      <c r="I289">
        <f ca="1">OFFSET('Equipos, Mater, Serv'!O$5,ROW($A289)-ROW($A$3),0)</f>
        <v>0</v>
      </c>
      <c r="J289">
        <f ca="1">OFFSET('Equipos, Mater, Serv'!P$5,ROW($A289)-ROW($A$3),0)</f>
        <v>0</v>
      </c>
      <c r="K289">
        <f ca="1">OFFSET('Equipos, Mater, Serv'!T$5,ROW($A289)-ROW($A$3),0)</f>
        <v>0</v>
      </c>
      <c r="L289">
        <f ca="1">OFFSET('Equipos, Mater, Serv'!U$5,ROW($A289)-ROW($A$3),0)</f>
        <v>0</v>
      </c>
      <c r="N289">
        <f ca="1">OFFSET('Equipos, Mater, Serv'!Z$5,ROW($A289)-ROW($A$3),0)</f>
        <v>0</v>
      </c>
      <c r="O289">
        <f ca="1">OFFSET('Equipos, Mater, Serv'!AA$5,ROW($A289)-ROW($A$3),0)</f>
        <v>0</v>
      </c>
      <c r="P289">
        <f ca="1">OFFSET('Equipos, Mater, Serv'!AB$5,ROW($A289)-ROW($A$3),0)</f>
        <v>0</v>
      </c>
      <c r="Q289">
        <f ca="1">OFFSET('Equipos, Mater, Serv'!AC$5,ROW($A289)-ROW($A$3),0)</f>
        <v>0</v>
      </c>
      <c r="R289">
        <f ca="1">OFFSET('Equipos, Mater, Serv'!AD$5,ROW($A289)-ROW($A$3),0)</f>
        <v>0</v>
      </c>
      <c r="S289">
        <f ca="1">OFFSET('Equipos, Mater, Serv'!AE$5,ROW($A289)-ROW($A$3),0)</f>
        <v>0</v>
      </c>
      <c r="T289">
        <f ca="1">OFFSET('Equipos, Mater, Serv'!AF$5,ROW($A289)-ROW($A$3),0)</f>
        <v>0</v>
      </c>
      <c r="V289" s="227">
        <f ca="1">IF(OR($B289=0,D289=0,F289=0,J289&lt;&gt;'Datos fijos'!$H$3),0,1)</f>
        <v>0</v>
      </c>
      <c r="W289">
        <f t="shared" ca="1" si="328"/>
        <v>0</v>
      </c>
      <c r="X289" t="str">
        <f t="shared" ca="1" si="329"/>
        <v/>
      </c>
      <c r="Y289" t="str">
        <f t="shared" ca="1" si="330"/>
        <v/>
      </c>
      <c r="AA289" t="str">
        <f t="shared" ca="1" si="273"/>
        <v/>
      </c>
      <c r="AB289" t="str">
        <f t="shared" ca="1" si="274"/>
        <v/>
      </c>
      <c r="AC289" t="str">
        <f t="shared" ca="1" si="275"/>
        <v/>
      </c>
      <c r="AD289" t="str">
        <f t="shared" ca="1" si="276"/>
        <v/>
      </c>
      <c r="AE289" t="str">
        <f t="shared" ca="1" si="277"/>
        <v/>
      </c>
      <c r="AF289" t="str">
        <f t="shared" ca="1" si="278"/>
        <v/>
      </c>
      <c r="AG289" t="str">
        <f t="shared" ca="1" si="331"/>
        <v/>
      </c>
      <c r="AH289" t="str">
        <f t="shared" ca="1" si="332"/>
        <v/>
      </c>
      <c r="AI289" t="str">
        <f t="shared" ca="1" si="333"/>
        <v/>
      </c>
      <c r="AL289" t="str">
        <f ca="1">IF(Y289="","",IF(OR(AG289='Datos fijos'!$AB$3,AG289='Datos fijos'!$AB$4),0,SUM(AH289:AK289)))</f>
        <v/>
      </c>
      <c r="BE289" s="4">
        <f ca="1">IF(OR(COUNTIF('Datos fijos'!$AJ:$AJ,$B289)=0,$B289=0,D289=0,F289=0,$H$4&lt;&gt;'Datos fijos'!$H$3),0,VLOOKUP($B289,'Datos fijos'!$AJ:$AO,COLUMN('Datos fijos'!$AK$2)-COLUMN('Datos fijos'!$AJ$2)+1,0))</f>
        <v>0</v>
      </c>
      <c r="BF289">
        <f t="shared" ca="1" si="334"/>
        <v>0</v>
      </c>
      <c r="BG289" t="str">
        <f t="shared" ca="1" si="279"/>
        <v/>
      </c>
      <c r="BH289" t="str">
        <f t="shared" ca="1" si="280"/>
        <v/>
      </c>
      <c r="BJ289" t="str">
        <f t="shared" ca="1" si="281"/>
        <v/>
      </c>
      <c r="BK289" t="str">
        <f t="shared" ca="1" si="282"/>
        <v/>
      </c>
      <c r="BL289" t="str">
        <f t="shared" ca="1" si="283"/>
        <v/>
      </c>
      <c r="BM289" t="str">
        <f t="shared" ca="1" si="284"/>
        <v/>
      </c>
      <c r="BN289" s="4" t="str">
        <f t="shared" ca="1" si="285"/>
        <v/>
      </c>
      <c r="BO289" t="str">
        <f t="shared" ca="1" si="286"/>
        <v/>
      </c>
      <c r="BP289" t="str">
        <f t="shared" ca="1" si="287"/>
        <v/>
      </c>
      <c r="BQ289" t="str">
        <f t="shared" ca="1" si="288"/>
        <v/>
      </c>
      <c r="BR289" t="str">
        <f t="shared" ca="1" si="289"/>
        <v/>
      </c>
      <c r="BS289" t="str">
        <f t="shared" ca="1" si="290"/>
        <v/>
      </c>
      <c r="BT289" t="str">
        <f ca="1">IF($BH289="","",IF(OR(BO289='Datos fijos'!$AB$3,BO289='Datos fijos'!$AB$4),0,SUM(BP289:BS289)))</f>
        <v/>
      </c>
      <c r="BU289" t="str">
        <f t="shared" ca="1" si="335"/>
        <v/>
      </c>
      <c r="BX289">
        <f ca="1">IF(OR(COUNTIF('Datos fijos'!$AJ:$AJ,$B289)=0,$B289=0,D289=0,F289=0,G289=0,$H$4&lt;&gt;'Datos fijos'!$H$3),0,VLOOKUP($B289,'Datos fijos'!$AJ:$AO,COLUMN('Datos fijos'!$AL$1)-COLUMN('Datos fijos'!$AJ$2)+1,0))</f>
        <v>0</v>
      </c>
      <c r="BY289">
        <f t="shared" ca="1" si="336"/>
        <v>0</v>
      </c>
      <c r="BZ289" t="str">
        <f t="shared" ca="1" si="291"/>
        <v/>
      </c>
      <c r="CA289" t="str">
        <f t="shared" ca="1" si="292"/>
        <v/>
      </c>
      <c r="CC289" t="str">
        <f t="shared" ca="1" si="293"/>
        <v/>
      </c>
      <c r="CD289" t="str">
        <f t="shared" ca="1" si="294"/>
        <v/>
      </c>
      <c r="CE289" t="str">
        <f t="shared" ca="1" si="295"/>
        <v/>
      </c>
      <c r="CF289" t="str">
        <f t="shared" ca="1" si="296"/>
        <v/>
      </c>
      <c r="CG289" t="str">
        <f t="shared" ca="1" si="297"/>
        <v/>
      </c>
      <c r="CH289" t="str">
        <f t="shared" ca="1" si="298"/>
        <v/>
      </c>
      <c r="CI289" t="str">
        <f t="shared" ca="1" si="299"/>
        <v/>
      </c>
      <c r="CJ289" t="str">
        <f t="shared" ca="1" si="300"/>
        <v/>
      </c>
      <c r="CK289" t="str">
        <f t="shared" ca="1" si="301"/>
        <v/>
      </c>
      <c r="CL289" t="str">
        <f t="shared" ca="1" si="302"/>
        <v/>
      </c>
      <c r="CM289" t="str">
        <f ca="1">IF($CA289="","",IF(OR(CH289='Datos fijos'!$AB$3,CH289='Datos fijos'!$AB$4),0,SUM(CI289:CL289)))</f>
        <v/>
      </c>
      <c r="CN289" t="str">
        <f t="shared" ca="1" si="337"/>
        <v/>
      </c>
      <c r="CQ289" s="4">
        <f ca="1">IF(OR(COUNTIF('Datos fijos'!$AJ:$AJ,$B289)=0,$B289=0,L289=0,D289=0,F289=0),0,IF(K289='Datos fijos'!$AB$5,VLOOKUP($B289,'Datos fijos'!$AJ:$AO,COLUMN('Datos fijos'!$AN$1)-COLUMN('Datos fijos'!$AJ$2)+1,0),0))</f>
        <v>0</v>
      </c>
      <c r="CR289">
        <f t="shared" ca="1" si="338"/>
        <v>0</v>
      </c>
      <c r="CS289" t="str">
        <f t="shared" ca="1" si="303"/>
        <v/>
      </c>
      <c r="CT289" t="str">
        <f t="shared" ca="1" si="304"/>
        <v/>
      </c>
      <c r="CV289" t="str">
        <f t="shared" ca="1" si="305"/>
        <v/>
      </c>
      <c r="CW289" t="str">
        <f t="shared" ca="1" si="306"/>
        <v/>
      </c>
      <c r="CX289" t="str">
        <f t="shared" ca="1" si="307"/>
        <v/>
      </c>
      <c r="CY289" t="str">
        <f t="shared" ca="1" si="308"/>
        <v/>
      </c>
      <c r="CZ289" t="str">
        <f t="shared" ca="1" si="309"/>
        <v/>
      </c>
      <c r="DA289" t="str">
        <f t="shared" ca="1" si="310"/>
        <v/>
      </c>
      <c r="DB289" s="4" t="str">
        <f t="shared" ca="1" si="311"/>
        <v/>
      </c>
      <c r="DC289" t="str">
        <f t="shared" ca="1" si="312"/>
        <v/>
      </c>
      <c r="DD289" t="str">
        <f t="shared" ca="1" si="313"/>
        <v/>
      </c>
      <c r="DE289" t="str">
        <f t="shared" ca="1" si="314"/>
        <v/>
      </c>
      <c r="DF289" t="str">
        <f t="shared" ca="1" si="315"/>
        <v/>
      </c>
      <c r="DI289">
        <f ca="1">IF(OR(COUNTIF('Datos fijos'!$AJ:$AJ,Cálculos!$B289)=0,Cálculos!$B289=0,D289=0,F289=0),0,VLOOKUP($B289,'Datos fijos'!$AJ:$AO,COLUMN('Datos fijos'!$AO$1)-COLUMN('Datos fijos'!$AJ$2)+1,0))</f>
        <v>0</v>
      </c>
      <c r="DJ289">
        <f t="shared" ca="1" si="339"/>
        <v>0</v>
      </c>
      <c r="DK289" t="str">
        <f t="shared" ca="1" si="316"/>
        <v/>
      </c>
      <c r="DL289" t="str">
        <f t="shared" ca="1" si="340"/>
        <v/>
      </c>
      <c r="DN289" t="str">
        <f t="shared" ca="1" si="317"/>
        <v/>
      </c>
      <c r="DO289" t="str">
        <f t="shared" ca="1" si="318"/>
        <v/>
      </c>
      <c r="DP289" t="str">
        <f t="shared" ca="1" si="319"/>
        <v/>
      </c>
      <c r="DQ289" t="str">
        <f t="shared" ca="1" si="320"/>
        <v/>
      </c>
      <c r="DR289" t="str">
        <f t="shared" ca="1" si="321"/>
        <v/>
      </c>
      <c r="DS289" s="4" t="str">
        <f ca="1">IF($DL289="","",IF(OR(OFFSET(K$3,$DL289,0)='Datos fijos'!$AB$5,OFFSET(K$3,$DL289,0)='Datos fijos'!$AB$6),"Importado",OFFSET(K$3,$DL289,0)))</f>
        <v/>
      </c>
      <c r="DT289" t="str">
        <f t="shared" ca="1" si="322"/>
        <v/>
      </c>
      <c r="DU289" t="str">
        <f t="shared" ca="1" si="323"/>
        <v/>
      </c>
      <c r="DV289" t="str">
        <f t="shared" ca="1" si="324"/>
        <v/>
      </c>
      <c r="DW289" t="str">
        <f t="shared" ca="1" si="325"/>
        <v/>
      </c>
      <c r="DX289" t="str">
        <f ca="1">IF(DL289="","",IF(OR(DS289='Datos fijos'!$AB$3,DS289='Datos fijos'!$AB$4),0,SUM(DT289:DW289)))</f>
        <v/>
      </c>
      <c r="DY289" t="str">
        <f t="shared" ca="1" si="326"/>
        <v/>
      </c>
      <c r="EC289" s="52" t="str">
        <f ca="1">IF(OR(COUNTIF('Datos fijos'!$AJ:$AJ,Cálculos!$B289)=0,F289=0,D289=0,B289=0),"",VLOOKUP($B289,'Datos fijos'!$AJ:$AP,COLUMN('Datos fijos'!$AP$1)-COLUMN('Datos fijos'!$AJ$2)+1,0))</f>
        <v/>
      </c>
      <c r="ED289" t="str">
        <f t="shared" ca="1" si="327"/>
        <v/>
      </c>
    </row>
    <row r="290" spans="2:134">
      <c r="B290">
        <f ca="1">OFFSET('Equipos, Mater, Serv'!C$5,ROW($A290)-ROW($A$3),0)</f>
        <v>0</v>
      </c>
      <c r="C290">
        <f ca="1">OFFSET('Equipos, Mater, Serv'!D$5,ROW($A290)-ROW($A$3),0)</f>
        <v>0</v>
      </c>
      <c r="D290">
        <f ca="1">OFFSET('Equipos, Mater, Serv'!F$5,ROW($A290)-ROW($A$3),0)</f>
        <v>0</v>
      </c>
      <c r="E290">
        <f ca="1">OFFSET('Equipos, Mater, Serv'!G$5,ROW($A290)-ROW($A$3),0)</f>
        <v>0</v>
      </c>
      <c r="F290">
        <f ca="1">OFFSET('Equipos, Mater, Serv'!H$5,ROW($A290)-ROW($A$3),0)</f>
        <v>0</v>
      </c>
      <c r="G290">
        <f ca="1">OFFSET('Equipos, Mater, Serv'!L$5,ROW($A290)-ROW($A$3),0)</f>
        <v>0</v>
      </c>
      <c r="I290">
        <f ca="1">OFFSET('Equipos, Mater, Serv'!O$5,ROW($A290)-ROW($A$3),0)</f>
        <v>0</v>
      </c>
      <c r="J290">
        <f ca="1">OFFSET('Equipos, Mater, Serv'!P$5,ROW($A290)-ROW($A$3),0)</f>
        <v>0</v>
      </c>
      <c r="K290">
        <f ca="1">OFFSET('Equipos, Mater, Serv'!T$5,ROW($A290)-ROW($A$3),0)</f>
        <v>0</v>
      </c>
      <c r="L290">
        <f ca="1">OFFSET('Equipos, Mater, Serv'!U$5,ROW($A290)-ROW($A$3),0)</f>
        <v>0</v>
      </c>
      <c r="N290">
        <f ca="1">OFFSET('Equipos, Mater, Serv'!Z$5,ROW($A290)-ROW($A$3),0)</f>
        <v>0</v>
      </c>
      <c r="O290">
        <f ca="1">OFFSET('Equipos, Mater, Serv'!AA$5,ROW($A290)-ROW($A$3),0)</f>
        <v>0</v>
      </c>
      <c r="P290">
        <f ca="1">OFFSET('Equipos, Mater, Serv'!AB$5,ROW($A290)-ROW($A$3),0)</f>
        <v>0</v>
      </c>
      <c r="Q290">
        <f ca="1">OFFSET('Equipos, Mater, Serv'!AC$5,ROW($A290)-ROW($A$3),0)</f>
        <v>0</v>
      </c>
      <c r="R290">
        <f ca="1">OFFSET('Equipos, Mater, Serv'!AD$5,ROW($A290)-ROW($A$3),0)</f>
        <v>0</v>
      </c>
      <c r="S290">
        <f ca="1">OFFSET('Equipos, Mater, Serv'!AE$5,ROW($A290)-ROW($A$3),0)</f>
        <v>0</v>
      </c>
      <c r="T290">
        <f ca="1">OFFSET('Equipos, Mater, Serv'!AF$5,ROW($A290)-ROW($A$3),0)</f>
        <v>0</v>
      </c>
      <c r="V290" s="227">
        <f ca="1">IF(OR($B290=0,D290=0,F290=0,J290&lt;&gt;'Datos fijos'!$H$3),0,1)</f>
        <v>0</v>
      </c>
      <c r="W290">
        <f t="shared" ca="1" si="328"/>
        <v>0</v>
      </c>
      <c r="X290" t="str">
        <f t="shared" ca="1" si="329"/>
        <v/>
      </c>
      <c r="Y290" t="str">
        <f t="shared" ca="1" si="330"/>
        <v/>
      </c>
      <c r="AA290" t="str">
        <f t="shared" ca="1" si="273"/>
        <v/>
      </c>
      <c r="AB290" t="str">
        <f t="shared" ca="1" si="274"/>
        <v/>
      </c>
      <c r="AC290" t="str">
        <f t="shared" ca="1" si="275"/>
        <v/>
      </c>
      <c r="AD290" t="str">
        <f t="shared" ca="1" si="276"/>
        <v/>
      </c>
      <c r="AE290" t="str">
        <f t="shared" ca="1" si="277"/>
        <v/>
      </c>
      <c r="AF290" t="str">
        <f t="shared" ca="1" si="278"/>
        <v/>
      </c>
      <c r="AG290" t="str">
        <f t="shared" ca="1" si="331"/>
        <v/>
      </c>
      <c r="AH290" t="str">
        <f t="shared" ca="1" si="332"/>
        <v/>
      </c>
      <c r="AI290" t="str">
        <f t="shared" ca="1" si="333"/>
        <v/>
      </c>
      <c r="AL290" t="str">
        <f ca="1">IF(Y290="","",IF(OR(AG290='Datos fijos'!$AB$3,AG290='Datos fijos'!$AB$4),0,SUM(AH290:AK290)))</f>
        <v/>
      </c>
      <c r="BE290" s="4">
        <f ca="1">IF(OR(COUNTIF('Datos fijos'!$AJ:$AJ,$B290)=0,$B290=0,D290=0,F290=0,$H$4&lt;&gt;'Datos fijos'!$H$3),0,VLOOKUP($B290,'Datos fijos'!$AJ:$AO,COLUMN('Datos fijos'!$AK$2)-COLUMN('Datos fijos'!$AJ$2)+1,0))</f>
        <v>0</v>
      </c>
      <c r="BF290">
        <f t="shared" ca="1" si="334"/>
        <v>0</v>
      </c>
      <c r="BG290" t="str">
        <f t="shared" ca="1" si="279"/>
        <v/>
      </c>
      <c r="BH290" t="str">
        <f t="shared" ca="1" si="280"/>
        <v/>
      </c>
      <c r="BJ290" t="str">
        <f t="shared" ca="1" si="281"/>
        <v/>
      </c>
      <c r="BK290" t="str">
        <f t="shared" ca="1" si="282"/>
        <v/>
      </c>
      <c r="BL290" t="str">
        <f t="shared" ca="1" si="283"/>
        <v/>
      </c>
      <c r="BM290" t="str">
        <f t="shared" ca="1" si="284"/>
        <v/>
      </c>
      <c r="BN290" s="4" t="str">
        <f t="shared" ca="1" si="285"/>
        <v/>
      </c>
      <c r="BO290" t="str">
        <f t="shared" ca="1" si="286"/>
        <v/>
      </c>
      <c r="BP290" t="str">
        <f t="shared" ca="1" si="287"/>
        <v/>
      </c>
      <c r="BQ290" t="str">
        <f t="shared" ca="1" si="288"/>
        <v/>
      </c>
      <c r="BR290" t="str">
        <f t="shared" ca="1" si="289"/>
        <v/>
      </c>
      <c r="BS290" t="str">
        <f t="shared" ca="1" si="290"/>
        <v/>
      </c>
      <c r="BT290" t="str">
        <f ca="1">IF($BH290="","",IF(OR(BO290='Datos fijos'!$AB$3,BO290='Datos fijos'!$AB$4),0,SUM(BP290:BS290)))</f>
        <v/>
      </c>
      <c r="BU290" t="str">
        <f t="shared" ca="1" si="335"/>
        <v/>
      </c>
      <c r="BX290">
        <f ca="1">IF(OR(COUNTIF('Datos fijos'!$AJ:$AJ,$B290)=0,$B290=0,D290=0,F290=0,G290=0,$H$4&lt;&gt;'Datos fijos'!$H$3),0,VLOOKUP($B290,'Datos fijos'!$AJ:$AO,COLUMN('Datos fijos'!$AL$1)-COLUMN('Datos fijos'!$AJ$2)+1,0))</f>
        <v>0</v>
      </c>
      <c r="BY290">
        <f t="shared" ca="1" si="336"/>
        <v>0</v>
      </c>
      <c r="BZ290" t="str">
        <f t="shared" ca="1" si="291"/>
        <v/>
      </c>
      <c r="CA290" t="str">
        <f t="shared" ca="1" si="292"/>
        <v/>
      </c>
      <c r="CC290" t="str">
        <f t="shared" ca="1" si="293"/>
        <v/>
      </c>
      <c r="CD290" t="str">
        <f t="shared" ca="1" si="294"/>
        <v/>
      </c>
      <c r="CE290" t="str">
        <f t="shared" ca="1" si="295"/>
        <v/>
      </c>
      <c r="CF290" t="str">
        <f t="shared" ca="1" si="296"/>
        <v/>
      </c>
      <c r="CG290" t="str">
        <f t="shared" ca="1" si="297"/>
        <v/>
      </c>
      <c r="CH290" t="str">
        <f t="shared" ca="1" si="298"/>
        <v/>
      </c>
      <c r="CI290" t="str">
        <f t="shared" ca="1" si="299"/>
        <v/>
      </c>
      <c r="CJ290" t="str">
        <f t="shared" ca="1" si="300"/>
        <v/>
      </c>
      <c r="CK290" t="str">
        <f t="shared" ca="1" si="301"/>
        <v/>
      </c>
      <c r="CL290" t="str">
        <f t="shared" ca="1" si="302"/>
        <v/>
      </c>
      <c r="CM290" t="str">
        <f ca="1">IF($CA290="","",IF(OR(CH290='Datos fijos'!$AB$3,CH290='Datos fijos'!$AB$4),0,SUM(CI290:CL290)))</f>
        <v/>
      </c>
      <c r="CN290" t="str">
        <f t="shared" ca="1" si="337"/>
        <v/>
      </c>
      <c r="CQ290" s="4">
        <f ca="1">IF(OR(COUNTIF('Datos fijos'!$AJ:$AJ,$B290)=0,$B290=0,L290=0,D290=0,F290=0),0,IF(K290='Datos fijos'!$AB$5,VLOOKUP($B290,'Datos fijos'!$AJ:$AO,COLUMN('Datos fijos'!$AN$1)-COLUMN('Datos fijos'!$AJ$2)+1,0),0))</f>
        <v>0</v>
      </c>
      <c r="CR290">
        <f t="shared" ca="1" si="338"/>
        <v>0</v>
      </c>
      <c r="CS290" t="str">
        <f t="shared" ca="1" si="303"/>
        <v/>
      </c>
      <c r="CT290" t="str">
        <f t="shared" ca="1" si="304"/>
        <v/>
      </c>
      <c r="CV290" t="str">
        <f t="shared" ca="1" si="305"/>
        <v/>
      </c>
      <c r="CW290" t="str">
        <f t="shared" ca="1" si="306"/>
        <v/>
      </c>
      <c r="CX290" t="str">
        <f t="shared" ca="1" si="307"/>
        <v/>
      </c>
      <c r="CY290" t="str">
        <f t="shared" ca="1" si="308"/>
        <v/>
      </c>
      <c r="CZ290" t="str">
        <f t="shared" ca="1" si="309"/>
        <v/>
      </c>
      <c r="DA290" t="str">
        <f t="shared" ca="1" si="310"/>
        <v/>
      </c>
      <c r="DB290" s="4" t="str">
        <f t="shared" ca="1" si="311"/>
        <v/>
      </c>
      <c r="DC290" t="str">
        <f t="shared" ca="1" si="312"/>
        <v/>
      </c>
      <c r="DD290" t="str">
        <f t="shared" ca="1" si="313"/>
        <v/>
      </c>
      <c r="DE290" t="str">
        <f t="shared" ca="1" si="314"/>
        <v/>
      </c>
      <c r="DF290" t="str">
        <f t="shared" ca="1" si="315"/>
        <v/>
      </c>
      <c r="DI290">
        <f ca="1">IF(OR(COUNTIF('Datos fijos'!$AJ:$AJ,Cálculos!$B290)=0,Cálculos!$B290=0,D290=0,F290=0),0,VLOOKUP($B290,'Datos fijos'!$AJ:$AO,COLUMN('Datos fijos'!$AO$1)-COLUMN('Datos fijos'!$AJ$2)+1,0))</f>
        <v>0</v>
      </c>
      <c r="DJ290">
        <f t="shared" ca="1" si="339"/>
        <v>0</v>
      </c>
      <c r="DK290" t="str">
        <f t="shared" ca="1" si="316"/>
        <v/>
      </c>
      <c r="DL290" t="str">
        <f t="shared" ca="1" si="340"/>
        <v/>
      </c>
      <c r="DN290" t="str">
        <f t="shared" ca="1" si="317"/>
        <v/>
      </c>
      <c r="DO290" t="str">
        <f t="shared" ca="1" si="318"/>
        <v/>
      </c>
      <c r="DP290" t="str">
        <f t="shared" ca="1" si="319"/>
        <v/>
      </c>
      <c r="DQ290" t="str">
        <f t="shared" ca="1" si="320"/>
        <v/>
      </c>
      <c r="DR290" t="str">
        <f t="shared" ca="1" si="321"/>
        <v/>
      </c>
      <c r="DS290" s="4" t="str">
        <f ca="1">IF($DL290="","",IF(OR(OFFSET(K$3,$DL290,0)='Datos fijos'!$AB$5,OFFSET(K$3,$DL290,0)='Datos fijos'!$AB$6),"Importado",OFFSET(K$3,$DL290,0)))</f>
        <v/>
      </c>
      <c r="DT290" t="str">
        <f t="shared" ca="1" si="322"/>
        <v/>
      </c>
      <c r="DU290" t="str">
        <f t="shared" ca="1" si="323"/>
        <v/>
      </c>
      <c r="DV290" t="str">
        <f t="shared" ca="1" si="324"/>
        <v/>
      </c>
      <c r="DW290" t="str">
        <f t="shared" ca="1" si="325"/>
        <v/>
      </c>
      <c r="DX290" t="str">
        <f ca="1">IF(DL290="","",IF(OR(DS290='Datos fijos'!$AB$3,DS290='Datos fijos'!$AB$4),0,SUM(DT290:DW290)))</f>
        <v/>
      </c>
      <c r="DY290" t="str">
        <f t="shared" ca="1" si="326"/>
        <v/>
      </c>
      <c r="EC290" s="52" t="str">
        <f ca="1">IF(OR(COUNTIF('Datos fijos'!$AJ:$AJ,Cálculos!$B290)=0,F290=0,D290=0,B290=0),"",VLOOKUP($B290,'Datos fijos'!$AJ:$AP,COLUMN('Datos fijos'!$AP$1)-COLUMN('Datos fijos'!$AJ$2)+1,0))</f>
        <v/>
      </c>
      <c r="ED290" t="str">
        <f t="shared" ca="1" si="327"/>
        <v/>
      </c>
    </row>
    <row r="291" spans="2:134">
      <c r="B291">
        <f ca="1">OFFSET('Equipos, Mater, Serv'!C$5,ROW($A291)-ROW($A$3),0)</f>
        <v>0</v>
      </c>
      <c r="C291">
        <f ca="1">OFFSET('Equipos, Mater, Serv'!D$5,ROW($A291)-ROW($A$3),0)</f>
        <v>0</v>
      </c>
      <c r="D291">
        <f ca="1">OFFSET('Equipos, Mater, Serv'!F$5,ROW($A291)-ROW($A$3),0)</f>
        <v>0</v>
      </c>
      <c r="E291">
        <f ca="1">OFFSET('Equipos, Mater, Serv'!G$5,ROW($A291)-ROW($A$3),0)</f>
        <v>0</v>
      </c>
      <c r="F291">
        <f ca="1">OFFSET('Equipos, Mater, Serv'!H$5,ROW($A291)-ROW($A$3),0)</f>
        <v>0</v>
      </c>
      <c r="G291">
        <f ca="1">OFFSET('Equipos, Mater, Serv'!L$5,ROW($A291)-ROW($A$3),0)</f>
        <v>0</v>
      </c>
      <c r="I291">
        <f ca="1">OFFSET('Equipos, Mater, Serv'!O$5,ROW($A291)-ROW($A$3),0)</f>
        <v>0</v>
      </c>
      <c r="J291">
        <f ca="1">OFFSET('Equipos, Mater, Serv'!P$5,ROW($A291)-ROW($A$3),0)</f>
        <v>0</v>
      </c>
      <c r="K291">
        <f ca="1">OFFSET('Equipos, Mater, Serv'!T$5,ROW($A291)-ROW($A$3),0)</f>
        <v>0</v>
      </c>
      <c r="L291">
        <f ca="1">OFFSET('Equipos, Mater, Serv'!U$5,ROW($A291)-ROW($A$3),0)</f>
        <v>0</v>
      </c>
      <c r="N291">
        <f ca="1">OFFSET('Equipos, Mater, Serv'!Z$5,ROW($A291)-ROW($A$3),0)</f>
        <v>0</v>
      </c>
      <c r="O291">
        <f ca="1">OFFSET('Equipos, Mater, Serv'!AA$5,ROW($A291)-ROW($A$3),0)</f>
        <v>0</v>
      </c>
      <c r="P291">
        <f ca="1">OFFSET('Equipos, Mater, Serv'!AB$5,ROW($A291)-ROW($A$3),0)</f>
        <v>0</v>
      </c>
      <c r="Q291">
        <f ca="1">OFFSET('Equipos, Mater, Serv'!AC$5,ROW($A291)-ROW($A$3),0)</f>
        <v>0</v>
      </c>
      <c r="R291">
        <f ca="1">OFFSET('Equipos, Mater, Serv'!AD$5,ROW($A291)-ROW($A$3),0)</f>
        <v>0</v>
      </c>
      <c r="S291">
        <f ca="1">OFFSET('Equipos, Mater, Serv'!AE$5,ROW($A291)-ROW($A$3),0)</f>
        <v>0</v>
      </c>
      <c r="T291">
        <f ca="1">OFFSET('Equipos, Mater, Serv'!AF$5,ROW($A291)-ROW($A$3),0)</f>
        <v>0</v>
      </c>
      <c r="V291" s="227">
        <f ca="1">IF(OR($B291=0,D291=0,F291=0,J291&lt;&gt;'Datos fijos'!$H$3),0,1)</f>
        <v>0</v>
      </c>
      <c r="W291">
        <f t="shared" ca="1" si="328"/>
        <v>0</v>
      </c>
      <c r="X291" t="str">
        <f t="shared" ca="1" si="329"/>
        <v/>
      </c>
      <c r="Y291" t="str">
        <f t="shared" ca="1" si="330"/>
        <v/>
      </c>
      <c r="AA291" t="str">
        <f t="shared" ca="1" si="273"/>
        <v/>
      </c>
      <c r="AB291" t="str">
        <f t="shared" ca="1" si="274"/>
        <v/>
      </c>
      <c r="AC291" t="str">
        <f t="shared" ca="1" si="275"/>
        <v/>
      </c>
      <c r="AD291" t="str">
        <f t="shared" ca="1" si="276"/>
        <v/>
      </c>
      <c r="AE291" t="str">
        <f t="shared" ca="1" si="277"/>
        <v/>
      </c>
      <c r="AF291" t="str">
        <f t="shared" ca="1" si="278"/>
        <v/>
      </c>
      <c r="AG291" t="str">
        <f t="shared" ca="1" si="331"/>
        <v/>
      </c>
      <c r="AH291" t="str">
        <f t="shared" ca="1" si="332"/>
        <v/>
      </c>
      <c r="AI291" t="str">
        <f t="shared" ca="1" si="333"/>
        <v/>
      </c>
      <c r="AL291" t="str">
        <f ca="1">IF(Y291="","",IF(OR(AG291='Datos fijos'!$AB$3,AG291='Datos fijos'!$AB$4),0,SUM(AH291:AK291)))</f>
        <v/>
      </c>
      <c r="BE291" s="4">
        <f ca="1">IF(OR(COUNTIF('Datos fijos'!$AJ:$AJ,$B291)=0,$B291=0,D291=0,F291=0,$H$4&lt;&gt;'Datos fijos'!$H$3),0,VLOOKUP($B291,'Datos fijos'!$AJ:$AO,COLUMN('Datos fijos'!$AK$2)-COLUMN('Datos fijos'!$AJ$2)+1,0))</f>
        <v>0</v>
      </c>
      <c r="BF291">
        <f t="shared" ca="1" si="334"/>
        <v>0</v>
      </c>
      <c r="BG291" t="str">
        <f t="shared" ca="1" si="279"/>
        <v/>
      </c>
      <c r="BH291" t="str">
        <f t="shared" ca="1" si="280"/>
        <v/>
      </c>
      <c r="BJ291" t="str">
        <f t="shared" ca="1" si="281"/>
        <v/>
      </c>
      <c r="BK291" t="str">
        <f t="shared" ca="1" si="282"/>
        <v/>
      </c>
      <c r="BL291" t="str">
        <f t="shared" ca="1" si="283"/>
        <v/>
      </c>
      <c r="BM291" t="str">
        <f t="shared" ca="1" si="284"/>
        <v/>
      </c>
      <c r="BN291" s="4" t="str">
        <f t="shared" ca="1" si="285"/>
        <v/>
      </c>
      <c r="BO291" t="str">
        <f t="shared" ca="1" si="286"/>
        <v/>
      </c>
      <c r="BP291" t="str">
        <f t="shared" ca="1" si="287"/>
        <v/>
      </c>
      <c r="BQ291" t="str">
        <f t="shared" ca="1" si="288"/>
        <v/>
      </c>
      <c r="BR291" t="str">
        <f t="shared" ca="1" si="289"/>
        <v/>
      </c>
      <c r="BS291" t="str">
        <f t="shared" ca="1" si="290"/>
        <v/>
      </c>
      <c r="BT291" t="str">
        <f ca="1">IF($BH291="","",IF(OR(BO291='Datos fijos'!$AB$3,BO291='Datos fijos'!$AB$4),0,SUM(BP291:BS291)))</f>
        <v/>
      </c>
      <c r="BU291" t="str">
        <f t="shared" ca="1" si="335"/>
        <v/>
      </c>
      <c r="BX291">
        <f ca="1">IF(OR(COUNTIF('Datos fijos'!$AJ:$AJ,$B291)=0,$B291=0,D291=0,F291=0,G291=0,$H$4&lt;&gt;'Datos fijos'!$H$3),0,VLOOKUP($B291,'Datos fijos'!$AJ:$AO,COLUMN('Datos fijos'!$AL$1)-COLUMN('Datos fijos'!$AJ$2)+1,0))</f>
        <v>0</v>
      </c>
      <c r="BY291">
        <f t="shared" ca="1" si="336"/>
        <v>0</v>
      </c>
      <c r="BZ291" t="str">
        <f t="shared" ca="1" si="291"/>
        <v/>
      </c>
      <c r="CA291" t="str">
        <f t="shared" ca="1" si="292"/>
        <v/>
      </c>
      <c r="CC291" t="str">
        <f t="shared" ca="1" si="293"/>
        <v/>
      </c>
      <c r="CD291" t="str">
        <f t="shared" ca="1" si="294"/>
        <v/>
      </c>
      <c r="CE291" t="str">
        <f t="shared" ca="1" si="295"/>
        <v/>
      </c>
      <c r="CF291" t="str">
        <f t="shared" ca="1" si="296"/>
        <v/>
      </c>
      <c r="CG291" t="str">
        <f t="shared" ca="1" si="297"/>
        <v/>
      </c>
      <c r="CH291" t="str">
        <f t="shared" ca="1" si="298"/>
        <v/>
      </c>
      <c r="CI291" t="str">
        <f t="shared" ca="1" si="299"/>
        <v/>
      </c>
      <c r="CJ291" t="str">
        <f t="shared" ca="1" si="300"/>
        <v/>
      </c>
      <c r="CK291" t="str">
        <f t="shared" ca="1" si="301"/>
        <v/>
      </c>
      <c r="CL291" t="str">
        <f t="shared" ca="1" si="302"/>
        <v/>
      </c>
      <c r="CM291" t="str">
        <f ca="1">IF($CA291="","",IF(OR(CH291='Datos fijos'!$AB$3,CH291='Datos fijos'!$AB$4),0,SUM(CI291:CL291)))</f>
        <v/>
      </c>
      <c r="CN291" t="str">
        <f t="shared" ca="1" si="337"/>
        <v/>
      </c>
      <c r="CQ291" s="4">
        <f ca="1">IF(OR(COUNTIF('Datos fijos'!$AJ:$AJ,$B291)=0,$B291=0,L291=0,D291=0,F291=0),0,IF(K291='Datos fijos'!$AB$5,VLOOKUP($B291,'Datos fijos'!$AJ:$AO,COLUMN('Datos fijos'!$AN$1)-COLUMN('Datos fijos'!$AJ$2)+1,0),0))</f>
        <v>0</v>
      </c>
      <c r="CR291">
        <f t="shared" ca="1" si="338"/>
        <v>0</v>
      </c>
      <c r="CS291" t="str">
        <f t="shared" ca="1" si="303"/>
        <v/>
      </c>
      <c r="CT291" t="str">
        <f t="shared" ca="1" si="304"/>
        <v/>
      </c>
      <c r="CV291" t="str">
        <f t="shared" ca="1" si="305"/>
        <v/>
      </c>
      <c r="CW291" t="str">
        <f t="shared" ca="1" si="306"/>
        <v/>
      </c>
      <c r="CX291" t="str">
        <f t="shared" ca="1" si="307"/>
        <v/>
      </c>
      <c r="CY291" t="str">
        <f t="shared" ca="1" si="308"/>
        <v/>
      </c>
      <c r="CZ291" t="str">
        <f t="shared" ca="1" si="309"/>
        <v/>
      </c>
      <c r="DA291" t="str">
        <f t="shared" ca="1" si="310"/>
        <v/>
      </c>
      <c r="DB291" s="4" t="str">
        <f t="shared" ca="1" si="311"/>
        <v/>
      </c>
      <c r="DC291" t="str">
        <f t="shared" ca="1" si="312"/>
        <v/>
      </c>
      <c r="DD291" t="str">
        <f t="shared" ca="1" si="313"/>
        <v/>
      </c>
      <c r="DE291" t="str">
        <f t="shared" ca="1" si="314"/>
        <v/>
      </c>
      <c r="DF291" t="str">
        <f t="shared" ca="1" si="315"/>
        <v/>
      </c>
      <c r="DI291">
        <f ca="1">IF(OR(COUNTIF('Datos fijos'!$AJ:$AJ,Cálculos!$B291)=0,Cálculos!$B291=0,D291=0,F291=0),0,VLOOKUP($B291,'Datos fijos'!$AJ:$AO,COLUMN('Datos fijos'!$AO$1)-COLUMN('Datos fijos'!$AJ$2)+1,0))</f>
        <v>0</v>
      </c>
      <c r="DJ291">
        <f t="shared" ca="1" si="339"/>
        <v>0</v>
      </c>
      <c r="DK291" t="str">
        <f t="shared" ca="1" si="316"/>
        <v/>
      </c>
      <c r="DL291" t="str">
        <f t="shared" ca="1" si="340"/>
        <v/>
      </c>
      <c r="DN291" t="str">
        <f t="shared" ca="1" si="317"/>
        <v/>
      </c>
      <c r="DO291" t="str">
        <f t="shared" ca="1" si="318"/>
        <v/>
      </c>
      <c r="DP291" t="str">
        <f t="shared" ca="1" si="319"/>
        <v/>
      </c>
      <c r="DQ291" t="str">
        <f t="shared" ca="1" si="320"/>
        <v/>
      </c>
      <c r="DR291" t="str">
        <f t="shared" ca="1" si="321"/>
        <v/>
      </c>
      <c r="DS291" s="4" t="str">
        <f ca="1">IF($DL291="","",IF(OR(OFFSET(K$3,$DL291,0)='Datos fijos'!$AB$5,OFFSET(K$3,$DL291,0)='Datos fijos'!$AB$6),"Importado",OFFSET(K$3,$DL291,0)))</f>
        <v/>
      </c>
      <c r="DT291" t="str">
        <f t="shared" ca="1" si="322"/>
        <v/>
      </c>
      <c r="DU291" t="str">
        <f t="shared" ca="1" si="323"/>
        <v/>
      </c>
      <c r="DV291" t="str">
        <f t="shared" ca="1" si="324"/>
        <v/>
      </c>
      <c r="DW291" t="str">
        <f t="shared" ca="1" si="325"/>
        <v/>
      </c>
      <c r="DX291" t="str">
        <f ca="1">IF(DL291="","",IF(OR(DS291='Datos fijos'!$AB$3,DS291='Datos fijos'!$AB$4),0,SUM(DT291:DW291)))</f>
        <v/>
      </c>
      <c r="DY291" t="str">
        <f t="shared" ca="1" si="326"/>
        <v/>
      </c>
      <c r="EC291" s="52" t="str">
        <f ca="1">IF(OR(COUNTIF('Datos fijos'!$AJ:$AJ,Cálculos!$B291)=0,F291=0,D291=0,B291=0),"",VLOOKUP($B291,'Datos fijos'!$AJ:$AP,COLUMN('Datos fijos'!$AP$1)-COLUMN('Datos fijos'!$AJ$2)+1,0))</f>
        <v/>
      </c>
      <c r="ED291" t="str">
        <f t="shared" ca="1" si="327"/>
        <v/>
      </c>
    </row>
    <row r="292" spans="2:134">
      <c r="B292">
        <f ca="1">OFFSET('Equipos, Mater, Serv'!C$5,ROW($A292)-ROW($A$3),0)</f>
        <v>0</v>
      </c>
      <c r="C292">
        <f ca="1">OFFSET('Equipos, Mater, Serv'!D$5,ROW($A292)-ROW($A$3),0)</f>
        <v>0</v>
      </c>
      <c r="D292">
        <f ca="1">OFFSET('Equipos, Mater, Serv'!F$5,ROW($A292)-ROW($A$3),0)</f>
        <v>0</v>
      </c>
      <c r="E292">
        <f ca="1">OFFSET('Equipos, Mater, Serv'!G$5,ROW($A292)-ROW($A$3),0)</f>
        <v>0</v>
      </c>
      <c r="F292">
        <f ca="1">OFFSET('Equipos, Mater, Serv'!H$5,ROW($A292)-ROW($A$3),0)</f>
        <v>0</v>
      </c>
      <c r="G292">
        <f ca="1">OFFSET('Equipos, Mater, Serv'!L$5,ROW($A292)-ROW($A$3),0)</f>
        <v>0</v>
      </c>
      <c r="I292">
        <f ca="1">OFFSET('Equipos, Mater, Serv'!O$5,ROW($A292)-ROW($A$3),0)</f>
        <v>0</v>
      </c>
      <c r="J292">
        <f ca="1">OFFSET('Equipos, Mater, Serv'!P$5,ROW($A292)-ROW($A$3),0)</f>
        <v>0</v>
      </c>
      <c r="K292">
        <f ca="1">OFFSET('Equipos, Mater, Serv'!T$5,ROW($A292)-ROW($A$3),0)</f>
        <v>0</v>
      </c>
      <c r="L292">
        <f ca="1">OFFSET('Equipos, Mater, Serv'!U$5,ROW($A292)-ROW($A$3),0)</f>
        <v>0</v>
      </c>
      <c r="N292">
        <f ca="1">OFFSET('Equipos, Mater, Serv'!Z$5,ROW($A292)-ROW($A$3),0)</f>
        <v>0</v>
      </c>
      <c r="O292">
        <f ca="1">OFFSET('Equipos, Mater, Serv'!AA$5,ROW($A292)-ROW($A$3),0)</f>
        <v>0</v>
      </c>
      <c r="P292">
        <f ca="1">OFFSET('Equipos, Mater, Serv'!AB$5,ROW($A292)-ROW($A$3),0)</f>
        <v>0</v>
      </c>
      <c r="Q292">
        <f ca="1">OFFSET('Equipos, Mater, Serv'!AC$5,ROW($A292)-ROW($A$3),0)</f>
        <v>0</v>
      </c>
      <c r="R292">
        <f ca="1">OFFSET('Equipos, Mater, Serv'!AD$5,ROW($A292)-ROW($A$3),0)</f>
        <v>0</v>
      </c>
      <c r="S292">
        <f ca="1">OFFSET('Equipos, Mater, Serv'!AE$5,ROW($A292)-ROW($A$3),0)</f>
        <v>0</v>
      </c>
      <c r="T292">
        <f ca="1">OFFSET('Equipos, Mater, Serv'!AF$5,ROW($A292)-ROW($A$3),0)</f>
        <v>0</v>
      </c>
      <c r="V292" s="227">
        <f ca="1">IF(OR($B292=0,D292=0,F292=0,J292&lt;&gt;'Datos fijos'!$H$3),0,1)</f>
        <v>0</v>
      </c>
      <c r="W292">
        <f t="shared" ca="1" si="328"/>
        <v>0</v>
      </c>
      <c r="X292" t="str">
        <f t="shared" ca="1" si="329"/>
        <v/>
      </c>
      <c r="Y292" t="str">
        <f t="shared" ca="1" si="330"/>
        <v/>
      </c>
      <c r="AA292" t="str">
        <f t="shared" ca="1" si="273"/>
        <v/>
      </c>
      <c r="AB292" t="str">
        <f t="shared" ca="1" si="274"/>
        <v/>
      </c>
      <c r="AC292" t="str">
        <f t="shared" ca="1" si="275"/>
        <v/>
      </c>
      <c r="AD292" t="str">
        <f t="shared" ca="1" si="276"/>
        <v/>
      </c>
      <c r="AE292" t="str">
        <f t="shared" ca="1" si="277"/>
        <v/>
      </c>
      <c r="AF292" t="str">
        <f t="shared" ca="1" si="278"/>
        <v/>
      </c>
      <c r="AG292" t="str">
        <f t="shared" ca="1" si="331"/>
        <v/>
      </c>
      <c r="AH292" t="str">
        <f t="shared" ca="1" si="332"/>
        <v/>
      </c>
      <c r="AI292" t="str">
        <f t="shared" ca="1" si="333"/>
        <v/>
      </c>
      <c r="AL292" t="str">
        <f ca="1">IF(Y292="","",IF(OR(AG292='Datos fijos'!$AB$3,AG292='Datos fijos'!$AB$4),0,SUM(AH292:AK292)))</f>
        <v/>
      </c>
      <c r="BE292" s="4">
        <f ca="1">IF(OR(COUNTIF('Datos fijos'!$AJ:$AJ,$B292)=0,$B292=0,D292=0,F292=0,$H$4&lt;&gt;'Datos fijos'!$H$3),0,VLOOKUP($B292,'Datos fijos'!$AJ:$AO,COLUMN('Datos fijos'!$AK$2)-COLUMN('Datos fijos'!$AJ$2)+1,0))</f>
        <v>0</v>
      </c>
      <c r="BF292">
        <f t="shared" ca="1" si="334"/>
        <v>0</v>
      </c>
      <c r="BG292" t="str">
        <f t="shared" ca="1" si="279"/>
        <v/>
      </c>
      <c r="BH292" t="str">
        <f t="shared" ca="1" si="280"/>
        <v/>
      </c>
      <c r="BJ292" t="str">
        <f t="shared" ca="1" si="281"/>
        <v/>
      </c>
      <c r="BK292" t="str">
        <f t="shared" ca="1" si="282"/>
        <v/>
      </c>
      <c r="BL292" t="str">
        <f t="shared" ca="1" si="283"/>
        <v/>
      </c>
      <c r="BM292" t="str">
        <f t="shared" ca="1" si="284"/>
        <v/>
      </c>
      <c r="BN292" s="4" t="str">
        <f t="shared" ca="1" si="285"/>
        <v/>
      </c>
      <c r="BO292" t="str">
        <f t="shared" ca="1" si="286"/>
        <v/>
      </c>
      <c r="BP292" t="str">
        <f t="shared" ca="1" si="287"/>
        <v/>
      </c>
      <c r="BQ292" t="str">
        <f t="shared" ca="1" si="288"/>
        <v/>
      </c>
      <c r="BR292" t="str">
        <f t="shared" ca="1" si="289"/>
        <v/>
      </c>
      <c r="BS292" t="str">
        <f t="shared" ca="1" si="290"/>
        <v/>
      </c>
      <c r="BT292" t="str">
        <f ca="1">IF($BH292="","",IF(OR(BO292='Datos fijos'!$AB$3,BO292='Datos fijos'!$AB$4),0,SUM(BP292:BS292)))</f>
        <v/>
      </c>
      <c r="BU292" t="str">
        <f t="shared" ca="1" si="335"/>
        <v/>
      </c>
      <c r="BX292">
        <f ca="1">IF(OR(COUNTIF('Datos fijos'!$AJ:$AJ,$B292)=0,$B292=0,D292=0,F292=0,G292=0,$H$4&lt;&gt;'Datos fijos'!$H$3),0,VLOOKUP($B292,'Datos fijos'!$AJ:$AO,COLUMN('Datos fijos'!$AL$1)-COLUMN('Datos fijos'!$AJ$2)+1,0))</f>
        <v>0</v>
      </c>
      <c r="BY292">
        <f t="shared" ca="1" si="336"/>
        <v>0</v>
      </c>
      <c r="BZ292" t="str">
        <f t="shared" ca="1" si="291"/>
        <v/>
      </c>
      <c r="CA292" t="str">
        <f t="shared" ca="1" si="292"/>
        <v/>
      </c>
      <c r="CC292" t="str">
        <f t="shared" ca="1" si="293"/>
        <v/>
      </c>
      <c r="CD292" t="str">
        <f t="shared" ca="1" si="294"/>
        <v/>
      </c>
      <c r="CE292" t="str">
        <f t="shared" ca="1" si="295"/>
        <v/>
      </c>
      <c r="CF292" t="str">
        <f t="shared" ca="1" si="296"/>
        <v/>
      </c>
      <c r="CG292" t="str">
        <f t="shared" ca="1" si="297"/>
        <v/>
      </c>
      <c r="CH292" t="str">
        <f t="shared" ca="1" si="298"/>
        <v/>
      </c>
      <c r="CI292" t="str">
        <f t="shared" ca="1" si="299"/>
        <v/>
      </c>
      <c r="CJ292" t="str">
        <f t="shared" ca="1" si="300"/>
        <v/>
      </c>
      <c r="CK292" t="str">
        <f t="shared" ca="1" si="301"/>
        <v/>
      </c>
      <c r="CL292" t="str">
        <f t="shared" ca="1" si="302"/>
        <v/>
      </c>
      <c r="CM292" t="str">
        <f ca="1">IF($CA292="","",IF(OR(CH292='Datos fijos'!$AB$3,CH292='Datos fijos'!$AB$4),0,SUM(CI292:CL292)))</f>
        <v/>
      </c>
      <c r="CN292" t="str">
        <f t="shared" ca="1" si="337"/>
        <v/>
      </c>
      <c r="CQ292" s="4">
        <f ca="1">IF(OR(COUNTIF('Datos fijos'!$AJ:$AJ,$B292)=0,$B292=0,L292=0,D292=0,F292=0),0,IF(K292='Datos fijos'!$AB$5,VLOOKUP($B292,'Datos fijos'!$AJ:$AO,COLUMN('Datos fijos'!$AN$1)-COLUMN('Datos fijos'!$AJ$2)+1,0),0))</f>
        <v>0</v>
      </c>
      <c r="CR292">
        <f t="shared" ca="1" si="338"/>
        <v>0</v>
      </c>
      <c r="CS292" t="str">
        <f t="shared" ca="1" si="303"/>
        <v/>
      </c>
      <c r="CT292" t="str">
        <f t="shared" ca="1" si="304"/>
        <v/>
      </c>
      <c r="CV292" t="str">
        <f t="shared" ca="1" si="305"/>
        <v/>
      </c>
      <c r="CW292" t="str">
        <f t="shared" ca="1" si="306"/>
        <v/>
      </c>
      <c r="CX292" t="str">
        <f t="shared" ca="1" si="307"/>
        <v/>
      </c>
      <c r="CY292" t="str">
        <f t="shared" ca="1" si="308"/>
        <v/>
      </c>
      <c r="CZ292" t="str">
        <f t="shared" ca="1" si="309"/>
        <v/>
      </c>
      <c r="DA292" t="str">
        <f t="shared" ca="1" si="310"/>
        <v/>
      </c>
      <c r="DB292" s="4" t="str">
        <f t="shared" ca="1" si="311"/>
        <v/>
      </c>
      <c r="DC292" t="str">
        <f t="shared" ca="1" si="312"/>
        <v/>
      </c>
      <c r="DD292" t="str">
        <f t="shared" ca="1" si="313"/>
        <v/>
      </c>
      <c r="DE292" t="str">
        <f t="shared" ca="1" si="314"/>
        <v/>
      </c>
      <c r="DF292" t="str">
        <f t="shared" ca="1" si="315"/>
        <v/>
      </c>
      <c r="DI292">
        <f ca="1">IF(OR(COUNTIF('Datos fijos'!$AJ:$AJ,Cálculos!$B292)=0,Cálculos!$B292=0,D292=0,F292=0),0,VLOOKUP($B292,'Datos fijos'!$AJ:$AO,COLUMN('Datos fijos'!$AO$1)-COLUMN('Datos fijos'!$AJ$2)+1,0))</f>
        <v>0</v>
      </c>
      <c r="DJ292">
        <f t="shared" ca="1" si="339"/>
        <v>0</v>
      </c>
      <c r="DK292" t="str">
        <f t="shared" ca="1" si="316"/>
        <v/>
      </c>
      <c r="DL292" t="str">
        <f t="shared" ca="1" si="340"/>
        <v/>
      </c>
      <c r="DN292" t="str">
        <f t="shared" ca="1" si="317"/>
        <v/>
      </c>
      <c r="DO292" t="str">
        <f t="shared" ca="1" si="318"/>
        <v/>
      </c>
      <c r="DP292" t="str">
        <f t="shared" ca="1" si="319"/>
        <v/>
      </c>
      <c r="DQ292" t="str">
        <f t="shared" ca="1" si="320"/>
        <v/>
      </c>
      <c r="DR292" t="str">
        <f t="shared" ca="1" si="321"/>
        <v/>
      </c>
      <c r="DS292" s="4" t="str">
        <f ca="1">IF($DL292="","",IF(OR(OFFSET(K$3,$DL292,0)='Datos fijos'!$AB$5,OFFSET(K$3,$DL292,0)='Datos fijos'!$AB$6),"Importado",OFFSET(K$3,$DL292,0)))</f>
        <v/>
      </c>
      <c r="DT292" t="str">
        <f t="shared" ca="1" si="322"/>
        <v/>
      </c>
      <c r="DU292" t="str">
        <f t="shared" ca="1" si="323"/>
        <v/>
      </c>
      <c r="DV292" t="str">
        <f t="shared" ca="1" si="324"/>
        <v/>
      </c>
      <c r="DW292" t="str">
        <f t="shared" ca="1" si="325"/>
        <v/>
      </c>
      <c r="DX292" t="str">
        <f ca="1">IF(DL292="","",IF(OR(DS292='Datos fijos'!$AB$3,DS292='Datos fijos'!$AB$4),0,SUM(DT292:DW292)))</f>
        <v/>
      </c>
      <c r="DY292" t="str">
        <f t="shared" ca="1" si="326"/>
        <v/>
      </c>
      <c r="EC292" s="52" t="str">
        <f ca="1">IF(OR(COUNTIF('Datos fijos'!$AJ:$AJ,Cálculos!$B292)=0,F292=0,D292=0,B292=0),"",VLOOKUP($B292,'Datos fijos'!$AJ:$AP,COLUMN('Datos fijos'!$AP$1)-COLUMN('Datos fijos'!$AJ$2)+1,0))</f>
        <v/>
      </c>
      <c r="ED292" t="str">
        <f t="shared" ca="1" si="327"/>
        <v/>
      </c>
    </row>
    <row r="293" spans="2:134">
      <c r="B293">
        <f ca="1">OFFSET('Equipos, Mater, Serv'!C$5,ROW($A293)-ROW($A$3),0)</f>
        <v>0</v>
      </c>
      <c r="C293">
        <f ca="1">OFFSET('Equipos, Mater, Serv'!D$5,ROW($A293)-ROW($A$3),0)</f>
        <v>0</v>
      </c>
      <c r="D293">
        <f ca="1">OFFSET('Equipos, Mater, Serv'!F$5,ROW($A293)-ROW($A$3),0)</f>
        <v>0</v>
      </c>
      <c r="E293">
        <f ca="1">OFFSET('Equipos, Mater, Serv'!G$5,ROW($A293)-ROW($A$3),0)</f>
        <v>0</v>
      </c>
      <c r="F293">
        <f ca="1">OFFSET('Equipos, Mater, Serv'!H$5,ROW($A293)-ROW($A$3),0)</f>
        <v>0</v>
      </c>
      <c r="G293">
        <f ca="1">OFFSET('Equipos, Mater, Serv'!L$5,ROW($A293)-ROW($A$3),0)</f>
        <v>0</v>
      </c>
      <c r="I293">
        <f ca="1">OFFSET('Equipos, Mater, Serv'!O$5,ROW($A293)-ROW($A$3),0)</f>
        <v>0</v>
      </c>
      <c r="J293">
        <f ca="1">OFFSET('Equipos, Mater, Serv'!P$5,ROW($A293)-ROW($A$3),0)</f>
        <v>0</v>
      </c>
      <c r="K293">
        <f ca="1">OFFSET('Equipos, Mater, Serv'!T$5,ROW($A293)-ROW($A$3),0)</f>
        <v>0</v>
      </c>
      <c r="L293">
        <f ca="1">OFFSET('Equipos, Mater, Serv'!U$5,ROW($A293)-ROW($A$3),0)</f>
        <v>0</v>
      </c>
      <c r="N293">
        <f ca="1">OFFSET('Equipos, Mater, Serv'!Z$5,ROW($A293)-ROW($A$3),0)</f>
        <v>0</v>
      </c>
      <c r="O293">
        <f ca="1">OFFSET('Equipos, Mater, Serv'!AA$5,ROW($A293)-ROW($A$3),0)</f>
        <v>0</v>
      </c>
      <c r="P293">
        <f ca="1">OFFSET('Equipos, Mater, Serv'!AB$5,ROW($A293)-ROW($A$3),0)</f>
        <v>0</v>
      </c>
      <c r="Q293">
        <f ca="1">OFFSET('Equipos, Mater, Serv'!AC$5,ROW($A293)-ROW($A$3),0)</f>
        <v>0</v>
      </c>
      <c r="R293">
        <f ca="1">OFFSET('Equipos, Mater, Serv'!AD$5,ROW($A293)-ROW($A$3),0)</f>
        <v>0</v>
      </c>
      <c r="S293">
        <f ca="1">OFFSET('Equipos, Mater, Serv'!AE$5,ROW($A293)-ROW($A$3),0)</f>
        <v>0</v>
      </c>
      <c r="T293">
        <f ca="1">OFFSET('Equipos, Mater, Serv'!AF$5,ROW($A293)-ROW($A$3),0)</f>
        <v>0</v>
      </c>
      <c r="V293" s="227">
        <f ca="1">IF(OR($B293=0,D293=0,F293=0,J293&lt;&gt;'Datos fijos'!$H$3),0,1)</f>
        <v>0</v>
      </c>
      <c r="W293">
        <f t="shared" ca="1" si="328"/>
        <v>0</v>
      </c>
      <c r="X293" t="str">
        <f t="shared" ca="1" si="329"/>
        <v/>
      </c>
      <c r="Y293" t="str">
        <f t="shared" ca="1" si="330"/>
        <v/>
      </c>
      <c r="AA293" t="str">
        <f t="shared" ca="1" si="273"/>
        <v/>
      </c>
      <c r="AB293" t="str">
        <f t="shared" ca="1" si="274"/>
        <v/>
      </c>
      <c r="AC293" t="str">
        <f t="shared" ca="1" si="275"/>
        <v/>
      </c>
      <c r="AD293" t="str">
        <f t="shared" ca="1" si="276"/>
        <v/>
      </c>
      <c r="AE293" t="str">
        <f t="shared" ca="1" si="277"/>
        <v/>
      </c>
      <c r="AF293" t="str">
        <f t="shared" ca="1" si="278"/>
        <v/>
      </c>
      <c r="AG293" t="str">
        <f t="shared" ca="1" si="331"/>
        <v/>
      </c>
      <c r="AH293" t="str">
        <f t="shared" ca="1" si="332"/>
        <v/>
      </c>
      <c r="AI293" t="str">
        <f t="shared" ca="1" si="333"/>
        <v/>
      </c>
      <c r="AL293" t="str">
        <f ca="1">IF(Y293="","",IF(OR(AG293='Datos fijos'!$AB$3,AG293='Datos fijos'!$AB$4),0,SUM(AH293:AK293)))</f>
        <v/>
      </c>
      <c r="BE293" s="4">
        <f ca="1">IF(OR(COUNTIF('Datos fijos'!$AJ:$AJ,$B293)=0,$B293=0,D293=0,F293=0,$H$4&lt;&gt;'Datos fijos'!$H$3),0,VLOOKUP($B293,'Datos fijos'!$AJ:$AO,COLUMN('Datos fijos'!$AK$2)-COLUMN('Datos fijos'!$AJ$2)+1,0))</f>
        <v>0</v>
      </c>
      <c r="BF293">
        <f t="shared" ca="1" si="334"/>
        <v>0</v>
      </c>
      <c r="BG293" t="str">
        <f t="shared" ca="1" si="279"/>
        <v/>
      </c>
      <c r="BH293" t="str">
        <f t="shared" ca="1" si="280"/>
        <v/>
      </c>
      <c r="BJ293" t="str">
        <f t="shared" ca="1" si="281"/>
        <v/>
      </c>
      <c r="BK293" t="str">
        <f t="shared" ca="1" si="282"/>
        <v/>
      </c>
      <c r="BL293" t="str">
        <f t="shared" ca="1" si="283"/>
        <v/>
      </c>
      <c r="BM293" t="str">
        <f t="shared" ca="1" si="284"/>
        <v/>
      </c>
      <c r="BN293" s="4" t="str">
        <f t="shared" ca="1" si="285"/>
        <v/>
      </c>
      <c r="BO293" t="str">
        <f t="shared" ca="1" si="286"/>
        <v/>
      </c>
      <c r="BP293" t="str">
        <f t="shared" ca="1" si="287"/>
        <v/>
      </c>
      <c r="BQ293" t="str">
        <f t="shared" ca="1" si="288"/>
        <v/>
      </c>
      <c r="BR293" t="str">
        <f t="shared" ca="1" si="289"/>
        <v/>
      </c>
      <c r="BS293" t="str">
        <f t="shared" ca="1" si="290"/>
        <v/>
      </c>
      <c r="BT293" t="str">
        <f ca="1">IF($BH293="","",IF(OR(BO293='Datos fijos'!$AB$3,BO293='Datos fijos'!$AB$4),0,SUM(BP293:BS293)))</f>
        <v/>
      </c>
      <c r="BU293" t="str">
        <f t="shared" ca="1" si="335"/>
        <v/>
      </c>
      <c r="BX293">
        <f ca="1">IF(OR(COUNTIF('Datos fijos'!$AJ:$AJ,$B293)=0,$B293=0,D293=0,F293=0,G293=0,$H$4&lt;&gt;'Datos fijos'!$H$3),0,VLOOKUP($B293,'Datos fijos'!$AJ:$AO,COLUMN('Datos fijos'!$AL$1)-COLUMN('Datos fijos'!$AJ$2)+1,0))</f>
        <v>0</v>
      </c>
      <c r="BY293">
        <f t="shared" ca="1" si="336"/>
        <v>0</v>
      </c>
      <c r="BZ293" t="str">
        <f t="shared" ca="1" si="291"/>
        <v/>
      </c>
      <c r="CA293" t="str">
        <f t="shared" ca="1" si="292"/>
        <v/>
      </c>
      <c r="CC293" t="str">
        <f t="shared" ca="1" si="293"/>
        <v/>
      </c>
      <c r="CD293" t="str">
        <f t="shared" ca="1" si="294"/>
        <v/>
      </c>
      <c r="CE293" t="str">
        <f t="shared" ca="1" si="295"/>
        <v/>
      </c>
      <c r="CF293" t="str">
        <f t="shared" ca="1" si="296"/>
        <v/>
      </c>
      <c r="CG293" t="str">
        <f t="shared" ca="1" si="297"/>
        <v/>
      </c>
      <c r="CH293" t="str">
        <f t="shared" ca="1" si="298"/>
        <v/>
      </c>
      <c r="CI293" t="str">
        <f t="shared" ca="1" si="299"/>
        <v/>
      </c>
      <c r="CJ293" t="str">
        <f t="shared" ca="1" si="300"/>
        <v/>
      </c>
      <c r="CK293" t="str">
        <f t="shared" ca="1" si="301"/>
        <v/>
      </c>
      <c r="CL293" t="str">
        <f t="shared" ca="1" si="302"/>
        <v/>
      </c>
      <c r="CM293" t="str">
        <f ca="1">IF($CA293="","",IF(OR(CH293='Datos fijos'!$AB$3,CH293='Datos fijos'!$AB$4),0,SUM(CI293:CL293)))</f>
        <v/>
      </c>
      <c r="CN293" t="str">
        <f t="shared" ca="1" si="337"/>
        <v/>
      </c>
      <c r="CQ293" s="4">
        <f ca="1">IF(OR(COUNTIF('Datos fijos'!$AJ:$AJ,$B293)=0,$B293=0,L293=0,D293=0,F293=0),0,IF(K293='Datos fijos'!$AB$5,VLOOKUP($B293,'Datos fijos'!$AJ:$AO,COLUMN('Datos fijos'!$AN$1)-COLUMN('Datos fijos'!$AJ$2)+1,0),0))</f>
        <v>0</v>
      </c>
      <c r="CR293">
        <f t="shared" ca="1" si="338"/>
        <v>0</v>
      </c>
      <c r="CS293" t="str">
        <f t="shared" ca="1" si="303"/>
        <v/>
      </c>
      <c r="CT293" t="str">
        <f t="shared" ca="1" si="304"/>
        <v/>
      </c>
      <c r="CV293" t="str">
        <f t="shared" ca="1" si="305"/>
        <v/>
      </c>
      <c r="CW293" t="str">
        <f t="shared" ca="1" si="306"/>
        <v/>
      </c>
      <c r="CX293" t="str">
        <f t="shared" ca="1" si="307"/>
        <v/>
      </c>
      <c r="CY293" t="str">
        <f t="shared" ca="1" si="308"/>
        <v/>
      </c>
      <c r="CZ293" t="str">
        <f t="shared" ca="1" si="309"/>
        <v/>
      </c>
      <c r="DA293" t="str">
        <f t="shared" ca="1" si="310"/>
        <v/>
      </c>
      <c r="DB293" s="4" t="str">
        <f t="shared" ca="1" si="311"/>
        <v/>
      </c>
      <c r="DC293" t="str">
        <f t="shared" ca="1" si="312"/>
        <v/>
      </c>
      <c r="DD293" t="str">
        <f t="shared" ca="1" si="313"/>
        <v/>
      </c>
      <c r="DE293" t="str">
        <f t="shared" ca="1" si="314"/>
        <v/>
      </c>
      <c r="DF293" t="str">
        <f t="shared" ca="1" si="315"/>
        <v/>
      </c>
      <c r="DI293">
        <f ca="1">IF(OR(COUNTIF('Datos fijos'!$AJ:$AJ,Cálculos!$B293)=0,Cálculos!$B293=0,D293=0,F293=0),0,VLOOKUP($B293,'Datos fijos'!$AJ:$AO,COLUMN('Datos fijos'!$AO$1)-COLUMN('Datos fijos'!$AJ$2)+1,0))</f>
        <v>0</v>
      </c>
      <c r="DJ293">
        <f t="shared" ca="1" si="339"/>
        <v>0</v>
      </c>
      <c r="DK293" t="str">
        <f t="shared" ca="1" si="316"/>
        <v/>
      </c>
      <c r="DL293" t="str">
        <f t="shared" ca="1" si="340"/>
        <v/>
      </c>
      <c r="DN293" t="str">
        <f t="shared" ca="1" si="317"/>
        <v/>
      </c>
      <c r="DO293" t="str">
        <f t="shared" ca="1" si="318"/>
        <v/>
      </c>
      <c r="DP293" t="str">
        <f t="shared" ca="1" si="319"/>
        <v/>
      </c>
      <c r="DQ293" t="str">
        <f t="shared" ca="1" si="320"/>
        <v/>
      </c>
      <c r="DR293" t="str">
        <f t="shared" ca="1" si="321"/>
        <v/>
      </c>
      <c r="DS293" s="4" t="str">
        <f ca="1">IF($DL293="","",IF(OR(OFFSET(K$3,$DL293,0)='Datos fijos'!$AB$5,OFFSET(K$3,$DL293,0)='Datos fijos'!$AB$6),"Importado",OFFSET(K$3,$DL293,0)))</f>
        <v/>
      </c>
      <c r="DT293" t="str">
        <f t="shared" ca="1" si="322"/>
        <v/>
      </c>
      <c r="DU293" t="str">
        <f t="shared" ca="1" si="323"/>
        <v/>
      </c>
      <c r="DV293" t="str">
        <f t="shared" ca="1" si="324"/>
        <v/>
      </c>
      <c r="DW293" t="str">
        <f t="shared" ca="1" si="325"/>
        <v/>
      </c>
      <c r="DX293" t="str">
        <f ca="1">IF(DL293="","",IF(OR(DS293='Datos fijos'!$AB$3,DS293='Datos fijos'!$AB$4),0,SUM(DT293:DW293)))</f>
        <v/>
      </c>
      <c r="DY293" t="str">
        <f t="shared" ca="1" si="326"/>
        <v/>
      </c>
      <c r="EC293" s="52" t="str">
        <f ca="1">IF(OR(COUNTIF('Datos fijos'!$AJ:$AJ,Cálculos!$B293)=0,F293=0,D293=0,B293=0),"",VLOOKUP($B293,'Datos fijos'!$AJ:$AP,COLUMN('Datos fijos'!$AP$1)-COLUMN('Datos fijos'!$AJ$2)+1,0))</f>
        <v/>
      </c>
      <c r="ED293" t="str">
        <f t="shared" ca="1" si="327"/>
        <v/>
      </c>
    </row>
    <row r="294" spans="2:134">
      <c r="B294">
        <f ca="1">OFFSET('Equipos, Mater, Serv'!C$5,ROW($A294)-ROW($A$3),0)</f>
        <v>0</v>
      </c>
      <c r="C294">
        <f ca="1">OFFSET('Equipos, Mater, Serv'!D$5,ROW($A294)-ROW($A$3),0)</f>
        <v>0</v>
      </c>
      <c r="D294">
        <f ca="1">OFFSET('Equipos, Mater, Serv'!F$5,ROW($A294)-ROW($A$3),0)</f>
        <v>0</v>
      </c>
      <c r="E294">
        <f ca="1">OFFSET('Equipos, Mater, Serv'!G$5,ROW($A294)-ROW($A$3),0)</f>
        <v>0</v>
      </c>
      <c r="F294">
        <f ca="1">OFFSET('Equipos, Mater, Serv'!H$5,ROW($A294)-ROW($A$3),0)</f>
        <v>0</v>
      </c>
      <c r="G294">
        <f ca="1">OFFSET('Equipos, Mater, Serv'!L$5,ROW($A294)-ROW($A$3),0)</f>
        <v>0</v>
      </c>
      <c r="I294">
        <f ca="1">OFFSET('Equipos, Mater, Serv'!O$5,ROW($A294)-ROW($A$3),0)</f>
        <v>0</v>
      </c>
      <c r="J294">
        <f ca="1">OFFSET('Equipos, Mater, Serv'!P$5,ROW($A294)-ROW($A$3),0)</f>
        <v>0</v>
      </c>
      <c r="K294">
        <f ca="1">OFFSET('Equipos, Mater, Serv'!T$5,ROW($A294)-ROW($A$3),0)</f>
        <v>0</v>
      </c>
      <c r="L294">
        <f ca="1">OFFSET('Equipos, Mater, Serv'!U$5,ROW($A294)-ROW($A$3),0)</f>
        <v>0</v>
      </c>
      <c r="N294">
        <f ca="1">OFFSET('Equipos, Mater, Serv'!Z$5,ROW($A294)-ROW($A$3),0)</f>
        <v>0</v>
      </c>
      <c r="O294">
        <f ca="1">OFFSET('Equipos, Mater, Serv'!AA$5,ROW($A294)-ROW($A$3),0)</f>
        <v>0</v>
      </c>
      <c r="P294">
        <f ca="1">OFFSET('Equipos, Mater, Serv'!AB$5,ROW($A294)-ROW($A$3),0)</f>
        <v>0</v>
      </c>
      <c r="Q294">
        <f ca="1">OFFSET('Equipos, Mater, Serv'!AC$5,ROW($A294)-ROW($A$3),0)</f>
        <v>0</v>
      </c>
      <c r="R294">
        <f ca="1">OFFSET('Equipos, Mater, Serv'!AD$5,ROW($A294)-ROW($A$3),0)</f>
        <v>0</v>
      </c>
      <c r="S294">
        <f ca="1">OFFSET('Equipos, Mater, Serv'!AE$5,ROW($A294)-ROW($A$3),0)</f>
        <v>0</v>
      </c>
      <c r="T294">
        <f ca="1">OFFSET('Equipos, Mater, Serv'!AF$5,ROW($A294)-ROW($A$3),0)</f>
        <v>0</v>
      </c>
      <c r="V294" s="227">
        <f ca="1">IF(OR($B294=0,D294=0,F294=0,J294&lt;&gt;'Datos fijos'!$H$3),0,1)</f>
        <v>0</v>
      </c>
      <c r="W294">
        <f t="shared" ca="1" si="328"/>
        <v>0</v>
      </c>
      <c r="X294" t="str">
        <f t="shared" ca="1" si="329"/>
        <v/>
      </c>
      <c r="Y294" t="str">
        <f t="shared" ca="1" si="330"/>
        <v/>
      </c>
      <c r="AA294" t="str">
        <f t="shared" ca="1" si="273"/>
        <v/>
      </c>
      <c r="AB294" t="str">
        <f t="shared" ca="1" si="274"/>
        <v/>
      </c>
      <c r="AC294" t="str">
        <f t="shared" ca="1" si="275"/>
        <v/>
      </c>
      <c r="AD294" t="str">
        <f t="shared" ca="1" si="276"/>
        <v/>
      </c>
      <c r="AE294" t="str">
        <f t="shared" ca="1" si="277"/>
        <v/>
      </c>
      <c r="AF294" t="str">
        <f t="shared" ca="1" si="278"/>
        <v/>
      </c>
      <c r="AG294" t="str">
        <f t="shared" ca="1" si="331"/>
        <v/>
      </c>
      <c r="AH294" t="str">
        <f t="shared" ca="1" si="332"/>
        <v/>
      </c>
      <c r="AI294" t="str">
        <f t="shared" ca="1" si="333"/>
        <v/>
      </c>
      <c r="AL294" t="str">
        <f ca="1">IF(Y294="","",IF(OR(AG294='Datos fijos'!$AB$3,AG294='Datos fijos'!$AB$4),0,SUM(AH294:AK294)))</f>
        <v/>
      </c>
      <c r="BE294" s="4">
        <f ca="1">IF(OR(COUNTIF('Datos fijos'!$AJ:$AJ,$B294)=0,$B294=0,D294=0,F294=0,$H$4&lt;&gt;'Datos fijos'!$H$3),0,VLOOKUP($B294,'Datos fijos'!$AJ:$AO,COLUMN('Datos fijos'!$AK$2)-COLUMN('Datos fijos'!$AJ$2)+1,0))</f>
        <v>0</v>
      </c>
      <c r="BF294">
        <f t="shared" ca="1" si="334"/>
        <v>0</v>
      </c>
      <c r="BG294" t="str">
        <f t="shared" ca="1" si="279"/>
        <v/>
      </c>
      <c r="BH294" t="str">
        <f t="shared" ca="1" si="280"/>
        <v/>
      </c>
      <c r="BJ294" t="str">
        <f t="shared" ca="1" si="281"/>
        <v/>
      </c>
      <c r="BK294" t="str">
        <f t="shared" ca="1" si="282"/>
        <v/>
      </c>
      <c r="BL294" t="str">
        <f t="shared" ca="1" si="283"/>
        <v/>
      </c>
      <c r="BM294" t="str">
        <f t="shared" ca="1" si="284"/>
        <v/>
      </c>
      <c r="BN294" s="4" t="str">
        <f t="shared" ca="1" si="285"/>
        <v/>
      </c>
      <c r="BO294" t="str">
        <f t="shared" ca="1" si="286"/>
        <v/>
      </c>
      <c r="BP294" t="str">
        <f t="shared" ca="1" si="287"/>
        <v/>
      </c>
      <c r="BQ294" t="str">
        <f t="shared" ca="1" si="288"/>
        <v/>
      </c>
      <c r="BR294" t="str">
        <f t="shared" ca="1" si="289"/>
        <v/>
      </c>
      <c r="BS294" t="str">
        <f t="shared" ca="1" si="290"/>
        <v/>
      </c>
      <c r="BT294" t="str">
        <f ca="1">IF($BH294="","",IF(OR(BO294='Datos fijos'!$AB$3,BO294='Datos fijos'!$AB$4),0,SUM(BP294:BS294)))</f>
        <v/>
      </c>
      <c r="BU294" t="str">
        <f t="shared" ca="1" si="335"/>
        <v/>
      </c>
      <c r="BX294">
        <f ca="1">IF(OR(COUNTIF('Datos fijos'!$AJ:$AJ,$B294)=0,$B294=0,D294=0,F294=0,G294=0,$H$4&lt;&gt;'Datos fijos'!$H$3),0,VLOOKUP($B294,'Datos fijos'!$AJ:$AO,COLUMN('Datos fijos'!$AL$1)-COLUMN('Datos fijos'!$AJ$2)+1,0))</f>
        <v>0</v>
      </c>
      <c r="BY294">
        <f t="shared" ca="1" si="336"/>
        <v>0</v>
      </c>
      <c r="BZ294" t="str">
        <f t="shared" ca="1" si="291"/>
        <v/>
      </c>
      <c r="CA294" t="str">
        <f t="shared" ca="1" si="292"/>
        <v/>
      </c>
      <c r="CC294" t="str">
        <f t="shared" ca="1" si="293"/>
        <v/>
      </c>
      <c r="CD294" t="str">
        <f t="shared" ca="1" si="294"/>
        <v/>
      </c>
      <c r="CE294" t="str">
        <f t="shared" ca="1" si="295"/>
        <v/>
      </c>
      <c r="CF294" t="str">
        <f t="shared" ca="1" si="296"/>
        <v/>
      </c>
      <c r="CG294" t="str">
        <f t="shared" ca="1" si="297"/>
        <v/>
      </c>
      <c r="CH294" t="str">
        <f t="shared" ca="1" si="298"/>
        <v/>
      </c>
      <c r="CI294" t="str">
        <f t="shared" ca="1" si="299"/>
        <v/>
      </c>
      <c r="CJ294" t="str">
        <f t="shared" ca="1" si="300"/>
        <v/>
      </c>
      <c r="CK294" t="str">
        <f t="shared" ca="1" si="301"/>
        <v/>
      </c>
      <c r="CL294" t="str">
        <f t="shared" ca="1" si="302"/>
        <v/>
      </c>
      <c r="CM294" t="str">
        <f ca="1">IF($CA294="","",IF(OR(CH294='Datos fijos'!$AB$3,CH294='Datos fijos'!$AB$4),0,SUM(CI294:CL294)))</f>
        <v/>
      </c>
      <c r="CN294" t="str">
        <f t="shared" ca="1" si="337"/>
        <v/>
      </c>
      <c r="CQ294" s="4">
        <f ca="1">IF(OR(COUNTIF('Datos fijos'!$AJ:$AJ,$B294)=0,$B294=0,L294=0,D294=0,F294=0),0,IF(K294='Datos fijos'!$AB$5,VLOOKUP($B294,'Datos fijos'!$AJ:$AO,COLUMN('Datos fijos'!$AN$1)-COLUMN('Datos fijos'!$AJ$2)+1,0),0))</f>
        <v>0</v>
      </c>
      <c r="CR294">
        <f t="shared" ca="1" si="338"/>
        <v>0</v>
      </c>
      <c r="CS294" t="str">
        <f t="shared" ca="1" si="303"/>
        <v/>
      </c>
      <c r="CT294" t="str">
        <f t="shared" ca="1" si="304"/>
        <v/>
      </c>
      <c r="CV294" t="str">
        <f t="shared" ca="1" si="305"/>
        <v/>
      </c>
      <c r="CW294" t="str">
        <f t="shared" ca="1" si="306"/>
        <v/>
      </c>
      <c r="CX294" t="str">
        <f t="shared" ca="1" si="307"/>
        <v/>
      </c>
      <c r="CY294" t="str">
        <f t="shared" ca="1" si="308"/>
        <v/>
      </c>
      <c r="CZ294" t="str">
        <f t="shared" ca="1" si="309"/>
        <v/>
      </c>
      <c r="DA294" t="str">
        <f t="shared" ca="1" si="310"/>
        <v/>
      </c>
      <c r="DB294" s="4" t="str">
        <f t="shared" ca="1" si="311"/>
        <v/>
      </c>
      <c r="DC294" t="str">
        <f t="shared" ca="1" si="312"/>
        <v/>
      </c>
      <c r="DD294" t="str">
        <f t="shared" ca="1" si="313"/>
        <v/>
      </c>
      <c r="DE294" t="str">
        <f t="shared" ca="1" si="314"/>
        <v/>
      </c>
      <c r="DF294" t="str">
        <f t="shared" ca="1" si="315"/>
        <v/>
      </c>
      <c r="DI294">
        <f ca="1">IF(OR(COUNTIF('Datos fijos'!$AJ:$AJ,Cálculos!$B294)=0,Cálculos!$B294=0,D294=0,F294=0),0,VLOOKUP($B294,'Datos fijos'!$AJ:$AO,COLUMN('Datos fijos'!$AO$1)-COLUMN('Datos fijos'!$AJ$2)+1,0))</f>
        <v>0</v>
      </c>
      <c r="DJ294">
        <f t="shared" ca="1" si="339"/>
        <v>0</v>
      </c>
      <c r="DK294" t="str">
        <f t="shared" ca="1" si="316"/>
        <v/>
      </c>
      <c r="DL294" t="str">
        <f t="shared" ca="1" si="340"/>
        <v/>
      </c>
      <c r="DN294" t="str">
        <f t="shared" ca="1" si="317"/>
        <v/>
      </c>
      <c r="DO294" t="str">
        <f t="shared" ca="1" si="318"/>
        <v/>
      </c>
      <c r="DP294" t="str">
        <f t="shared" ca="1" si="319"/>
        <v/>
      </c>
      <c r="DQ294" t="str">
        <f t="shared" ca="1" si="320"/>
        <v/>
      </c>
      <c r="DR294" t="str">
        <f t="shared" ca="1" si="321"/>
        <v/>
      </c>
      <c r="DS294" s="4" t="str">
        <f ca="1">IF($DL294="","",IF(OR(OFFSET(K$3,$DL294,0)='Datos fijos'!$AB$5,OFFSET(K$3,$DL294,0)='Datos fijos'!$AB$6),"Importado",OFFSET(K$3,$DL294,0)))</f>
        <v/>
      </c>
      <c r="DT294" t="str">
        <f t="shared" ca="1" si="322"/>
        <v/>
      </c>
      <c r="DU294" t="str">
        <f t="shared" ca="1" si="323"/>
        <v/>
      </c>
      <c r="DV294" t="str">
        <f t="shared" ca="1" si="324"/>
        <v/>
      </c>
      <c r="DW294" t="str">
        <f t="shared" ca="1" si="325"/>
        <v/>
      </c>
      <c r="DX294" t="str">
        <f ca="1">IF(DL294="","",IF(OR(DS294='Datos fijos'!$AB$3,DS294='Datos fijos'!$AB$4),0,SUM(DT294:DW294)))</f>
        <v/>
      </c>
      <c r="DY294" t="str">
        <f t="shared" ca="1" si="326"/>
        <v/>
      </c>
      <c r="EC294" s="52" t="str">
        <f ca="1">IF(OR(COUNTIF('Datos fijos'!$AJ:$AJ,Cálculos!$B294)=0,F294=0,D294=0,B294=0),"",VLOOKUP($B294,'Datos fijos'!$AJ:$AP,COLUMN('Datos fijos'!$AP$1)-COLUMN('Datos fijos'!$AJ$2)+1,0))</f>
        <v/>
      </c>
      <c r="ED294" t="str">
        <f t="shared" ca="1" si="327"/>
        <v/>
      </c>
    </row>
    <row r="295" spans="2:134">
      <c r="B295">
        <f ca="1">OFFSET('Equipos, Mater, Serv'!C$5,ROW($A295)-ROW($A$3),0)</f>
        <v>0</v>
      </c>
      <c r="C295">
        <f ca="1">OFFSET('Equipos, Mater, Serv'!D$5,ROW($A295)-ROW($A$3),0)</f>
        <v>0</v>
      </c>
      <c r="D295">
        <f ca="1">OFFSET('Equipos, Mater, Serv'!F$5,ROW($A295)-ROW($A$3),0)</f>
        <v>0</v>
      </c>
      <c r="E295">
        <f ca="1">OFFSET('Equipos, Mater, Serv'!G$5,ROW($A295)-ROW($A$3),0)</f>
        <v>0</v>
      </c>
      <c r="F295">
        <f ca="1">OFFSET('Equipos, Mater, Serv'!H$5,ROW($A295)-ROW($A$3),0)</f>
        <v>0</v>
      </c>
      <c r="G295">
        <f ca="1">OFFSET('Equipos, Mater, Serv'!L$5,ROW($A295)-ROW($A$3),0)</f>
        <v>0</v>
      </c>
      <c r="I295">
        <f ca="1">OFFSET('Equipos, Mater, Serv'!O$5,ROW($A295)-ROW($A$3),0)</f>
        <v>0</v>
      </c>
      <c r="J295">
        <f ca="1">OFFSET('Equipos, Mater, Serv'!P$5,ROW($A295)-ROW($A$3),0)</f>
        <v>0</v>
      </c>
      <c r="K295">
        <f ca="1">OFFSET('Equipos, Mater, Serv'!T$5,ROW($A295)-ROW($A$3),0)</f>
        <v>0</v>
      </c>
      <c r="L295">
        <f ca="1">OFFSET('Equipos, Mater, Serv'!U$5,ROW($A295)-ROW($A$3),0)</f>
        <v>0</v>
      </c>
      <c r="N295">
        <f ca="1">OFFSET('Equipos, Mater, Serv'!Z$5,ROW($A295)-ROW($A$3),0)</f>
        <v>0</v>
      </c>
      <c r="O295">
        <f ca="1">OFFSET('Equipos, Mater, Serv'!AA$5,ROW($A295)-ROW($A$3),0)</f>
        <v>0</v>
      </c>
      <c r="P295">
        <f ca="1">OFFSET('Equipos, Mater, Serv'!AB$5,ROW($A295)-ROW($A$3),0)</f>
        <v>0</v>
      </c>
      <c r="Q295">
        <f ca="1">OFFSET('Equipos, Mater, Serv'!AC$5,ROW($A295)-ROW($A$3),0)</f>
        <v>0</v>
      </c>
      <c r="R295">
        <f ca="1">OFFSET('Equipos, Mater, Serv'!AD$5,ROW($A295)-ROW($A$3),0)</f>
        <v>0</v>
      </c>
      <c r="S295">
        <f ca="1">OFFSET('Equipos, Mater, Serv'!AE$5,ROW($A295)-ROW($A$3),0)</f>
        <v>0</v>
      </c>
      <c r="T295">
        <f ca="1">OFFSET('Equipos, Mater, Serv'!AF$5,ROW($A295)-ROW($A$3),0)</f>
        <v>0</v>
      </c>
      <c r="V295" s="227">
        <f ca="1">IF(OR($B295=0,D295=0,F295=0,J295&lt;&gt;'Datos fijos'!$H$3),0,1)</f>
        <v>0</v>
      </c>
      <c r="W295">
        <f t="shared" ca="1" si="328"/>
        <v>0</v>
      </c>
      <c r="X295" t="str">
        <f t="shared" ca="1" si="329"/>
        <v/>
      </c>
      <c r="Y295" t="str">
        <f t="shared" ca="1" si="330"/>
        <v/>
      </c>
      <c r="AA295" t="str">
        <f t="shared" ca="1" si="273"/>
        <v/>
      </c>
      <c r="AB295" t="str">
        <f t="shared" ca="1" si="274"/>
        <v/>
      </c>
      <c r="AC295" t="str">
        <f t="shared" ca="1" si="275"/>
        <v/>
      </c>
      <c r="AD295" t="str">
        <f t="shared" ca="1" si="276"/>
        <v/>
      </c>
      <c r="AE295" t="str">
        <f t="shared" ca="1" si="277"/>
        <v/>
      </c>
      <c r="AF295" t="str">
        <f t="shared" ca="1" si="278"/>
        <v/>
      </c>
      <c r="AG295" t="str">
        <f t="shared" ca="1" si="331"/>
        <v/>
      </c>
      <c r="AH295" t="str">
        <f t="shared" ca="1" si="332"/>
        <v/>
      </c>
      <c r="AI295" t="str">
        <f t="shared" ca="1" si="333"/>
        <v/>
      </c>
      <c r="AL295" t="str">
        <f ca="1">IF(Y295="","",IF(OR(AG295='Datos fijos'!$AB$3,AG295='Datos fijos'!$AB$4),0,SUM(AH295:AK295)))</f>
        <v/>
      </c>
      <c r="BE295" s="4">
        <f ca="1">IF(OR(COUNTIF('Datos fijos'!$AJ:$AJ,$B295)=0,$B295=0,D295=0,F295=0,$H$4&lt;&gt;'Datos fijos'!$H$3),0,VLOOKUP($B295,'Datos fijos'!$AJ:$AO,COLUMN('Datos fijos'!$AK$2)-COLUMN('Datos fijos'!$AJ$2)+1,0))</f>
        <v>0</v>
      </c>
      <c r="BF295">
        <f t="shared" ca="1" si="334"/>
        <v>0</v>
      </c>
      <c r="BG295" t="str">
        <f t="shared" ca="1" si="279"/>
        <v/>
      </c>
      <c r="BH295" t="str">
        <f t="shared" ca="1" si="280"/>
        <v/>
      </c>
      <c r="BJ295" t="str">
        <f t="shared" ca="1" si="281"/>
        <v/>
      </c>
      <c r="BK295" t="str">
        <f t="shared" ca="1" si="282"/>
        <v/>
      </c>
      <c r="BL295" t="str">
        <f t="shared" ca="1" si="283"/>
        <v/>
      </c>
      <c r="BM295" t="str">
        <f t="shared" ca="1" si="284"/>
        <v/>
      </c>
      <c r="BN295" s="4" t="str">
        <f t="shared" ca="1" si="285"/>
        <v/>
      </c>
      <c r="BO295" t="str">
        <f t="shared" ca="1" si="286"/>
        <v/>
      </c>
      <c r="BP295" t="str">
        <f t="shared" ca="1" si="287"/>
        <v/>
      </c>
      <c r="BQ295" t="str">
        <f t="shared" ca="1" si="288"/>
        <v/>
      </c>
      <c r="BR295" t="str">
        <f t="shared" ca="1" si="289"/>
        <v/>
      </c>
      <c r="BS295" t="str">
        <f t="shared" ca="1" si="290"/>
        <v/>
      </c>
      <c r="BT295" t="str">
        <f ca="1">IF($BH295="","",IF(OR(BO295='Datos fijos'!$AB$3,BO295='Datos fijos'!$AB$4),0,SUM(BP295:BS295)))</f>
        <v/>
      </c>
      <c r="BU295" t="str">
        <f t="shared" ca="1" si="335"/>
        <v/>
      </c>
      <c r="BX295">
        <f ca="1">IF(OR(COUNTIF('Datos fijos'!$AJ:$AJ,$B295)=0,$B295=0,D295=0,F295=0,G295=0,$H$4&lt;&gt;'Datos fijos'!$H$3),0,VLOOKUP($B295,'Datos fijos'!$AJ:$AO,COLUMN('Datos fijos'!$AL$1)-COLUMN('Datos fijos'!$AJ$2)+1,0))</f>
        <v>0</v>
      </c>
      <c r="BY295">
        <f t="shared" ca="1" si="336"/>
        <v>0</v>
      </c>
      <c r="BZ295" t="str">
        <f t="shared" ca="1" si="291"/>
        <v/>
      </c>
      <c r="CA295" t="str">
        <f t="shared" ca="1" si="292"/>
        <v/>
      </c>
      <c r="CC295" t="str">
        <f t="shared" ca="1" si="293"/>
        <v/>
      </c>
      <c r="CD295" t="str">
        <f t="shared" ca="1" si="294"/>
        <v/>
      </c>
      <c r="CE295" t="str">
        <f t="shared" ca="1" si="295"/>
        <v/>
      </c>
      <c r="CF295" t="str">
        <f t="shared" ca="1" si="296"/>
        <v/>
      </c>
      <c r="CG295" t="str">
        <f t="shared" ca="1" si="297"/>
        <v/>
      </c>
      <c r="CH295" t="str">
        <f t="shared" ca="1" si="298"/>
        <v/>
      </c>
      <c r="CI295" t="str">
        <f t="shared" ca="1" si="299"/>
        <v/>
      </c>
      <c r="CJ295" t="str">
        <f t="shared" ca="1" si="300"/>
        <v/>
      </c>
      <c r="CK295" t="str">
        <f t="shared" ca="1" si="301"/>
        <v/>
      </c>
      <c r="CL295" t="str">
        <f t="shared" ca="1" si="302"/>
        <v/>
      </c>
      <c r="CM295" t="str">
        <f ca="1">IF($CA295="","",IF(OR(CH295='Datos fijos'!$AB$3,CH295='Datos fijos'!$AB$4),0,SUM(CI295:CL295)))</f>
        <v/>
      </c>
      <c r="CN295" t="str">
        <f t="shared" ca="1" si="337"/>
        <v/>
      </c>
      <c r="CQ295" s="4">
        <f ca="1">IF(OR(COUNTIF('Datos fijos'!$AJ:$AJ,$B295)=0,$B295=0,L295=0,D295=0,F295=0),0,IF(K295='Datos fijos'!$AB$5,VLOOKUP($B295,'Datos fijos'!$AJ:$AO,COLUMN('Datos fijos'!$AN$1)-COLUMN('Datos fijos'!$AJ$2)+1,0),0))</f>
        <v>0</v>
      </c>
      <c r="CR295">
        <f t="shared" ca="1" si="338"/>
        <v>0</v>
      </c>
      <c r="CS295" t="str">
        <f t="shared" ca="1" si="303"/>
        <v/>
      </c>
      <c r="CT295" t="str">
        <f t="shared" ca="1" si="304"/>
        <v/>
      </c>
      <c r="CV295" t="str">
        <f t="shared" ca="1" si="305"/>
        <v/>
      </c>
      <c r="CW295" t="str">
        <f t="shared" ca="1" si="306"/>
        <v/>
      </c>
      <c r="CX295" t="str">
        <f t="shared" ca="1" si="307"/>
        <v/>
      </c>
      <c r="CY295" t="str">
        <f t="shared" ca="1" si="308"/>
        <v/>
      </c>
      <c r="CZ295" t="str">
        <f t="shared" ca="1" si="309"/>
        <v/>
      </c>
      <c r="DA295" t="str">
        <f t="shared" ca="1" si="310"/>
        <v/>
      </c>
      <c r="DB295" s="4" t="str">
        <f t="shared" ca="1" si="311"/>
        <v/>
      </c>
      <c r="DC295" t="str">
        <f t="shared" ca="1" si="312"/>
        <v/>
      </c>
      <c r="DD295" t="str">
        <f t="shared" ca="1" si="313"/>
        <v/>
      </c>
      <c r="DE295" t="str">
        <f t="shared" ca="1" si="314"/>
        <v/>
      </c>
      <c r="DF295" t="str">
        <f t="shared" ca="1" si="315"/>
        <v/>
      </c>
      <c r="DI295">
        <f ca="1">IF(OR(COUNTIF('Datos fijos'!$AJ:$AJ,Cálculos!$B295)=0,Cálculos!$B295=0,D295=0,F295=0),0,VLOOKUP($B295,'Datos fijos'!$AJ:$AO,COLUMN('Datos fijos'!$AO$1)-COLUMN('Datos fijos'!$AJ$2)+1,0))</f>
        <v>0</v>
      </c>
      <c r="DJ295">
        <f t="shared" ca="1" si="339"/>
        <v>0</v>
      </c>
      <c r="DK295" t="str">
        <f t="shared" ca="1" si="316"/>
        <v/>
      </c>
      <c r="DL295" t="str">
        <f t="shared" ca="1" si="340"/>
        <v/>
      </c>
      <c r="DN295" t="str">
        <f t="shared" ca="1" si="317"/>
        <v/>
      </c>
      <c r="DO295" t="str">
        <f t="shared" ca="1" si="318"/>
        <v/>
      </c>
      <c r="DP295" t="str">
        <f t="shared" ca="1" si="319"/>
        <v/>
      </c>
      <c r="DQ295" t="str">
        <f t="shared" ca="1" si="320"/>
        <v/>
      </c>
      <c r="DR295" t="str">
        <f t="shared" ca="1" si="321"/>
        <v/>
      </c>
      <c r="DS295" s="4" t="str">
        <f ca="1">IF($DL295="","",IF(OR(OFFSET(K$3,$DL295,0)='Datos fijos'!$AB$5,OFFSET(K$3,$DL295,0)='Datos fijos'!$AB$6),"Importado",OFFSET(K$3,$DL295,0)))</f>
        <v/>
      </c>
      <c r="DT295" t="str">
        <f t="shared" ca="1" si="322"/>
        <v/>
      </c>
      <c r="DU295" t="str">
        <f t="shared" ca="1" si="323"/>
        <v/>
      </c>
      <c r="DV295" t="str">
        <f t="shared" ca="1" si="324"/>
        <v/>
      </c>
      <c r="DW295" t="str">
        <f t="shared" ca="1" si="325"/>
        <v/>
      </c>
      <c r="DX295" t="str">
        <f ca="1">IF(DL295="","",IF(OR(DS295='Datos fijos'!$AB$3,DS295='Datos fijos'!$AB$4),0,SUM(DT295:DW295)))</f>
        <v/>
      </c>
      <c r="DY295" t="str">
        <f t="shared" ca="1" si="326"/>
        <v/>
      </c>
      <c r="EC295" s="52" t="str">
        <f ca="1">IF(OR(COUNTIF('Datos fijos'!$AJ:$AJ,Cálculos!$B295)=0,F295=0,D295=0,B295=0),"",VLOOKUP($B295,'Datos fijos'!$AJ:$AP,COLUMN('Datos fijos'!$AP$1)-COLUMN('Datos fijos'!$AJ$2)+1,0))</f>
        <v/>
      </c>
      <c r="ED295" t="str">
        <f t="shared" ca="1" si="327"/>
        <v/>
      </c>
    </row>
    <row r="296" spans="2:134">
      <c r="B296">
        <f ca="1">OFFSET('Equipos, Mater, Serv'!C$5,ROW($A296)-ROW($A$3),0)</f>
        <v>0</v>
      </c>
      <c r="C296">
        <f ca="1">OFFSET('Equipos, Mater, Serv'!D$5,ROW($A296)-ROW($A$3),0)</f>
        <v>0</v>
      </c>
      <c r="D296">
        <f ca="1">OFFSET('Equipos, Mater, Serv'!F$5,ROW($A296)-ROW($A$3),0)</f>
        <v>0</v>
      </c>
      <c r="E296">
        <f ca="1">OFFSET('Equipos, Mater, Serv'!G$5,ROW($A296)-ROW($A$3),0)</f>
        <v>0</v>
      </c>
      <c r="F296">
        <f ca="1">OFFSET('Equipos, Mater, Serv'!H$5,ROW($A296)-ROW($A$3),0)</f>
        <v>0</v>
      </c>
      <c r="G296">
        <f ca="1">OFFSET('Equipos, Mater, Serv'!L$5,ROW($A296)-ROW($A$3),0)</f>
        <v>0</v>
      </c>
      <c r="I296">
        <f ca="1">OFFSET('Equipos, Mater, Serv'!O$5,ROW($A296)-ROW($A$3),0)</f>
        <v>0</v>
      </c>
      <c r="J296">
        <f ca="1">OFFSET('Equipos, Mater, Serv'!P$5,ROW($A296)-ROW($A$3),0)</f>
        <v>0</v>
      </c>
      <c r="K296">
        <f ca="1">OFFSET('Equipos, Mater, Serv'!T$5,ROW($A296)-ROW($A$3),0)</f>
        <v>0</v>
      </c>
      <c r="L296">
        <f ca="1">OFFSET('Equipos, Mater, Serv'!U$5,ROW($A296)-ROW($A$3),0)</f>
        <v>0</v>
      </c>
      <c r="N296">
        <f ca="1">OFFSET('Equipos, Mater, Serv'!Z$5,ROW($A296)-ROW($A$3),0)</f>
        <v>0</v>
      </c>
      <c r="O296">
        <f ca="1">OFFSET('Equipos, Mater, Serv'!AA$5,ROW($A296)-ROW($A$3),0)</f>
        <v>0</v>
      </c>
      <c r="P296">
        <f ca="1">OFFSET('Equipos, Mater, Serv'!AB$5,ROW($A296)-ROW($A$3),0)</f>
        <v>0</v>
      </c>
      <c r="Q296">
        <f ca="1">OFFSET('Equipos, Mater, Serv'!AC$5,ROW($A296)-ROW($A$3),0)</f>
        <v>0</v>
      </c>
      <c r="R296">
        <f ca="1">OFFSET('Equipos, Mater, Serv'!AD$5,ROW($A296)-ROW($A$3),0)</f>
        <v>0</v>
      </c>
      <c r="S296">
        <f ca="1">OFFSET('Equipos, Mater, Serv'!AE$5,ROW($A296)-ROW($A$3),0)</f>
        <v>0</v>
      </c>
      <c r="T296">
        <f ca="1">OFFSET('Equipos, Mater, Serv'!AF$5,ROW($A296)-ROW($A$3),0)</f>
        <v>0</v>
      </c>
      <c r="V296" s="227">
        <f ca="1">IF(OR($B296=0,D296=0,F296=0,J296&lt;&gt;'Datos fijos'!$H$3),0,1)</f>
        <v>0</v>
      </c>
      <c r="W296">
        <f t="shared" ca="1" si="328"/>
        <v>0</v>
      </c>
      <c r="X296" t="str">
        <f t="shared" ca="1" si="329"/>
        <v/>
      </c>
      <c r="Y296" t="str">
        <f t="shared" ca="1" si="330"/>
        <v/>
      </c>
      <c r="AA296" t="str">
        <f t="shared" ca="1" si="273"/>
        <v/>
      </c>
      <c r="AB296" t="str">
        <f t="shared" ca="1" si="274"/>
        <v/>
      </c>
      <c r="AC296" t="str">
        <f t="shared" ca="1" si="275"/>
        <v/>
      </c>
      <c r="AD296" t="str">
        <f t="shared" ca="1" si="276"/>
        <v/>
      </c>
      <c r="AE296" t="str">
        <f t="shared" ca="1" si="277"/>
        <v/>
      </c>
      <c r="AF296" t="str">
        <f t="shared" ca="1" si="278"/>
        <v/>
      </c>
      <c r="AG296" t="str">
        <f t="shared" ca="1" si="331"/>
        <v/>
      </c>
      <c r="AH296" t="str">
        <f t="shared" ca="1" si="332"/>
        <v/>
      </c>
      <c r="AI296" t="str">
        <f t="shared" ca="1" si="333"/>
        <v/>
      </c>
      <c r="AL296" t="str">
        <f ca="1">IF(Y296="","",IF(OR(AG296='Datos fijos'!$AB$3,AG296='Datos fijos'!$AB$4),0,SUM(AH296:AK296)))</f>
        <v/>
      </c>
      <c r="BE296" s="4">
        <f ca="1">IF(OR(COUNTIF('Datos fijos'!$AJ:$AJ,$B296)=0,$B296=0,D296=0,F296=0,$H$4&lt;&gt;'Datos fijos'!$H$3),0,VLOOKUP($B296,'Datos fijos'!$AJ:$AO,COLUMN('Datos fijos'!$AK$2)-COLUMN('Datos fijos'!$AJ$2)+1,0))</f>
        <v>0</v>
      </c>
      <c r="BF296">
        <f t="shared" ca="1" si="334"/>
        <v>0</v>
      </c>
      <c r="BG296" t="str">
        <f t="shared" ca="1" si="279"/>
        <v/>
      </c>
      <c r="BH296" t="str">
        <f t="shared" ca="1" si="280"/>
        <v/>
      </c>
      <c r="BJ296" t="str">
        <f t="shared" ca="1" si="281"/>
        <v/>
      </c>
      <c r="BK296" t="str">
        <f t="shared" ca="1" si="282"/>
        <v/>
      </c>
      <c r="BL296" t="str">
        <f t="shared" ca="1" si="283"/>
        <v/>
      </c>
      <c r="BM296" t="str">
        <f t="shared" ca="1" si="284"/>
        <v/>
      </c>
      <c r="BN296" s="4" t="str">
        <f t="shared" ca="1" si="285"/>
        <v/>
      </c>
      <c r="BO296" t="str">
        <f t="shared" ca="1" si="286"/>
        <v/>
      </c>
      <c r="BP296" t="str">
        <f t="shared" ca="1" si="287"/>
        <v/>
      </c>
      <c r="BQ296" t="str">
        <f t="shared" ca="1" si="288"/>
        <v/>
      </c>
      <c r="BR296" t="str">
        <f t="shared" ca="1" si="289"/>
        <v/>
      </c>
      <c r="BS296" t="str">
        <f t="shared" ca="1" si="290"/>
        <v/>
      </c>
      <c r="BT296" t="str">
        <f ca="1">IF($BH296="","",IF(OR(BO296='Datos fijos'!$AB$3,BO296='Datos fijos'!$AB$4),0,SUM(BP296:BS296)))</f>
        <v/>
      </c>
      <c r="BU296" t="str">
        <f t="shared" ca="1" si="335"/>
        <v/>
      </c>
      <c r="BX296">
        <f ca="1">IF(OR(COUNTIF('Datos fijos'!$AJ:$AJ,$B296)=0,$B296=0,D296=0,F296=0,G296=0,$H$4&lt;&gt;'Datos fijos'!$H$3),0,VLOOKUP($B296,'Datos fijos'!$AJ:$AO,COLUMN('Datos fijos'!$AL$1)-COLUMN('Datos fijos'!$AJ$2)+1,0))</f>
        <v>0</v>
      </c>
      <c r="BY296">
        <f t="shared" ca="1" si="336"/>
        <v>0</v>
      </c>
      <c r="BZ296" t="str">
        <f t="shared" ca="1" si="291"/>
        <v/>
      </c>
      <c r="CA296" t="str">
        <f t="shared" ca="1" si="292"/>
        <v/>
      </c>
      <c r="CC296" t="str">
        <f t="shared" ca="1" si="293"/>
        <v/>
      </c>
      <c r="CD296" t="str">
        <f t="shared" ca="1" si="294"/>
        <v/>
      </c>
      <c r="CE296" t="str">
        <f t="shared" ca="1" si="295"/>
        <v/>
      </c>
      <c r="CF296" t="str">
        <f t="shared" ca="1" si="296"/>
        <v/>
      </c>
      <c r="CG296" t="str">
        <f t="shared" ca="1" si="297"/>
        <v/>
      </c>
      <c r="CH296" t="str">
        <f t="shared" ca="1" si="298"/>
        <v/>
      </c>
      <c r="CI296" t="str">
        <f t="shared" ca="1" si="299"/>
        <v/>
      </c>
      <c r="CJ296" t="str">
        <f t="shared" ca="1" si="300"/>
        <v/>
      </c>
      <c r="CK296" t="str">
        <f t="shared" ca="1" si="301"/>
        <v/>
      </c>
      <c r="CL296" t="str">
        <f t="shared" ca="1" si="302"/>
        <v/>
      </c>
      <c r="CM296" t="str">
        <f ca="1">IF($CA296="","",IF(OR(CH296='Datos fijos'!$AB$3,CH296='Datos fijos'!$AB$4),0,SUM(CI296:CL296)))</f>
        <v/>
      </c>
      <c r="CN296" t="str">
        <f t="shared" ca="1" si="337"/>
        <v/>
      </c>
      <c r="CQ296" s="4">
        <f ca="1">IF(OR(COUNTIF('Datos fijos'!$AJ:$AJ,$B296)=0,$B296=0,L296=0,D296=0,F296=0),0,IF(K296='Datos fijos'!$AB$5,VLOOKUP($B296,'Datos fijos'!$AJ:$AO,COLUMN('Datos fijos'!$AN$1)-COLUMN('Datos fijos'!$AJ$2)+1,0),0))</f>
        <v>0</v>
      </c>
      <c r="CR296">
        <f t="shared" ca="1" si="338"/>
        <v>0</v>
      </c>
      <c r="CS296" t="str">
        <f t="shared" ca="1" si="303"/>
        <v/>
      </c>
      <c r="CT296" t="str">
        <f t="shared" ca="1" si="304"/>
        <v/>
      </c>
      <c r="CV296" t="str">
        <f t="shared" ca="1" si="305"/>
        <v/>
      </c>
      <c r="CW296" t="str">
        <f t="shared" ca="1" si="306"/>
        <v/>
      </c>
      <c r="CX296" t="str">
        <f t="shared" ca="1" si="307"/>
        <v/>
      </c>
      <c r="CY296" t="str">
        <f t="shared" ca="1" si="308"/>
        <v/>
      </c>
      <c r="CZ296" t="str">
        <f t="shared" ca="1" si="309"/>
        <v/>
      </c>
      <c r="DA296" t="str">
        <f t="shared" ca="1" si="310"/>
        <v/>
      </c>
      <c r="DB296" s="4" t="str">
        <f t="shared" ca="1" si="311"/>
        <v/>
      </c>
      <c r="DC296" t="str">
        <f t="shared" ca="1" si="312"/>
        <v/>
      </c>
      <c r="DD296" t="str">
        <f t="shared" ca="1" si="313"/>
        <v/>
      </c>
      <c r="DE296" t="str">
        <f t="shared" ca="1" si="314"/>
        <v/>
      </c>
      <c r="DF296" t="str">
        <f t="shared" ca="1" si="315"/>
        <v/>
      </c>
      <c r="DI296">
        <f ca="1">IF(OR(COUNTIF('Datos fijos'!$AJ:$AJ,Cálculos!$B296)=0,Cálculos!$B296=0,D296=0,F296=0),0,VLOOKUP($B296,'Datos fijos'!$AJ:$AO,COLUMN('Datos fijos'!$AO$1)-COLUMN('Datos fijos'!$AJ$2)+1,0))</f>
        <v>0</v>
      </c>
      <c r="DJ296">
        <f t="shared" ca="1" si="339"/>
        <v>0</v>
      </c>
      <c r="DK296" t="str">
        <f t="shared" ca="1" si="316"/>
        <v/>
      </c>
      <c r="DL296" t="str">
        <f t="shared" ca="1" si="340"/>
        <v/>
      </c>
      <c r="DN296" t="str">
        <f t="shared" ca="1" si="317"/>
        <v/>
      </c>
      <c r="DO296" t="str">
        <f t="shared" ca="1" si="318"/>
        <v/>
      </c>
      <c r="DP296" t="str">
        <f t="shared" ca="1" si="319"/>
        <v/>
      </c>
      <c r="DQ296" t="str">
        <f t="shared" ca="1" si="320"/>
        <v/>
      </c>
      <c r="DR296" t="str">
        <f t="shared" ca="1" si="321"/>
        <v/>
      </c>
      <c r="DS296" s="4" t="str">
        <f ca="1">IF($DL296="","",IF(OR(OFFSET(K$3,$DL296,0)='Datos fijos'!$AB$5,OFFSET(K$3,$DL296,0)='Datos fijos'!$AB$6),"Importado",OFFSET(K$3,$DL296,0)))</f>
        <v/>
      </c>
      <c r="DT296" t="str">
        <f t="shared" ca="1" si="322"/>
        <v/>
      </c>
      <c r="DU296" t="str">
        <f t="shared" ca="1" si="323"/>
        <v/>
      </c>
      <c r="DV296" t="str">
        <f t="shared" ca="1" si="324"/>
        <v/>
      </c>
      <c r="DW296" t="str">
        <f t="shared" ca="1" si="325"/>
        <v/>
      </c>
      <c r="DX296" t="str">
        <f ca="1">IF(DL296="","",IF(OR(DS296='Datos fijos'!$AB$3,DS296='Datos fijos'!$AB$4),0,SUM(DT296:DW296)))</f>
        <v/>
      </c>
      <c r="DY296" t="str">
        <f t="shared" ca="1" si="326"/>
        <v/>
      </c>
      <c r="EC296" s="52" t="str">
        <f ca="1">IF(OR(COUNTIF('Datos fijos'!$AJ:$AJ,Cálculos!$B296)=0,F296=0,D296=0,B296=0),"",VLOOKUP($B296,'Datos fijos'!$AJ:$AP,COLUMN('Datos fijos'!$AP$1)-COLUMN('Datos fijos'!$AJ$2)+1,0))</f>
        <v/>
      </c>
      <c r="ED296" t="str">
        <f t="shared" ca="1" si="327"/>
        <v/>
      </c>
    </row>
    <row r="297" spans="2:134">
      <c r="B297">
        <f ca="1">OFFSET('Equipos, Mater, Serv'!C$5,ROW($A297)-ROW($A$3),0)</f>
        <v>0</v>
      </c>
      <c r="C297">
        <f ca="1">OFFSET('Equipos, Mater, Serv'!D$5,ROW($A297)-ROW($A$3),0)</f>
        <v>0</v>
      </c>
      <c r="D297">
        <f ca="1">OFFSET('Equipos, Mater, Serv'!F$5,ROW($A297)-ROW($A$3),0)</f>
        <v>0</v>
      </c>
      <c r="E297">
        <f ca="1">OFFSET('Equipos, Mater, Serv'!G$5,ROW($A297)-ROW($A$3),0)</f>
        <v>0</v>
      </c>
      <c r="F297">
        <f ca="1">OFFSET('Equipos, Mater, Serv'!H$5,ROW($A297)-ROW($A$3),0)</f>
        <v>0</v>
      </c>
      <c r="G297">
        <f ca="1">OFFSET('Equipos, Mater, Serv'!L$5,ROW($A297)-ROW($A$3),0)</f>
        <v>0</v>
      </c>
      <c r="I297">
        <f ca="1">OFFSET('Equipos, Mater, Serv'!O$5,ROW($A297)-ROW($A$3),0)</f>
        <v>0</v>
      </c>
      <c r="J297">
        <f ca="1">OFFSET('Equipos, Mater, Serv'!P$5,ROW($A297)-ROW($A$3),0)</f>
        <v>0</v>
      </c>
      <c r="K297">
        <f ca="1">OFFSET('Equipos, Mater, Serv'!T$5,ROW($A297)-ROW($A$3),0)</f>
        <v>0</v>
      </c>
      <c r="L297">
        <f ca="1">OFFSET('Equipos, Mater, Serv'!U$5,ROW($A297)-ROW($A$3),0)</f>
        <v>0</v>
      </c>
      <c r="N297">
        <f ca="1">OFFSET('Equipos, Mater, Serv'!Z$5,ROW($A297)-ROW($A$3),0)</f>
        <v>0</v>
      </c>
      <c r="O297">
        <f ca="1">OFFSET('Equipos, Mater, Serv'!AA$5,ROW($A297)-ROW($A$3),0)</f>
        <v>0</v>
      </c>
      <c r="P297">
        <f ca="1">OFFSET('Equipos, Mater, Serv'!AB$5,ROW($A297)-ROW($A$3),0)</f>
        <v>0</v>
      </c>
      <c r="Q297">
        <f ca="1">OFFSET('Equipos, Mater, Serv'!AC$5,ROW($A297)-ROW($A$3),0)</f>
        <v>0</v>
      </c>
      <c r="R297">
        <f ca="1">OFFSET('Equipos, Mater, Serv'!AD$5,ROW($A297)-ROW($A$3),0)</f>
        <v>0</v>
      </c>
      <c r="S297">
        <f ca="1">OFFSET('Equipos, Mater, Serv'!AE$5,ROW($A297)-ROW($A$3),0)</f>
        <v>0</v>
      </c>
      <c r="T297">
        <f ca="1">OFFSET('Equipos, Mater, Serv'!AF$5,ROW($A297)-ROW($A$3),0)</f>
        <v>0</v>
      </c>
      <c r="V297" s="227">
        <f ca="1">IF(OR($B297=0,D297=0,F297=0,J297&lt;&gt;'Datos fijos'!$H$3),0,1)</f>
        <v>0</v>
      </c>
      <c r="W297">
        <f t="shared" ca="1" si="328"/>
        <v>0</v>
      </c>
      <c r="X297" t="str">
        <f t="shared" ca="1" si="329"/>
        <v/>
      </c>
      <c r="Y297" t="str">
        <f t="shared" ca="1" si="330"/>
        <v/>
      </c>
      <c r="AA297" t="str">
        <f t="shared" ca="1" si="273"/>
        <v/>
      </c>
      <c r="AB297" t="str">
        <f t="shared" ca="1" si="274"/>
        <v/>
      </c>
      <c r="AC297" t="str">
        <f t="shared" ca="1" si="275"/>
        <v/>
      </c>
      <c r="AD297" t="str">
        <f t="shared" ca="1" si="276"/>
        <v/>
      </c>
      <c r="AE297" t="str">
        <f t="shared" ca="1" si="277"/>
        <v/>
      </c>
      <c r="AF297" t="str">
        <f t="shared" ca="1" si="278"/>
        <v/>
      </c>
      <c r="AG297" t="str">
        <f t="shared" ca="1" si="331"/>
        <v/>
      </c>
      <c r="AH297" t="str">
        <f t="shared" ca="1" si="332"/>
        <v/>
      </c>
      <c r="AI297" t="str">
        <f t="shared" ca="1" si="333"/>
        <v/>
      </c>
      <c r="AL297" t="str">
        <f ca="1">IF(Y297="","",IF(OR(AG297='Datos fijos'!$AB$3,AG297='Datos fijos'!$AB$4),0,SUM(AH297:AK297)))</f>
        <v/>
      </c>
      <c r="BE297" s="4">
        <f ca="1">IF(OR(COUNTIF('Datos fijos'!$AJ:$AJ,$B297)=0,$B297=0,D297=0,F297=0,$H$4&lt;&gt;'Datos fijos'!$H$3),0,VLOOKUP($B297,'Datos fijos'!$AJ:$AO,COLUMN('Datos fijos'!$AK$2)-COLUMN('Datos fijos'!$AJ$2)+1,0))</f>
        <v>0</v>
      </c>
      <c r="BF297">
        <f t="shared" ca="1" si="334"/>
        <v>0</v>
      </c>
      <c r="BG297" t="str">
        <f t="shared" ca="1" si="279"/>
        <v/>
      </c>
      <c r="BH297" t="str">
        <f t="shared" ca="1" si="280"/>
        <v/>
      </c>
      <c r="BJ297" t="str">
        <f t="shared" ca="1" si="281"/>
        <v/>
      </c>
      <c r="BK297" t="str">
        <f t="shared" ca="1" si="282"/>
        <v/>
      </c>
      <c r="BL297" t="str">
        <f t="shared" ca="1" si="283"/>
        <v/>
      </c>
      <c r="BM297" t="str">
        <f t="shared" ca="1" si="284"/>
        <v/>
      </c>
      <c r="BN297" s="4" t="str">
        <f t="shared" ca="1" si="285"/>
        <v/>
      </c>
      <c r="BO297" t="str">
        <f t="shared" ca="1" si="286"/>
        <v/>
      </c>
      <c r="BP297" t="str">
        <f t="shared" ca="1" si="287"/>
        <v/>
      </c>
      <c r="BQ297" t="str">
        <f t="shared" ca="1" si="288"/>
        <v/>
      </c>
      <c r="BR297" t="str">
        <f t="shared" ca="1" si="289"/>
        <v/>
      </c>
      <c r="BS297" t="str">
        <f t="shared" ca="1" si="290"/>
        <v/>
      </c>
      <c r="BT297" t="str">
        <f ca="1">IF($BH297="","",IF(OR(BO297='Datos fijos'!$AB$3,BO297='Datos fijos'!$AB$4),0,SUM(BP297:BS297)))</f>
        <v/>
      </c>
      <c r="BU297" t="str">
        <f t="shared" ca="1" si="335"/>
        <v/>
      </c>
      <c r="BX297">
        <f ca="1">IF(OR(COUNTIF('Datos fijos'!$AJ:$AJ,$B297)=0,$B297=0,D297=0,F297=0,G297=0,$H$4&lt;&gt;'Datos fijos'!$H$3),0,VLOOKUP($B297,'Datos fijos'!$AJ:$AO,COLUMN('Datos fijos'!$AL$1)-COLUMN('Datos fijos'!$AJ$2)+1,0))</f>
        <v>0</v>
      </c>
      <c r="BY297">
        <f t="shared" ca="1" si="336"/>
        <v>0</v>
      </c>
      <c r="BZ297" t="str">
        <f t="shared" ca="1" si="291"/>
        <v/>
      </c>
      <c r="CA297" t="str">
        <f t="shared" ca="1" si="292"/>
        <v/>
      </c>
      <c r="CC297" t="str">
        <f t="shared" ca="1" si="293"/>
        <v/>
      </c>
      <c r="CD297" t="str">
        <f t="shared" ca="1" si="294"/>
        <v/>
      </c>
      <c r="CE297" t="str">
        <f t="shared" ca="1" si="295"/>
        <v/>
      </c>
      <c r="CF297" t="str">
        <f t="shared" ca="1" si="296"/>
        <v/>
      </c>
      <c r="CG297" t="str">
        <f t="shared" ca="1" si="297"/>
        <v/>
      </c>
      <c r="CH297" t="str">
        <f t="shared" ca="1" si="298"/>
        <v/>
      </c>
      <c r="CI297" t="str">
        <f t="shared" ca="1" si="299"/>
        <v/>
      </c>
      <c r="CJ297" t="str">
        <f t="shared" ca="1" si="300"/>
        <v/>
      </c>
      <c r="CK297" t="str">
        <f t="shared" ca="1" si="301"/>
        <v/>
      </c>
      <c r="CL297" t="str">
        <f t="shared" ca="1" si="302"/>
        <v/>
      </c>
      <c r="CM297" t="str">
        <f ca="1">IF($CA297="","",IF(OR(CH297='Datos fijos'!$AB$3,CH297='Datos fijos'!$AB$4),0,SUM(CI297:CL297)))</f>
        <v/>
      </c>
      <c r="CN297" t="str">
        <f t="shared" ca="1" si="337"/>
        <v/>
      </c>
      <c r="CQ297" s="4">
        <f ca="1">IF(OR(COUNTIF('Datos fijos'!$AJ:$AJ,$B297)=0,$B297=0,L297=0,D297=0,F297=0),0,IF(K297='Datos fijos'!$AB$5,VLOOKUP($B297,'Datos fijos'!$AJ:$AO,COLUMN('Datos fijos'!$AN$1)-COLUMN('Datos fijos'!$AJ$2)+1,0),0))</f>
        <v>0</v>
      </c>
      <c r="CR297">
        <f t="shared" ca="1" si="338"/>
        <v>0</v>
      </c>
      <c r="CS297" t="str">
        <f t="shared" ca="1" si="303"/>
        <v/>
      </c>
      <c r="CT297" t="str">
        <f t="shared" ca="1" si="304"/>
        <v/>
      </c>
      <c r="CV297" t="str">
        <f t="shared" ca="1" si="305"/>
        <v/>
      </c>
      <c r="CW297" t="str">
        <f t="shared" ca="1" si="306"/>
        <v/>
      </c>
      <c r="CX297" t="str">
        <f t="shared" ca="1" si="307"/>
        <v/>
      </c>
      <c r="CY297" t="str">
        <f t="shared" ca="1" si="308"/>
        <v/>
      </c>
      <c r="CZ297" t="str">
        <f t="shared" ca="1" si="309"/>
        <v/>
      </c>
      <c r="DA297" t="str">
        <f t="shared" ca="1" si="310"/>
        <v/>
      </c>
      <c r="DB297" s="4" t="str">
        <f t="shared" ca="1" si="311"/>
        <v/>
      </c>
      <c r="DC297" t="str">
        <f t="shared" ca="1" si="312"/>
        <v/>
      </c>
      <c r="DD297" t="str">
        <f t="shared" ca="1" si="313"/>
        <v/>
      </c>
      <c r="DE297" t="str">
        <f t="shared" ca="1" si="314"/>
        <v/>
      </c>
      <c r="DF297" t="str">
        <f t="shared" ca="1" si="315"/>
        <v/>
      </c>
      <c r="DI297">
        <f ca="1">IF(OR(COUNTIF('Datos fijos'!$AJ:$AJ,Cálculos!$B297)=0,Cálculos!$B297=0,D297=0,F297=0),0,VLOOKUP($B297,'Datos fijos'!$AJ:$AO,COLUMN('Datos fijos'!$AO$1)-COLUMN('Datos fijos'!$AJ$2)+1,0))</f>
        <v>0</v>
      </c>
      <c r="DJ297">
        <f t="shared" ca="1" si="339"/>
        <v>0</v>
      </c>
      <c r="DK297" t="str">
        <f t="shared" ca="1" si="316"/>
        <v/>
      </c>
      <c r="DL297" t="str">
        <f t="shared" ca="1" si="340"/>
        <v/>
      </c>
      <c r="DN297" t="str">
        <f t="shared" ca="1" si="317"/>
        <v/>
      </c>
      <c r="DO297" t="str">
        <f t="shared" ca="1" si="318"/>
        <v/>
      </c>
      <c r="DP297" t="str">
        <f t="shared" ca="1" si="319"/>
        <v/>
      </c>
      <c r="DQ297" t="str">
        <f t="shared" ca="1" si="320"/>
        <v/>
      </c>
      <c r="DR297" t="str">
        <f t="shared" ca="1" si="321"/>
        <v/>
      </c>
      <c r="DS297" s="4" t="str">
        <f ca="1">IF($DL297="","",IF(OR(OFFSET(K$3,$DL297,0)='Datos fijos'!$AB$5,OFFSET(K$3,$DL297,0)='Datos fijos'!$AB$6),"Importado",OFFSET(K$3,$DL297,0)))</f>
        <v/>
      </c>
      <c r="DT297" t="str">
        <f t="shared" ca="1" si="322"/>
        <v/>
      </c>
      <c r="DU297" t="str">
        <f t="shared" ca="1" si="323"/>
        <v/>
      </c>
      <c r="DV297" t="str">
        <f t="shared" ca="1" si="324"/>
        <v/>
      </c>
      <c r="DW297" t="str">
        <f t="shared" ca="1" si="325"/>
        <v/>
      </c>
      <c r="DX297" t="str">
        <f ca="1">IF(DL297="","",IF(OR(DS297='Datos fijos'!$AB$3,DS297='Datos fijos'!$AB$4),0,SUM(DT297:DW297)))</f>
        <v/>
      </c>
      <c r="DY297" t="str">
        <f t="shared" ca="1" si="326"/>
        <v/>
      </c>
      <c r="EC297" s="52" t="str">
        <f ca="1">IF(OR(COUNTIF('Datos fijos'!$AJ:$AJ,Cálculos!$B297)=0,F297=0,D297=0,B297=0),"",VLOOKUP($B297,'Datos fijos'!$AJ:$AP,COLUMN('Datos fijos'!$AP$1)-COLUMN('Datos fijos'!$AJ$2)+1,0))</f>
        <v/>
      </c>
      <c r="ED297" t="str">
        <f t="shared" ca="1" si="327"/>
        <v/>
      </c>
    </row>
    <row r="298" spans="2:134">
      <c r="B298">
        <f ca="1">OFFSET('Equipos, Mater, Serv'!C$5,ROW($A298)-ROW($A$3),0)</f>
        <v>0</v>
      </c>
      <c r="C298">
        <f ca="1">OFFSET('Equipos, Mater, Serv'!D$5,ROW($A298)-ROW($A$3),0)</f>
        <v>0</v>
      </c>
      <c r="D298">
        <f ca="1">OFFSET('Equipos, Mater, Serv'!F$5,ROW($A298)-ROW($A$3),0)</f>
        <v>0</v>
      </c>
      <c r="E298">
        <f ca="1">OFFSET('Equipos, Mater, Serv'!G$5,ROW($A298)-ROW($A$3),0)</f>
        <v>0</v>
      </c>
      <c r="F298">
        <f ca="1">OFFSET('Equipos, Mater, Serv'!H$5,ROW($A298)-ROW($A$3),0)</f>
        <v>0</v>
      </c>
      <c r="G298">
        <f ca="1">OFFSET('Equipos, Mater, Serv'!L$5,ROW($A298)-ROW($A$3),0)</f>
        <v>0</v>
      </c>
      <c r="I298">
        <f ca="1">OFFSET('Equipos, Mater, Serv'!O$5,ROW($A298)-ROW($A$3),0)</f>
        <v>0</v>
      </c>
      <c r="J298">
        <f ca="1">OFFSET('Equipos, Mater, Serv'!P$5,ROW($A298)-ROW($A$3),0)</f>
        <v>0</v>
      </c>
      <c r="K298">
        <f ca="1">OFFSET('Equipos, Mater, Serv'!T$5,ROW($A298)-ROW($A$3),0)</f>
        <v>0</v>
      </c>
      <c r="L298">
        <f ca="1">OFFSET('Equipos, Mater, Serv'!U$5,ROW($A298)-ROW($A$3),0)</f>
        <v>0</v>
      </c>
      <c r="N298">
        <f ca="1">OFFSET('Equipos, Mater, Serv'!Z$5,ROW($A298)-ROW($A$3),0)</f>
        <v>0</v>
      </c>
      <c r="O298">
        <f ca="1">OFFSET('Equipos, Mater, Serv'!AA$5,ROW($A298)-ROW($A$3),0)</f>
        <v>0</v>
      </c>
      <c r="P298">
        <f ca="1">OFFSET('Equipos, Mater, Serv'!AB$5,ROW($A298)-ROW($A$3),0)</f>
        <v>0</v>
      </c>
      <c r="Q298">
        <f ca="1">OFFSET('Equipos, Mater, Serv'!AC$5,ROW($A298)-ROW($A$3),0)</f>
        <v>0</v>
      </c>
      <c r="R298">
        <f ca="1">OFFSET('Equipos, Mater, Serv'!AD$5,ROW($A298)-ROW($A$3),0)</f>
        <v>0</v>
      </c>
      <c r="S298">
        <f ca="1">OFFSET('Equipos, Mater, Serv'!AE$5,ROW($A298)-ROW($A$3),0)</f>
        <v>0</v>
      </c>
      <c r="T298">
        <f ca="1">OFFSET('Equipos, Mater, Serv'!AF$5,ROW($A298)-ROW($A$3),0)</f>
        <v>0</v>
      </c>
      <c r="V298" s="227">
        <f ca="1">IF(OR($B298=0,D298=0,F298=0,J298&lt;&gt;'Datos fijos'!$H$3),0,1)</f>
        <v>0</v>
      </c>
      <c r="W298">
        <f t="shared" ca="1" si="328"/>
        <v>0</v>
      </c>
      <c r="X298" t="str">
        <f t="shared" ca="1" si="329"/>
        <v/>
      </c>
      <c r="Y298" t="str">
        <f t="shared" ca="1" si="330"/>
        <v/>
      </c>
      <c r="AA298" t="str">
        <f t="shared" ca="1" si="273"/>
        <v/>
      </c>
      <c r="AB298" t="str">
        <f t="shared" ca="1" si="274"/>
        <v/>
      </c>
      <c r="AC298" t="str">
        <f t="shared" ca="1" si="275"/>
        <v/>
      </c>
      <c r="AD298" t="str">
        <f t="shared" ca="1" si="276"/>
        <v/>
      </c>
      <c r="AE298" t="str">
        <f t="shared" ca="1" si="277"/>
        <v/>
      </c>
      <c r="AF298" t="str">
        <f t="shared" ca="1" si="278"/>
        <v/>
      </c>
      <c r="AG298" t="str">
        <f t="shared" ca="1" si="331"/>
        <v/>
      </c>
      <c r="AH298" t="str">
        <f t="shared" ca="1" si="332"/>
        <v/>
      </c>
      <c r="AI298" t="str">
        <f t="shared" ca="1" si="333"/>
        <v/>
      </c>
      <c r="AL298" t="str">
        <f ca="1">IF(Y298="","",IF(OR(AG298='Datos fijos'!$AB$3,AG298='Datos fijos'!$AB$4),0,SUM(AH298:AK298)))</f>
        <v/>
      </c>
      <c r="BE298" s="4">
        <f ca="1">IF(OR(COUNTIF('Datos fijos'!$AJ:$AJ,$B298)=0,$B298=0,D298=0,F298=0,$H$4&lt;&gt;'Datos fijos'!$H$3),0,VLOOKUP($B298,'Datos fijos'!$AJ:$AO,COLUMN('Datos fijos'!$AK$2)-COLUMN('Datos fijos'!$AJ$2)+1,0))</f>
        <v>0</v>
      </c>
      <c r="BF298">
        <f t="shared" ca="1" si="334"/>
        <v>0</v>
      </c>
      <c r="BG298" t="str">
        <f t="shared" ca="1" si="279"/>
        <v/>
      </c>
      <c r="BH298" t="str">
        <f t="shared" ca="1" si="280"/>
        <v/>
      </c>
      <c r="BJ298" t="str">
        <f t="shared" ca="1" si="281"/>
        <v/>
      </c>
      <c r="BK298" t="str">
        <f t="shared" ca="1" si="282"/>
        <v/>
      </c>
      <c r="BL298" t="str">
        <f t="shared" ca="1" si="283"/>
        <v/>
      </c>
      <c r="BM298" t="str">
        <f t="shared" ca="1" si="284"/>
        <v/>
      </c>
      <c r="BN298" s="4" t="str">
        <f t="shared" ca="1" si="285"/>
        <v/>
      </c>
      <c r="BO298" t="str">
        <f t="shared" ca="1" si="286"/>
        <v/>
      </c>
      <c r="BP298" t="str">
        <f t="shared" ca="1" si="287"/>
        <v/>
      </c>
      <c r="BQ298" t="str">
        <f t="shared" ca="1" si="288"/>
        <v/>
      </c>
      <c r="BR298" t="str">
        <f t="shared" ca="1" si="289"/>
        <v/>
      </c>
      <c r="BS298" t="str">
        <f t="shared" ca="1" si="290"/>
        <v/>
      </c>
      <c r="BT298" t="str">
        <f ca="1">IF($BH298="","",IF(OR(BO298='Datos fijos'!$AB$3,BO298='Datos fijos'!$AB$4),0,SUM(BP298:BS298)))</f>
        <v/>
      </c>
      <c r="BU298" t="str">
        <f t="shared" ca="1" si="335"/>
        <v/>
      </c>
      <c r="BX298">
        <f ca="1">IF(OR(COUNTIF('Datos fijos'!$AJ:$AJ,$B298)=0,$B298=0,D298=0,F298=0,G298=0,$H$4&lt;&gt;'Datos fijos'!$H$3),0,VLOOKUP($B298,'Datos fijos'!$AJ:$AO,COLUMN('Datos fijos'!$AL$1)-COLUMN('Datos fijos'!$AJ$2)+1,0))</f>
        <v>0</v>
      </c>
      <c r="BY298">
        <f t="shared" ca="1" si="336"/>
        <v>0</v>
      </c>
      <c r="BZ298" t="str">
        <f t="shared" ca="1" si="291"/>
        <v/>
      </c>
      <c r="CA298" t="str">
        <f t="shared" ca="1" si="292"/>
        <v/>
      </c>
      <c r="CC298" t="str">
        <f t="shared" ca="1" si="293"/>
        <v/>
      </c>
      <c r="CD298" t="str">
        <f t="shared" ca="1" si="294"/>
        <v/>
      </c>
      <c r="CE298" t="str">
        <f t="shared" ca="1" si="295"/>
        <v/>
      </c>
      <c r="CF298" t="str">
        <f t="shared" ca="1" si="296"/>
        <v/>
      </c>
      <c r="CG298" t="str">
        <f t="shared" ca="1" si="297"/>
        <v/>
      </c>
      <c r="CH298" t="str">
        <f t="shared" ca="1" si="298"/>
        <v/>
      </c>
      <c r="CI298" t="str">
        <f t="shared" ca="1" si="299"/>
        <v/>
      </c>
      <c r="CJ298" t="str">
        <f t="shared" ca="1" si="300"/>
        <v/>
      </c>
      <c r="CK298" t="str">
        <f t="shared" ca="1" si="301"/>
        <v/>
      </c>
      <c r="CL298" t="str">
        <f t="shared" ca="1" si="302"/>
        <v/>
      </c>
      <c r="CM298" t="str">
        <f ca="1">IF($CA298="","",IF(OR(CH298='Datos fijos'!$AB$3,CH298='Datos fijos'!$AB$4),0,SUM(CI298:CL298)))</f>
        <v/>
      </c>
      <c r="CN298" t="str">
        <f t="shared" ca="1" si="337"/>
        <v/>
      </c>
      <c r="CQ298" s="4">
        <f ca="1">IF(OR(COUNTIF('Datos fijos'!$AJ:$AJ,$B298)=0,$B298=0,L298=0,D298=0,F298=0),0,IF(K298='Datos fijos'!$AB$5,VLOOKUP($B298,'Datos fijos'!$AJ:$AO,COLUMN('Datos fijos'!$AN$1)-COLUMN('Datos fijos'!$AJ$2)+1,0),0))</f>
        <v>0</v>
      </c>
      <c r="CR298">
        <f t="shared" ca="1" si="338"/>
        <v>0</v>
      </c>
      <c r="CS298" t="str">
        <f t="shared" ca="1" si="303"/>
        <v/>
      </c>
      <c r="CT298" t="str">
        <f t="shared" ca="1" si="304"/>
        <v/>
      </c>
      <c r="CV298" t="str">
        <f t="shared" ca="1" si="305"/>
        <v/>
      </c>
      <c r="CW298" t="str">
        <f t="shared" ca="1" si="306"/>
        <v/>
      </c>
      <c r="CX298" t="str">
        <f t="shared" ca="1" si="307"/>
        <v/>
      </c>
      <c r="CY298" t="str">
        <f t="shared" ca="1" si="308"/>
        <v/>
      </c>
      <c r="CZ298" t="str">
        <f t="shared" ca="1" si="309"/>
        <v/>
      </c>
      <c r="DA298" t="str">
        <f t="shared" ca="1" si="310"/>
        <v/>
      </c>
      <c r="DB298" s="4" t="str">
        <f t="shared" ca="1" si="311"/>
        <v/>
      </c>
      <c r="DC298" t="str">
        <f t="shared" ca="1" si="312"/>
        <v/>
      </c>
      <c r="DD298" t="str">
        <f t="shared" ca="1" si="313"/>
        <v/>
      </c>
      <c r="DE298" t="str">
        <f t="shared" ca="1" si="314"/>
        <v/>
      </c>
      <c r="DF298" t="str">
        <f t="shared" ca="1" si="315"/>
        <v/>
      </c>
      <c r="DI298">
        <f ca="1">IF(OR(COUNTIF('Datos fijos'!$AJ:$AJ,Cálculos!$B298)=0,Cálculos!$B298=0,D298=0,F298=0),0,VLOOKUP($B298,'Datos fijos'!$AJ:$AO,COLUMN('Datos fijos'!$AO$1)-COLUMN('Datos fijos'!$AJ$2)+1,0))</f>
        <v>0</v>
      </c>
      <c r="DJ298">
        <f t="shared" ca="1" si="339"/>
        <v>0</v>
      </c>
      <c r="DK298" t="str">
        <f t="shared" ca="1" si="316"/>
        <v/>
      </c>
      <c r="DL298" t="str">
        <f t="shared" ca="1" si="340"/>
        <v/>
      </c>
      <c r="DN298" t="str">
        <f t="shared" ca="1" si="317"/>
        <v/>
      </c>
      <c r="DO298" t="str">
        <f t="shared" ca="1" si="318"/>
        <v/>
      </c>
      <c r="DP298" t="str">
        <f t="shared" ca="1" si="319"/>
        <v/>
      </c>
      <c r="DQ298" t="str">
        <f t="shared" ca="1" si="320"/>
        <v/>
      </c>
      <c r="DR298" t="str">
        <f t="shared" ca="1" si="321"/>
        <v/>
      </c>
      <c r="DS298" s="4" t="str">
        <f ca="1">IF($DL298="","",IF(OR(OFFSET(K$3,$DL298,0)='Datos fijos'!$AB$5,OFFSET(K$3,$DL298,0)='Datos fijos'!$AB$6),"Importado",OFFSET(K$3,$DL298,0)))</f>
        <v/>
      </c>
      <c r="DT298" t="str">
        <f t="shared" ca="1" si="322"/>
        <v/>
      </c>
      <c r="DU298" t="str">
        <f t="shared" ca="1" si="323"/>
        <v/>
      </c>
      <c r="DV298" t="str">
        <f t="shared" ca="1" si="324"/>
        <v/>
      </c>
      <c r="DW298" t="str">
        <f t="shared" ca="1" si="325"/>
        <v/>
      </c>
      <c r="DX298" t="str">
        <f ca="1">IF(DL298="","",IF(OR(DS298='Datos fijos'!$AB$3,DS298='Datos fijos'!$AB$4),0,SUM(DT298:DW298)))</f>
        <v/>
      </c>
      <c r="DY298" t="str">
        <f t="shared" ca="1" si="326"/>
        <v/>
      </c>
      <c r="EC298" s="52" t="str">
        <f ca="1">IF(OR(COUNTIF('Datos fijos'!$AJ:$AJ,Cálculos!$B298)=0,F298=0,D298=0,B298=0),"",VLOOKUP($B298,'Datos fijos'!$AJ:$AP,COLUMN('Datos fijos'!$AP$1)-COLUMN('Datos fijos'!$AJ$2)+1,0))</f>
        <v/>
      </c>
      <c r="ED298" t="str">
        <f t="shared" ca="1" si="327"/>
        <v/>
      </c>
    </row>
    <row r="299" spans="2:134">
      <c r="B299">
        <f ca="1">OFFSET('Equipos, Mater, Serv'!C$5,ROW($A299)-ROW($A$3),0)</f>
        <v>0</v>
      </c>
      <c r="C299">
        <f ca="1">OFFSET('Equipos, Mater, Serv'!D$5,ROW($A299)-ROW($A$3),0)</f>
        <v>0</v>
      </c>
      <c r="D299">
        <f ca="1">OFFSET('Equipos, Mater, Serv'!F$5,ROW($A299)-ROW($A$3),0)</f>
        <v>0</v>
      </c>
      <c r="E299">
        <f ca="1">OFFSET('Equipos, Mater, Serv'!G$5,ROW($A299)-ROW($A$3),0)</f>
        <v>0</v>
      </c>
      <c r="F299">
        <f ca="1">OFFSET('Equipos, Mater, Serv'!H$5,ROW($A299)-ROW($A$3),0)</f>
        <v>0</v>
      </c>
      <c r="G299">
        <f ca="1">OFFSET('Equipos, Mater, Serv'!L$5,ROW($A299)-ROW($A$3),0)</f>
        <v>0</v>
      </c>
      <c r="I299">
        <f ca="1">OFFSET('Equipos, Mater, Serv'!O$5,ROW($A299)-ROW($A$3),0)</f>
        <v>0</v>
      </c>
      <c r="J299">
        <f ca="1">OFFSET('Equipos, Mater, Serv'!P$5,ROW($A299)-ROW($A$3),0)</f>
        <v>0</v>
      </c>
      <c r="K299">
        <f ca="1">OFFSET('Equipos, Mater, Serv'!T$5,ROW($A299)-ROW($A$3),0)</f>
        <v>0</v>
      </c>
      <c r="L299">
        <f ca="1">OFFSET('Equipos, Mater, Serv'!U$5,ROW($A299)-ROW($A$3),0)</f>
        <v>0</v>
      </c>
      <c r="N299">
        <f ca="1">OFFSET('Equipos, Mater, Serv'!Z$5,ROW($A299)-ROW($A$3),0)</f>
        <v>0</v>
      </c>
      <c r="O299">
        <f ca="1">OFFSET('Equipos, Mater, Serv'!AA$5,ROW($A299)-ROW($A$3),0)</f>
        <v>0</v>
      </c>
      <c r="P299">
        <f ca="1">OFFSET('Equipos, Mater, Serv'!AB$5,ROW($A299)-ROW($A$3),0)</f>
        <v>0</v>
      </c>
      <c r="Q299">
        <f ca="1">OFFSET('Equipos, Mater, Serv'!AC$5,ROW($A299)-ROW($A$3),0)</f>
        <v>0</v>
      </c>
      <c r="R299">
        <f ca="1">OFFSET('Equipos, Mater, Serv'!AD$5,ROW($A299)-ROW($A$3),0)</f>
        <v>0</v>
      </c>
      <c r="S299">
        <f ca="1">OFFSET('Equipos, Mater, Serv'!AE$5,ROW($A299)-ROW($A$3),0)</f>
        <v>0</v>
      </c>
      <c r="T299">
        <f ca="1">OFFSET('Equipos, Mater, Serv'!AF$5,ROW($A299)-ROW($A$3),0)</f>
        <v>0</v>
      </c>
      <c r="V299" s="227">
        <f ca="1">IF(OR($B299=0,D299=0,F299=0,J299&lt;&gt;'Datos fijos'!$H$3),0,1)</f>
        <v>0</v>
      </c>
      <c r="W299">
        <f t="shared" ca="1" si="328"/>
        <v>0</v>
      </c>
      <c r="X299" t="str">
        <f t="shared" ca="1" si="329"/>
        <v/>
      </c>
      <c r="Y299" t="str">
        <f t="shared" ca="1" si="330"/>
        <v/>
      </c>
      <c r="AA299" t="str">
        <f t="shared" ca="1" si="273"/>
        <v/>
      </c>
      <c r="AB299" t="str">
        <f t="shared" ca="1" si="274"/>
        <v/>
      </c>
      <c r="AC299" t="str">
        <f t="shared" ca="1" si="275"/>
        <v/>
      </c>
      <c r="AD299" t="str">
        <f t="shared" ca="1" si="276"/>
        <v/>
      </c>
      <c r="AE299" t="str">
        <f t="shared" ca="1" si="277"/>
        <v/>
      </c>
      <c r="AF299" t="str">
        <f t="shared" ca="1" si="278"/>
        <v/>
      </c>
      <c r="AG299" t="str">
        <f t="shared" ca="1" si="331"/>
        <v/>
      </c>
      <c r="AH299" t="str">
        <f t="shared" ca="1" si="332"/>
        <v/>
      </c>
      <c r="AI299" t="str">
        <f t="shared" ca="1" si="333"/>
        <v/>
      </c>
      <c r="AL299" t="str">
        <f ca="1">IF(Y299="","",IF(OR(AG299='Datos fijos'!$AB$3,AG299='Datos fijos'!$AB$4),0,SUM(AH299:AK299)))</f>
        <v/>
      </c>
      <c r="BE299" s="4">
        <f ca="1">IF(OR(COUNTIF('Datos fijos'!$AJ:$AJ,$B299)=0,$B299=0,D299=0,F299=0,$H$4&lt;&gt;'Datos fijos'!$H$3),0,VLOOKUP($B299,'Datos fijos'!$AJ:$AO,COLUMN('Datos fijos'!$AK$2)-COLUMN('Datos fijos'!$AJ$2)+1,0))</f>
        <v>0</v>
      </c>
      <c r="BF299">
        <f t="shared" ca="1" si="334"/>
        <v>0</v>
      </c>
      <c r="BG299" t="str">
        <f t="shared" ca="1" si="279"/>
        <v/>
      </c>
      <c r="BH299" t="str">
        <f t="shared" ca="1" si="280"/>
        <v/>
      </c>
      <c r="BJ299" t="str">
        <f t="shared" ca="1" si="281"/>
        <v/>
      </c>
      <c r="BK299" t="str">
        <f t="shared" ca="1" si="282"/>
        <v/>
      </c>
      <c r="BL299" t="str">
        <f t="shared" ca="1" si="283"/>
        <v/>
      </c>
      <c r="BM299" t="str">
        <f t="shared" ca="1" si="284"/>
        <v/>
      </c>
      <c r="BN299" s="4" t="str">
        <f t="shared" ca="1" si="285"/>
        <v/>
      </c>
      <c r="BO299" t="str">
        <f t="shared" ca="1" si="286"/>
        <v/>
      </c>
      <c r="BP299" t="str">
        <f t="shared" ca="1" si="287"/>
        <v/>
      </c>
      <c r="BQ299" t="str">
        <f t="shared" ca="1" si="288"/>
        <v/>
      </c>
      <c r="BR299" t="str">
        <f t="shared" ca="1" si="289"/>
        <v/>
      </c>
      <c r="BS299" t="str">
        <f t="shared" ca="1" si="290"/>
        <v/>
      </c>
      <c r="BT299" t="str">
        <f ca="1">IF($BH299="","",IF(OR(BO299='Datos fijos'!$AB$3,BO299='Datos fijos'!$AB$4),0,SUM(BP299:BS299)))</f>
        <v/>
      </c>
      <c r="BU299" t="str">
        <f t="shared" ca="1" si="335"/>
        <v/>
      </c>
      <c r="BX299">
        <f ca="1">IF(OR(COUNTIF('Datos fijos'!$AJ:$AJ,$B299)=0,$B299=0,D299=0,F299=0,G299=0,$H$4&lt;&gt;'Datos fijos'!$H$3),0,VLOOKUP($B299,'Datos fijos'!$AJ:$AO,COLUMN('Datos fijos'!$AL$1)-COLUMN('Datos fijos'!$AJ$2)+1,0))</f>
        <v>0</v>
      </c>
      <c r="BY299">
        <f t="shared" ca="1" si="336"/>
        <v>0</v>
      </c>
      <c r="BZ299" t="str">
        <f t="shared" ca="1" si="291"/>
        <v/>
      </c>
      <c r="CA299" t="str">
        <f t="shared" ca="1" si="292"/>
        <v/>
      </c>
      <c r="CC299" t="str">
        <f t="shared" ca="1" si="293"/>
        <v/>
      </c>
      <c r="CD299" t="str">
        <f t="shared" ca="1" si="294"/>
        <v/>
      </c>
      <c r="CE299" t="str">
        <f t="shared" ca="1" si="295"/>
        <v/>
      </c>
      <c r="CF299" t="str">
        <f t="shared" ca="1" si="296"/>
        <v/>
      </c>
      <c r="CG299" t="str">
        <f t="shared" ca="1" si="297"/>
        <v/>
      </c>
      <c r="CH299" t="str">
        <f t="shared" ca="1" si="298"/>
        <v/>
      </c>
      <c r="CI299" t="str">
        <f t="shared" ca="1" si="299"/>
        <v/>
      </c>
      <c r="CJ299" t="str">
        <f t="shared" ca="1" si="300"/>
        <v/>
      </c>
      <c r="CK299" t="str">
        <f t="shared" ca="1" si="301"/>
        <v/>
      </c>
      <c r="CL299" t="str">
        <f t="shared" ca="1" si="302"/>
        <v/>
      </c>
      <c r="CM299" t="str">
        <f ca="1">IF($CA299="","",IF(OR(CH299='Datos fijos'!$AB$3,CH299='Datos fijos'!$AB$4),0,SUM(CI299:CL299)))</f>
        <v/>
      </c>
      <c r="CN299" t="str">
        <f t="shared" ca="1" si="337"/>
        <v/>
      </c>
      <c r="CQ299" s="4">
        <f ca="1">IF(OR(COUNTIF('Datos fijos'!$AJ:$AJ,$B299)=0,$B299=0,L299=0,D299=0,F299=0),0,IF(K299='Datos fijos'!$AB$5,VLOOKUP($B299,'Datos fijos'!$AJ:$AO,COLUMN('Datos fijos'!$AN$1)-COLUMN('Datos fijos'!$AJ$2)+1,0),0))</f>
        <v>0</v>
      </c>
      <c r="CR299">
        <f t="shared" ca="1" si="338"/>
        <v>0</v>
      </c>
      <c r="CS299" t="str">
        <f t="shared" ca="1" si="303"/>
        <v/>
      </c>
      <c r="CT299" t="str">
        <f t="shared" ca="1" si="304"/>
        <v/>
      </c>
      <c r="CV299" t="str">
        <f t="shared" ca="1" si="305"/>
        <v/>
      </c>
      <c r="CW299" t="str">
        <f t="shared" ca="1" si="306"/>
        <v/>
      </c>
      <c r="CX299" t="str">
        <f t="shared" ca="1" si="307"/>
        <v/>
      </c>
      <c r="CY299" t="str">
        <f t="shared" ca="1" si="308"/>
        <v/>
      </c>
      <c r="CZ299" t="str">
        <f t="shared" ca="1" si="309"/>
        <v/>
      </c>
      <c r="DA299" t="str">
        <f t="shared" ca="1" si="310"/>
        <v/>
      </c>
      <c r="DB299" s="4" t="str">
        <f t="shared" ca="1" si="311"/>
        <v/>
      </c>
      <c r="DC299" t="str">
        <f t="shared" ca="1" si="312"/>
        <v/>
      </c>
      <c r="DD299" t="str">
        <f t="shared" ca="1" si="313"/>
        <v/>
      </c>
      <c r="DE299" t="str">
        <f t="shared" ca="1" si="314"/>
        <v/>
      </c>
      <c r="DF299" t="str">
        <f t="shared" ca="1" si="315"/>
        <v/>
      </c>
      <c r="DI299">
        <f ca="1">IF(OR(COUNTIF('Datos fijos'!$AJ:$AJ,Cálculos!$B299)=0,Cálculos!$B299=0,D299=0,F299=0),0,VLOOKUP($B299,'Datos fijos'!$AJ:$AO,COLUMN('Datos fijos'!$AO$1)-COLUMN('Datos fijos'!$AJ$2)+1,0))</f>
        <v>0</v>
      </c>
      <c r="DJ299">
        <f t="shared" ca="1" si="339"/>
        <v>0</v>
      </c>
      <c r="DK299" t="str">
        <f t="shared" ca="1" si="316"/>
        <v/>
      </c>
      <c r="DL299" t="str">
        <f t="shared" ca="1" si="340"/>
        <v/>
      </c>
      <c r="DN299" t="str">
        <f t="shared" ca="1" si="317"/>
        <v/>
      </c>
      <c r="DO299" t="str">
        <f t="shared" ca="1" si="318"/>
        <v/>
      </c>
      <c r="DP299" t="str">
        <f t="shared" ca="1" si="319"/>
        <v/>
      </c>
      <c r="DQ299" t="str">
        <f t="shared" ca="1" si="320"/>
        <v/>
      </c>
      <c r="DR299" t="str">
        <f t="shared" ca="1" si="321"/>
        <v/>
      </c>
      <c r="DS299" s="4" t="str">
        <f ca="1">IF($DL299="","",IF(OR(OFFSET(K$3,$DL299,0)='Datos fijos'!$AB$5,OFFSET(K$3,$DL299,0)='Datos fijos'!$AB$6),"Importado",OFFSET(K$3,$DL299,0)))</f>
        <v/>
      </c>
      <c r="DT299" t="str">
        <f t="shared" ca="1" si="322"/>
        <v/>
      </c>
      <c r="DU299" t="str">
        <f t="shared" ca="1" si="323"/>
        <v/>
      </c>
      <c r="DV299" t="str">
        <f t="shared" ca="1" si="324"/>
        <v/>
      </c>
      <c r="DW299" t="str">
        <f t="shared" ca="1" si="325"/>
        <v/>
      </c>
      <c r="DX299" t="str">
        <f ca="1">IF(DL299="","",IF(OR(DS299='Datos fijos'!$AB$3,DS299='Datos fijos'!$AB$4),0,SUM(DT299:DW299)))</f>
        <v/>
      </c>
      <c r="DY299" t="str">
        <f t="shared" ca="1" si="326"/>
        <v/>
      </c>
      <c r="EC299" s="52" t="str">
        <f ca="1">IF(OR(COUNTIF('Datos fijos'!$AJ:$AJ,Cálculos!$B299)=0,F299=0,D299=0,B299=0),"",VLOOKUP($B299,'Datos fijos'!$AJ:$AP,COLUMN('Datos fijos'!$AP$1)-COLUMN('Datos fijos'!$AJ$2)+1,0))</f>
        <v/>
      </c>
      <c r="ED299" t="str">
        <f t="shared" ca="1" si="327"/>
        <v/>
      </c>
    </row>
    <row r="300" spans="2:134">
      <c r="B300">
        <f ca="1">OFFSET('Equipos, Mater, Serv'!C$5,ROW($A300)-ROW($A$3),0)</f>
        <v>0</v>
      </c>
      <c r="C300">
        <f ca="1">OFFSET('Equipos, Mater, Serv'!D$5,ROW($A300)-ROW($A$3),0)</f>
        <v>0</v>
      </c>
      <c r="D300">
        <f ca="1">OFFSET('Equipos, Mater, Serv'!F$5,ROW($A300)-ROW($A$3),0)</f>
        <v>0</v>
      </c>
      <c r="E300">
        <f ca="1">OFFSET('Equipos, Mater, Serv'!G$5,ROW($A300)-ROW($A$3),0)</f>
        <v>0</v>
      </c>
      <c r="F300">
        <f ca="1">OFFSET('Equipos, Mater, Serv'!H$5,ROW($A300)-ROW($A$3),0)</f>
        <v>0</v>
      </c>
      <c r="G300">
        <f ca="1">OFFSET('Equipos, Mater, Serv'!L$5,ROW($A300)-ROW($A$3),0)</f>
        <v>0</v>
      </c>
      <c r="I300">
        <f ca="1">OFFSET('Equipos, Mater, Serv'!O$5,ROW($A300)-ROW($A$3),0)</f>
        <v>0</v>
      </c>
      <c r="J300">
        <f ca="1">OFFSET('Equipos, Mater, Serv'!P$5,ROW($A300)-ROW($A$3),0)</f>
        <v>0</v>
      </c>
      <c r="K300">
        <f ca="1">OFFSET('Equipos, Mater, Serv'!T$5,ROW($A300)-ROW($A$3),0)</f>
        <v>0</v>
      </c>
      <c r="L300">
        <f ca="1">OFFSET('Equipos, Mater, Serv'!U$5,ROW($A300)-ROW($A$3),0)</f>
        <v>0</v>
      </c>
      <c r="N300">
        <f ca="1">OFFSET('Equipos, Mater, Serv'!Z$5,ROW($A300)-ROW($A$3),0)</f>
        <v>0</v>
      </c>
      <c r="O300">
        <f ca="1">OFFSET('Equipos, Mater, Serv'!AA$5,ROW($A300)-ROW($A$3),0)</f>
        <v>0</v>
      </c>
      <c r="P300">
        <f ca="1">OFFSET('Equipos, Mater, Serv'!AB$5,ROW($A300)-ROW($A$3),0)</f>
        <v>0</v>
      </c>
      <c r="Q300">
        <f ca="1">OFFSET('Equipos, Mater, Serv'!AC$5,ROW($A300)-ROW($A$3),0)</f>
        <v>0</v>
      </c>
      <c r="R300">
        <f ca="1">OFFSET('Equipos, Mater, Serv'!AD$5,ROW($A300)-ROW($A$3),0)</f>
        <v>0</v>
      </c>
      <c r="S300">
        <f ca="1">OFFSET('Equipos, Mater, Serv'!AE$5,ROW($A300)-ROW($A$3),0)</f>
        <v>0</v>
      </c>
      <c r="T300">
        <f ca="1">OFFSET('Equipos, Mater, Serv'!AF$5,ROW($A300)-ROW($A$3),0)</f>
        <v>0</v>
      </c>
      <c r="V300" s="227">
        <f ca="1">IF(OR($B300=0,D300=0,F300=0,J300&lt;&gt;'Datos fijos'!$H$3),0,1)</f>
        <v>0</v>
      </c>
      <c r="W300">
        <f t="shared" ca="1" si="328"/>
        <v>0</v>
      </c>
      <c r="X300" t="str">
        <f t="shared" ca="1" si="329"/>
        <v/>
      </c>
      <c r="Y300" t="str">
        <f t="shared" ca="1" si="330"/>
        <v/>
      </c>
      <c r="AA300" t="str">
        <f t="shared" ca="1" si="273"/>
        <v/>
      </c>
      <c r="AB300" t="str">
        <f t="shared" ca="1" si="274"/>
        <v/>
      </c>
      <c r="AC300" t="str">
        <f t="shared" ca="1" si="275"/>
        <v/>
      </c>
      <c r="AD300" t="str">
        <f t="shared" ca="1" si="276"/>
        <v/>
      </c>
      <c r="AE300" t="str">
        <f t="shared" ca="1" si="277"/>
        <v/>
      </c>
      <c r="AF300" t="str">
        <f t="shared" ca="1" si="278"/>
        <v/>
      </c>
      <c r="AG300" t="str">
        <f t="shared" ca="1" si="331"/>
        <v/>
      </c>
      <c r="AH300" t="str">
        <f t="shared" ca="1" si="332"/>
        <v/>
      </c>
      <c r="AI300" t="str">
        <f t="shared" ca="1" si="333"/>
        <v/>
      </c>
      <c r="AL300" t="str">
        <f ca="1">IF(Y300="","",IF(OR(AG300='Datos fijos'!$AB$3,AG300='Datos fijos'!$AB$4),0,SUM(AH300:AK300)))</f>
        <v/>
      </c>
      <c r="BE300" s="4">
        <f ca="1">IF(OR(COUNTIF('Datos fijos'!$AJ:$AJ,$B300)=0,$B300=0,D300=0,F300=0,$H$4&lt;&gt;'Datos fijos'!$H$3),0,VLOOKUP($B300,'Datos fijos'!$AJ:$AO,COLUMN('Datos fijos'!$AK$2)-COLUMN('Datos fijos'!$AJ$2)+1,0))</f>
        <v>0</v>
      </c>
      <c r="BF300">
        <f t="shared" ca="1" si="334"/>
        <v>0</v>
      </c>
      <c r="BG300" t="str">
        <f t="shared" ca="1" si="279"/>
        <v/>
      </c>
      <c r="BH300" t="str">
        <f t="shared" ca="1" si="280"/>
        <v/>
      </c>
      <c r="BJ300" t="str">
        <f t="shared" ca="1" si="281"/>
        <v/>
      </c>
      <c r="BK300" t="str">
        <f t="shared" ca="1" si="282"/>
        <v/>
      </c>
      <c r="BL300" t="str">
        <f t="shared" ca="1" si="283"/>
        <v/>
      </c>
      <c r="BM300" t="str">
        <f t="shared" ca="1" si="284"/>
        <v/>
      </c>
      <c r="BN300" s="4" t="str">
        <f t="shared" ca="1" si="285"/>
        <v/>
      </c>
      <c r="BO300" t="str">
        <f t="shared" ca="1" si="286"/>
        <v/>
      </c>
      <c r="BP300" t="str">
        <f t="shared" ca="1" si="287"/>
        <v/>
      </c>
      <c r="BQ300" t="str">
        <f t="shared" ca="1" si="288"/>
        <v/>
      </c>
      <c r="BR300" t="str">
        <f t="shared" ca="1" si="289"/>
        <v/>
      </c>
      <c r="BS300" t="str">
        <f t="shared" ca="1" si="290"/>
        <v/>
      </c>
      <c r="BT300" t="str">
        <f ca="1">IF($BH300="","",IF(OR(BO300='Datos fijos'!$AB$3,BO300='Datos fijos'!$AB$4),0,SUM(BP300:BS300)))</f>
        <v/>
      </c>
      <c r="BU300" t="str">
        <f t="shared" ca="1" si="335"/>
        <v/>
      </c>
      <c r="BX300">
        <f ca="1">IF(OR(COUNTIF('Datos fijos'!$AJ:$AJ,$B300)=0,$B300=0,D300=0,F300=0,G300=0,$H$4&lt;&gt;'Datos fijos'!$H$3),0,VLOOKUP($B300,'Datos fijos'!$AJ:$AO,COLUMN('Datos fijos'!$AL$1)-COLUMN('Datos fijos'!$AJ$2)+1,0))</f>
        <v>0</v>
      </c>
      <c r="BY300">
        <f t="shared" ca="1" si="336"/>
        <v>0</v>
      </c>
      <c r="BZ300" t="str">
        <f t="shared" ca="1" si="291"/>
        <v/>
      </c>
      <c r="CA300" t="str">
        <f t="shared" ca="1" si="292"/>
        <v/>
      </c>
      <c r="CC300" t="str">
        <f t="shared" ca="1" si="293"/>
        <v/>
      </c>
      <c r="CD300" t="str">
        <f t="shared" ca="1" si="294"/>
        <v/>
      </c>
      <c r="CE300" t="str">
        <f t="shared" ca="1" si="295"/>
        <v/>
      </c>
      <c r="CF300" t="str">
        <f t="shared" ca="1" si="296"/>
        <v/>
      </c>
      <c r="CG300" t="str">
        <f t="shared" ca="1" si="297"/>
        <v/>
      </c>
      <c r="CH300" t="str">
        <f t="shared" ca="1" si="298"/>
        <v/>
      </c>
      <c r="CI300" t="str">
        <f t="shared" ca="1" si="299"/>
        <v/>
      </c>
      <c r="CJ300" t="str">
        <f t="shared" ca="1" si="300"/>
        <v/>
      </c>
      <c r="CK300" t="str">
        <f t="shared" ca="1" si="301"/>
        <v/>
      </c>
      <c r="CL300" t="str">
        <f t="shared" ca="1" si="302"/>
        <v/>
      </c>
      <c r="CM300" t="str">
        <f ca="1">IF($CA300="","",IF(OR(CH300='Datos fijos'!$AB$3,CH300='Datos fijos'!$AB$4),0,SUM(CI300:CL300)))</f>
        <v/>
      </c>
      <c r="CN300" t="str">
        <f t="shared" ca="1" si="337"/>
        <v/>
      </c>
      <c r="CQ300" s="4">
        <f ca="1">IF(OR(COUNTIF('Datos fijos'!$AJ:$AJ,$B300)=0,$B300=0,L300=0,D300=0,F300=0),0,IF(K300='Datos fijos'!$AB$5,VLOOKUP($B300,'Datos fijos'!$AJ:$AO,COLUMN('Datos fijos'!$AN$1)-COLUMN('Datos fijos'!$AJ$2)+1,0),0))</f>
        <v>0</v>
      </c>
      <c r="CR300">
        <f t="shared" ca="1" si="338"/>
        <v>0</v>
      </c>
      <c r="CS300" t="str">
        <f t="shared" ca="1" si="303"/>
        <v/>
      </c>
      <c r="CT300" t="str">
        <f t="shared" ca="1" si="304"/>
        <v/>
      </c>
      <c r="CV300" t="str">
        <f t="shared" ca="1" si="305"/>
        <v/>
      </c>
      <c r="CW300" t="str">
        <f t="shared" ca="1" si="306"/>
        <v/>
      </c>
      <c r="CX300" t="str">
        <f t="shared" ca="1" si="307"/>
        <v/>
      </c>
      <c r="CY300" t="str">
        <f t="shared" ca="1" si="308"/>
        <v/>
      </c>
      <c r="CZ300" t="str">
        <f t="shared" ca="1" si="309"/>
        <v/>
      </c>
      <c r="DA300" t="str">
        <f t="shared" ca="1" si="310"/>
        <v/>
      </c>
      <c r="DB300" s="4" t="str">
        <f t="shared" ca="1" si="311"/>
        <v/>
      </c>
      <c r="DC300" t="str">
        <f t="shared" ca="1" si="312"/>
        <v/>
      </c>
      <c r="DD300" t="str">
        <f t="shared" ca="1" si="313"/>
        <v/>
      </c>
      <c r="DE300" t="str">
        <f t="shared" ca="1" si="314"/>
        <v/>
      </c>
      <c r="DF300" t="str">
        <f t="shared" ca="1" si="315"/>
        <v/>
      </c>
      <c r="DI300">
        <f ca="1">IF(OR(COUNTIF('Datos fijos'!$AJ:$AJ,Cálculos!$B300)=0,Cálculos!$B300=0,D300=0,F300=0),0,VLOOKUP($B300,'Datos fijos'!$AJ:$AO,COLUMN('Datos fijos'!$AO$1)-COLUMN('Datos fijos'!$AJ$2)+1,0))</f>
        <v>0</v>
      </c>
      <c r="DJ300">
        <f t="shared" ca="1" si="339"/>
        <v>0</v>
      </c>
      <c r="DK300" t="str">
        <f t="shared" ca="1" si="316"/>
        <v/>
      </c>
      <c r="DL300" t="str">
        <f t="shared" ca="1" si="340"/>
        <v/>
      </c>
      <c r="DN300" t="str">
        <f t="shared" ca="1" si="317"/>
        <v/>
      </c>
      <c r="DO300" t="str">
        <f t="shared" ca="1" si="318"/>
        <v/>
      </c>
      <c r="DP300" t="str">
        <f t="shared" ca="1" si="319"/>
        <v/>
      </c>
      <c r="DQ300" t="str">
        <f t="shared" ca="1" si="320"/>
        <v/>
      </c>
      <c r="DR300" t="str">
        <f t="shared" ca="1" si="321"/>
        <v/>
      </c>
      <c r="DS300" s="4" t="str">
        <f ca="1">IF($DL300="","",IF(OR(OFFSET(K$3,$DL300,0)='Datos fijos'!$AB$5,OFFSET(K$3,$DL300,0)='Datos fijos'!$AB$6),"Importado",OFFSET(K$3,$DL300,0)))</f>
        <v/>
      </c>
      <c r="DT300" t="str">
        <f t="shared" ca="1" si="322"/>
        <v/>
      </c>
      <c r="DU300" t="str">
        <f t="shared" ca="1" si="323"/>
        <v/>
      </c>
      <c r="DV300" t="str">
        <f t="shared" ca="1" si="324"/>
        <v/>
      </c>
      <c r="DW300" t="str">
        <f t="shared" ca="1" si="325"/>
        <v/>
      </c>
      <c r="DX300" t="str">
        <f ca="1">IF(DL300="","",IF(OR(DS300='Datos fijos'!$AB$3,DS300='Datos fijos'!$AB$4),0,SUM(DT300:DW300)))</f>
        <v/>
      </c>
      <c r="DY300" t="str">
        <f t="shared" ca="1" si="326"/>
        <v/>
      </c>
      <c r="EC300" s="52" t="str">
        <f ca="1">IF(OR(COUNTIF('Datos fijos'!$AJ:$AJ,Cálculos!$B300)=0,F300=0,D300=0,B300=0),"",VLOOKUP($B300,'Datos fijos'!$AJ:$AP,COLUMN('Datos fijos'!$AP$1)-COLUMN('Datos fijos'!$AJ$2)+1,0))</f>
        <v/>
      </c>
      <c r="ED300" t="str">
        <f t="shared" ca="1" si="327"/>
        <v/>
      </c>
    </row>
    <row r="301" spans="2:134">
      <c r="B301">
        <f ca="1">OFFSET('Equipos, Mater, Serv'!C$5,ROW($A301)-ROW($A$3),0)</f>
        <v>0</v>
      </c>
      <c r="C301">
        <f ca="1">OFFSET('Equipos, Mater, Serv'!D$5,ROW($A301)-ROW($A$3),0)</f>
        <v>0</v>
      </c>
      <c r="D301">
        <f ca="1">OFFSET('Equipos, Mater, Serv'!F$5,ROW($A301)-ROW($A$3),0)</f>
        <v>0</v>
      </c>
      <c r="E301">
        <f ca="1">OFFSET('Equipos, Mater, Serv'!G$5,ROW($A301)-ROW($A$3),0)</f>
        <v>0</v>
      </c>
      <c r="F301">
        <f ca="1">OFFSET('Equipos, Mater, Serv'!H$5,ROW($A301)-ROW($A$3),0)</f>
        <v>0</v>
      </c>
      <c r="G301">
        <f ca="1">OFFSET('Equipos, Mater, Serv'!L$5,ROW($A301)-ROW($A$3),0)</f>
        <v>0</v>
      </c>
      <c r="I301">
        <f ca="1">OFFSET('Equipos, Mater, Serv'!O$5,ROW($A301)-ROW($A$3),0)</f>
        <v>0</v>
      </c>
      <c r="J301">
        <f ca="1">OFFSET('Equipos, Mater, Serv'!P$5,ROW($A301)-ROW($A$3),0)</f>
        <v>0</v>
      </c>
      <c r="K301">
        <f ca="1">OFFSET('Equipos, Mater, Serv'!T$5,ROW($A301)-ROW($A$3),0)</f>
        <v>0</v>
      </c>
      <c r="L301">
        <f ca="1">OFFSET('Equipos, Mater, Serv'!U$5,ROW($A301)-ROW($A$3),0)</f>
        <v>0</v>
      </c>
      <c r="N301">
        <f ca="1">OFFSET('Equipos, Mater, Serv'!Z$5,ROW($A301)-ROW($A$3),0)</f>
        <v>0</v>
      </c>
      <c r="O301">
        <f ca="1">OFFSET('Equipos, Mater, Serv'!AA$5,ROW($A301)-ROW($A$3),0)</f>
        <v>0</v>
      </c>
      <c r="P301">
        <f ca="1">OFFSET('Equipos, Mater, Serv'!AB$5,ROW($A301)-ROW($A$3),0)</f>
        <v>0</v>
      </c>
      <c r="Q301">
        <f ca="1">OFFSET('Equipos, Mater, Serv'!AC$5,ROW($A301)-ROW($A$3),0)</f>
        <v>0</v>
      </c>
      <c r="R301">
        <f ca="1">OFFSET('Equipos, Mater, Serv'!AD$5,ROW($A301)-ROW($A$3),0)</f>
        <v>0</v>
      </c>
      <c r="S301">
        <f ca="1">OFFSET('Equipos, Mater, Serv'!AE$5,ROW($A301)-ROW($A$3),0)</f>
        <v>0</v>
      </c>
      <c r="T301">
        <f ca="1">OFFSET('Equipos, Mater, Serv'!AF$5,ROW($A301)-ROW($A$3),0)</f>
        <v>0</v>
      </c>
      <c r="V301" s="227">
        <f ca="1">IF(OR($B301=0,D301=0,F301=0,J301&lt;&gt;'Datos fijos'!$H$3),0,1)</f>
        <v>0</v>
      </c>
      <c r="W301">
        <f t="shared" ca="1" si="328"/>
        <v>0</v>
      </c>
      <c r="X301" t="str">
        <f t="shared" ca="1" si="329"/>
        <v/>
      </c>
      <c r="Y301" t="str">
        <f t="shared" ca="1" si="330"/>
        <v/>
      </c>
      <c r="AA301" t="str">
        <f t="shared" ca="1" si="273"/>
        <v/>
      </c>
      <c r="AB301" t="str">
        <f t="shared" ca="1" si="274"/>
        <v/>
      </c>
      <c r="AC301" t="str">
        <f t="shared" ca="1" si="275"/>
        <v/>
      </c>
      <c r="AD301" t="str">
        <f t="shared" ca="1" si="276"/>
        <v/>
      </c>
      <c r="AE301" t="str">
        <f t="shared" ca="1" si="277"/>
        <v/>
      </c>
      <c r="AF301" t="str">
        <f t="shared" ca="1" si="278"/>
        <v/>
      </c>
      <c r="AG301" t="str">
        <f t="shared" ca="1" si="331"/>
        <v/>
      </c>
      <c r="AH301" t="str">
        <f t="shared" ca="1" si="332"/>
        <v/>
      </c>
      <c r="AI301" t="str">
        <f t="shared" ca="1" si="333"/>
        <v/>
      </c>
      <c r="AL301" t="str">
        <f ca="1">IF(Y301="","",IF(OR(AG301='Datos fijos'!$AB$3,AG301='Datos fijos'!$AB$4),0,SUM(AH301:AK301)))</f>
        <v/>
      </c>
      <c r="BE301" s="4">
        <f ca="1">IF(OR(COUNTIF('Datos fijos'!$AJ:$AJ,$B301)=0,$B301=0,D301=0,F301=0,$H$4&lt;&gt;'Datos fijos'!$H$3),0,VLOOKUP($B301,'Datos fijos'!$AJ:$AO,COLUMN('Datos fijos'!$AK$2)-COLUMN('Datos fijos'!$AJ$2)+1,0))</f>
        <v>0</v>
      </c>
      <c r="BF301">
        <f t="shared" ca="1" si="334"/>
        <v>0</v>
      </c>
      <c r="BG301" t="str">
        <f t="shared" ca="1" si="279"/>
        <v/>
      </c>
      <c r="BH301" t="str">
        <f t="shared" ca="1" si="280"/>
        <v/>
      </c>
      <c r="BJ301" t="str">
        <f t="shared" ca="1" si="281"/>
        <v/>
      </c>
      <c r="BK301" t="str">
        <f t="shared" ca="1" si="282"/>
        <v/>
      </c>
      <c r="BL301" t="str">
        <f t="shared" ca="1" si="283"/>
        <v/>
      </c>
      <c r="BM301" t="str">
        <f t="shared" ca="1" si="284"/>
        <v/>
      </c>
      <c r="BN301" s="4" t="str">
        <f t="shared" ca="1" si="285"/>
        <v/>
      </c>
      <c r="BO301" t="str">
        <f t="shared" ca="1" si="286"/>
        <v/>
      </c>
      <c r="BP301" t="str">
        <f t="shared" ca="1" si="287"/>
        <v/>
      </c>
      <c r="BQ301" t="str">
        <f t="shared" ca="1" si="288"/>
        <v/>
      </c>
      <c r="BR301" t="str">
        <f t="shared" ca="1" si="289"/>
        <v/>
      </c>
      <c r="BS301" t="str">
        <f t="shared" ca="1" si="290"/>
        <v/>
      </c>
      <c r="BT301" t="str">
        <f ca="1">IF($BH301="","",IF(OR(BO301='Datos fijos'!$AB$3,BO301='Datos fijos'!$AB$4),0,SUM(BP301:BS301)))</f>
        <v/>
      </c>
      <c r="BU301" t="str">
        <f t="shared" ca="1" si="335"/>
        <v/>
      </c>
      <c r="BX301">
        <f ca="1">IF(OR(COUNTIF('Datos fijos'!$AJ:$AJ,$B301)=0,$B301=0,D301=0,F301=0,G301=0,$H$4&lt;&gt;'Datos fijos'!$H$3),0,VLOOKUP($B301,'Datos fijos'!$AJ:$AO,COLUMN('Datos fijos'!$AL$1)-COLUMN('Datos fijos'!$AJ$2)+1,0))</f>
        <v>0</v>
      </c>
      <c r="BY301">
        <f t="shared" ca="1" si="336"/>
        <v>0</v>
      </c>
      <c r="BZ301" t="str">
        <f t="shared" ca="1" si="291"/>
        <v/>
      </c>
      <c r="CA301" t="str">
        <f t="shared" ca="1" si="292"/>
        <v/>
      </c>
      <c r="CC301" t="str">
        <f t="shared" ca="1" si="293"/>
        <v/>
      </c>
      <c r="CD301" t="str">
        <f t="shared" ca="1" si="294"/>
        <v/>
      </c>
      <c r="CE301" t="str">
        <f t="shared" ca="1" si="295"/>
        <v/>
      </c>
      <c r="CF301" t="str">
        <f t="shared" ca="1" si="296"/>
        <v/>
      </c>
      <c r="CG301" t="str">
        <f t="shared" ca="1" si="297"/>
        <v/>
      </c>
      <c r="CH301" t="str">
        <f t="shared" ca="1" si="298"/>
        <v/>
      </c>
      <c r="CI301" t="str">
        <f t="shared" ca="1" si="299"/>
        <v/>
      </c>
      <c r="CJ301" t="str">
        <f t="shared" ca="1" si="300"/>
        <v/>
      </c>
      <c r="CK301" t="str">
        <f t="shared" ca="1" si="301"/>
        <v/>
      </c>
      <c r="CL301" t="str">
        <f t="shared" ca="1" si="302"/>
        <v/>
      </c>
      <c r="CM301" t="str">
        <f ca="1">IF($CA301="","",IF(OR(CH301='Datos fijos'!$AB$3,CH301='Datos fijos'!$AB$4),0,SUM(CI301:CL301)))</f>
        <v/>
      </c>
      <c r="CN301" t="str">
        <f t="shared" ca="1" si="337"/>
        <v/>
      </c>
      <c r="CQ301" s="4">
        <f ca="1">IF(OR(COUNTIF('Datos fijos'!$AJ:$AJ,$B301)=0,$B301=0,L301=0,D301=0,F301=0),0,IF(K301='Datos fijos'!$AB$5,VLOOKUP($B301,'Datos fijos'!$AJ:$AO,COLUMN('Datos fijos'!$AN$1)-COLUMN('Datos fijos'!$AJ$2)+1,0),0))</f>
        <v>0</v>
      </c>
      <c r="CR301">
        <f t="shared" ca="1" si="338"/>
        <v>0</v>
      </c>
      <c r="CS301" t="str">
        <f t="shared" ca="1" si="303"/>
        <v/>
      </c>
      <c r="CT301" t="str">
        <f t="shared" ca="1" si="304"/>
        <v/>
      </c>
      <c r="CV301" t="str">
        <f t="shared" ca="1" si="305"/>
        <v/>
      </c>
      <c r="CW301" t="str">
        <f t="shared" ca="1" si="306"/>
        <v/>
      </c>
      <c r="CX301" t="str">
        <f t="shared" ca="1" si="307"/>
        <v/>
      </c>
      <c r="CY301" t="str">
        <f t="shared" ca="1" si="308"/>
        <v/>
      </c>
      <c r="CZ301" t="str">
        <f t="shared" ca="1" si="309"/>
        <v/>
      </c>
      <c r="DA301" t="str">
        <f t="shared" ca="1" si="310"/>
        <v/>
      </c>
      <c r="DB301" s="4" t="str">
        <f t="shared" ca="1" si="311"/>
        <v/>
      </c>
      <c r="DC301" t="str">
        <f t="shared" ca="1" si="312"/>
        <v/>
      </c>
      <c r="DD301" t="str">
        <f t="shared" ca="1" si="313"/>
        <v/>
      </c>
      <c r="DE301" t="str">
        <f t="shared" ca="1" si="314"/>
        <v/>
      </c>
      <c r="DF301" t="str">
        <f t="shared" ca="1" si="315"/>
        <v/>
      </c>
      <c r="DI301">
        <f ca="1">IF(OR(COUNTIF('Datos fijos'!$AJ:$AJ,Cálculos!$B301)=0,Cálculos!$B301=0,D301=0,F301=0),0,VLOOKUP($B301,'Datos fijos'!$AJ:$AO,COLUMN('Datos fijos'!$AO$1)-COLUMN('Datos fijos'!$AJ$2)+1,0))</f>
        <v>0</v>
      </c>
      <c r="DJ301">
        <f t="shared" ca="1" si="339"/>
        <v>0</v>
      </c>
      <c r="DK301" t="str">
        <f t="shared" ca="1" si="316"/>
        <v/>
      </c>
      <c r="DL301" t="str">
        <f t="shared" ca="1" si="340"/>
        <v/>
      </c>
      <c r="DN301" t="str">
        <f t="shared" ca="1" si="317"/>
        <v/>
      </c>
      <c r="DO301" t="str">
        <f t="shared" ca="1" si="318"/>
        <v/>
      </c>
      <c r="DP301" t="str">
        <f t="shared" ca="1" si="319"/>
        <v/>
      </c>
      <c r="DQ301" t="str">
        <f t="shared" ca="1" si="320"/>
        <v/>
      </c>
      <c r="DR301" t="str">
        <f t="shared" ca="1" si="321"/>
        <v/>
      </c>
      <c r="DS301" s="4" t="str">
        <f ca="1">IF($DL301="","",IF(OR(OFFSET(K$3,$DL301,0)='Datos fijos'!$AB$5,OFFSET(K$3,$DL301,0)='Datos fijos'!$AB$6),"Importado",OFFSET(K$3,$DL301,0)))</f>
        <v/>
      </c>
      <c r="DT301" t="str">
        <f t="shared" ca="1" si="322"/>
        <v/>
      </c>
      <c r="DU301" t="str">
        <f t="shared" ca="1" si="323"/>
        <v/>
      </c>
      <c r="DV301" t="str">
        <f t="shared" ca="1" si="324"/>
        <v/>
      </c>
      <c r="DW301" t="str">
        <f t="shared" ca="1" si="325"/>
        <v/>
      </c>
      <c r="DX301" t="str">
        <f ca="1">IF(DL301="","",IF(OR(DS301='Datos fijos'!$AB$3,DS301='Datos fijos'!$AB$4),0,SUM(DT301:DW301)))</f>
        <v/>
      </c>
      <c r="DY301" t="str">
        <f t="shared" ca="1" si="326"/>
        <v/>
      </c>
      <c r="EC301" s="52" t="str">
        <f ca="1">IF(OR(COUNTIF('Datos fijos'!$AJ:$AJ,Cálculos!$B301)=0,F301=0,D301=0,B301=0),"",VLOOKUP($B301,'Datos fijos'!$AJ:$AP,COLUMN('Datos fijos'!$AP$1)-COLUMN('Datos fijos'!$AJ$2)+1,0))</f>
        <v/>
      </c>
      <c r="ED301" t="str">
        <f t="shared" ca="1" si="327"/>
        <v/>
      </c>
    </row>
    <row r="302" spans="2:134">
      <c r="B302">
        <f ca="1">OFFSET('Equipos, Mater, Serv'!C$5,ROW($A302)-ROW($A$3),0)</f>
        <v>0</v>
      </c>
      <c r="C302">
        <f ca="1">OFFSET('Equipos, Mater, Serv'!D$5,ROW($A302)-ROW($A$3),0)</f>
        <v>0</v>
      </c>
      <c r="D302">
        <f ca="1">OFFSET('Equipos, Mater, Serv'!F$5,ROW($A302)-ROW($A$3),0)</f>
        <v>0</v>
      </c>
      <c r="E302">
        <f ca="1">OFFSET('Equipos, Mater, Serv'!G$5,ROW($A302)-ROW($A$3),0)</f>
        <v>0</v>
      </c>
      <c r="F302">
        <f ca="1">OFFSET('Equipos, Mater, Serv'!H$5,ROW($A302)-ROW($A$3),0)</f>
        <v>0</v>
      </c>
      <c r="G302">
        <f ca="1">OFFSET('Equipos, Mater, Serv'!L$5,ROW($A302)-ROW($A$3),0)</f>
        <v>0</v>
      </c>
      <c r="I302">
        <f ca="1">OFFSET('Equipos, Mater, Serv'!O$5,ROW($A302)-ROW($A$3),0)</f>
        <v>0</v>
      </c>
      <c r="J302">
        <f ca="1">OFFSET('Equipos, Mater, Serv'!P$5,ROW($A302)-ROW($A$3),0)</f>
        <v>0</v>
      </c>
      <c r="K302">
        <f ca="1">OFFSET('Equipos, Mater, Serv'!T$5,ROW($A302)-ROW($A$3),0)</f>
        <v>0</v>
      </c>
      <c r="L302">
        <f ca="1">OFFSET('Equipos, Mater, Serv'!U$5,ROW($A302)-ROW($A$3),0)</f>
        <v>0</v>
      </c>
      <c r="N302">
        <f ca="1">OFFSET('Equipos, Mater, Serv'!Z$5,ROW($A302)-ROW($A$3),0)</f>
        <v>0</v>
      </c>
      <c r="O302">
        <f ca="1">OFFSET('Equipos, Mater, Serv'!AA$5,ROW($A302)-ROW($A$3),0)</f>
        <v>0</v>
      </c>
      <c r="P302">
        <f ca="1">OFFSET('Equipos, Mater, Serv'!AB$5,ROW($A302)-ROW($A$3),0)</f>
        <v>0</v>
      </c>
      <c r="Q302">
        <f ca="1">OFFSET('Equipos, Mater, Serv'!AC$5,ROW($A302)-ROW($A$3),0)</f>
        <v>0</v>
      </c>
      <c r="R302">
        <f ca="1">OFFSET('Equipos, Mater, Serv'!AD$5,ROW($A302)-ROW($A$3),0)</f>
        <v>0</v>
      </c>
      <c r="S302">
        <f ca="1">OFFSET('Equipos, Mater, Serv'!AE$5,ROW($A302)-ROW($A$3),0)</f>
        <v>0</v>
      </c>
      <c r="T302">
        <f ca="1">OFFSET('Equipos, Mater, Serv'!AF$5,ROW($A302)-ROW($A$3),0)</f>
        <v>0</v>
      </c>
      <c r="V302" s="227">
        <f ca="1">IF(OR($B302=0,D302=0,F302=0,J302&lt;&gt;'Datos fijos'!$H$3),0,1)</f>
        <v>0</v>
      </c>
      <c r="W302">
        <f t="shared" ca="1" si="328"/>
        <v>0</v>
      </c>
      <c r="X302" t="str">
        <f t="shared" ca="1" si="329"/>
        <v/>
      </c>
      <c r="Y302" t="str">
        <f t="shared" ca="1" si="330"/>
        <v/>
      </c>
      <c r="AA302" t="str">
        <f t="shared" ca="1" si="273"/>
        <v/>
      </c>
      <c r="AB302" t="str">
        <f t="shared" ca="1" si="274"/>
        <v/>
      </c>
      <c r="AC302" t="str">
        <f t="shared" ca="1" si="275"/>
        <v/>
      </c>
      <c r="AD302" t="str">
        <f t="shared" ca="1" si="276"/>
        <v/>
      </c>
      <c r="AE302" t="str">
        <f t="shared" ca="1" si="277"/>
        <v/>
      </c>
      <c r="AF302" t="str">
        <f t="shared" ca="1" si="278"/>
        <v/>
      </c>
      <c r="AG302" t="str">
        <f t="shared" ca="1" si="331"/>
        <v/>
      </c>
      <c r="AH302" t="str">
        <f t="shared" ca="1" si="332"/>
        <v/>
      </c>
      <c r="AI302" t="str">
        <f t="shared" ca="1" si="333"/>
        <v/>
      </c>
      <c r="AL302" t="str">
        <f ca="1">IF(Y302="","",IF(OR(AG302='Datos fijos'!$AB$3,AG302='Datos fijos'!$AB$4),0,SUM(AH302:AK302)))</f>
        <v/>
      </c>
      <c r="BE302" s="4">
        <f ca="1">IF(OR(COUNTIF('Datos fijos'!$AJ:$AJ,$B302)=0,$B302=0,D302=0,F302=0,$H$4&lt;&gt;'Datos fijos'!$H$3),0,VLOOKUP($B302,'Datos fijos'!$AJ:$AO,COLUMN('Datos fijos'!$AK$2)-COLUMN('Datos fijos'!$AJ$2)+1,0))</f>
        <v>0</v>
      </c>
      <c r="BF302">
        <f t="shared" ca="1" si="334"/>
        <v>0</v>
      </c>
      <c r="BG302" t="str">
        <f t="shared" ca="1" si="279"/>
        <v/>
      </c>
      <c r="BH302" t="str">
        <f t="shared" ca="1" si="280"/>
        <v/>
      </c>
      <c r="BJ302" t="str">
        <f t="shared" ca="1" si="281"/>
        <v/>
      </c>
      <c r="BK302" t="str">
        <f t="shared" ca="1" si="282"/>
        <v/>
      </c>
      <c r="BL302" t="str">
        <f t="shared" ca="1" si="283"/>
        <v/>
      </c>
      <c r="BM302" t="str">
        <f t="shared" ca="1" si="284"/>
        <v/>
      </c>
      <c r="BN302" s="4" t="str">
        <f t="shared" ca="1" si="285"/>
        <v/>
      </c>
      <c r="BO302" t="str">
        <f t="shared" ca="1" si="286"/>
        <v/>
      </c>
      <c r="BP302" t="str">
        <f t="shared" ca="1" si="287"/>
        <v/>
      </c>
      <c r="BQ302" t="str">
        <f t="shared" ca="1" si="288"/>
        <v/>
      </c>
      <c r="BR302" t="str">
        <f t="shared" ca="1" si="289"/>
        <v/>
      </c>
      <c r="BS302" t="str">
        <f t="shared" ca="1" si="290"/>
        <v/>
      </c>
      <c r="BT302" t="str">
        <f ca="1">IF($BH302="","",IF(OR(BO302='Datos fijos'!$AB$3,BO302='Datos fijos'!$AB$4),0,SUM(BP302:BS302)))</f>
        <v/>
      </c>
      <c r="BU302" t="str">
        <f t="shared" ca="1" si="335"/>
        <v/>
      </c>
      <c r="BX302">
        <f ca="1">IF(OR(COUNTIF('Datos fijos'!$AJ:$AJ,$B302)=0,$B302=0,D302=0,F302=0,G302=0,$H$4&lt;&gt;'Datos fijos'!$H$3),0,VLOOKUP($B302,'Datos fijos'!$AJ:$AO,COLUMN('Datos fijos'!$AL$1)-COLUMN('Datos fijos'!$AJ$2)+1,0))</f>
        <v>0</v>
      </c>
      <c r="BY302">
        <f t="shared" ca="1" si="336"/>
        <v>0</v>
      </c>
      <c r="BZ302" t="str">
        <f t="shared" ca="1" si="291"/>
        <v/>
      </c>
      <c r="CA302" t="str">
        <f t="shared" ca="1" si="292"/>
        <v/>
      </c>
      <c r="CC302" t="str">
        <f t="shared" ca="1" si="293"/>
        <v/>
      </c>
      <c r="CD302" t="str">
        <f t="shared" ca="1" si="294"/>
        <v/>
      </c>
      <c r="CE302" t="str">
        <f t="shared" ca="1" si="295"/>
        <v/>
      </c>
      <c r="CF302" t="str">
        <f t="shared" ca="1" si="296"/>
        <v/>
      </c>
      <c r="CG302" t="str">
        <f t="shared" ca="1" si="297"/>
        <v/>
      </c>
      <c r="CH302" t="str">
        <f t="shared" ca="1" si="298"/>
        <v/>
      </c>
      <c r="CI302" t="str">
        <f t="shared" ca="1" si="299"/>
        <v/>
      </c>
      <c r="CJ302" t="str">
        <f t="shared" ca="1" si="300"/>
        <v/>
      </c>
      <c r="CK302" t="str">
        <f t="shared" ca="1" si="301"/>
        <v/>
      </c>
      <c r="CL302" t="str">
        <f t="shared" ca="1" si="302"/>
        <v/>
      </c>
      <c r="CM302" t="str">
        <f ca="1">IF($CA302="","",IF(OR(CH302='Datos fijos'!$AB$3,CH302='Datos fijos'!$AB$4),0,SUM(CI302:CL302)))</f>
        <v/>
      </c>
      <c r="CN302" t="str">
        <f t="shared" ca="1" si="337"/>
        <v/>
      </c>
      <c r="CQ302" s="4">
        <f ca="1">IF(OR(COUNTIF('Datos fijos'!$AJ:$AJ,$B302)=0,$B302=0,L302=0,D302=0,F302=0),0,IF(K302='Datos fijos'!$AB$5,VLOOKUP($B302,'Datos fijos'!$AJ:$AO,COLUMN('Datos fijos'!$AN$1)-COLUMN('Datos fijos'!$AJ$2)+1,0),0))</f>
        <v>0</v>
      </c>
      <c r="CR302">
        <f t="shared" ca="1" si="338"/>
        <v>0</v>
      </c>
      <c r="CS302" t="str">
        <f t="shared" ca="1" si="303"/>
        <v/>
      </c>
      <c r="CT302" t="str">
        <f t="shared" ca="1" si="304"/>
        <v/>
      </c>
      <c r="CV302" t="str">
        <f t="shared" ca="1" si="305"/>
        <v/>
      </c>
      <c r="CW302" t="str">
        <f t="shared" ca="1" si="306"/>
        <v/>
      </c>
      <c r="CX302" t="str">
        <f t="shared" ca="1" si="307"/>
        <v/>
      </c>
      <c r="CY302" t="str">
        <f t="shared" ca="1" si="308"/>
        <v/>
      </c>
      <c r="CZ302" t="str">
        <f t="shared" ca="1" si="309"/>
        <v/>
      </c>
      <c r="DA302" t="str">
        <f t="shared" ca="1" si="310"/>
        <v/>
      </c>
      <c r="DB302" s="4" t="str">
        <f t="shared" ca="1" si="311"/>
        <v/>
      </c>
      <c r="DC302" t="str">
        <f t="shared" ca="1" si="312"/>
        <v/>
      </c>
      <c r="DD302" t="str">
        <f t="shared" ca="1" si="313"/>
        <v/>
      </c>
      <c r="DE302" t="str">
        <f t="shared" ca="1" si="314"/>
        <v/>
      </c>
      <c r="DF302" t="str">
        <f t="shared" ca="1" si="315"/>
        <v/>
      </c>
      <c r="DI302">
        <f ca="1">IF(OR(COUNTIF('Datos fijos'!$AJ:$AJ,Cálculos!$B302)=0,Cálculos!$B302=0,D302=0,F302=0),0,VLOOKUP($B302,'Datos fijos'!$AJ:$AO,COLUMN('Datos fijos'!$AO$1)-COLUMN('Datos fijos'!$AJ$2)+1,0))</f>
        <v>0</v>
      </c>
      <c r="DJ302">
        <f t="shared" ca="1" si="339"/>
        <v>0</v>
      </c>
      <c r="DK302" t="str">
        <f t="shared" ca="1" si="316"/>
        <v/>
      </c>
      <c r="DL302" t="str">
        <f t="shared" ca="1" si="340"/>
        <v/>
      </c>
      <c r="DN302" t="str">
        <f t="shared" ca="1" si="317"/>
        <v/>
      </c>
      <c r="DO302" t="str">
        <f t="shared" ca="1" si="318"/>
        <v/>
      </c>
      <c r="DP302" t="str">
        <f t="shared" ca="1" si="319"/>
        <v/>
      </c>
      <c r="DQ302" t="str">
        <f t="shared" ca="1" si="320"/>
        <v/>
      </c>
      <c r="DR302" t="str">
        <f t="shared" ca="1" si="321"/>
        <v/>
      </c>
      <c r="DS302" s="4" t="str">
        <f ca="1">IF($DL302="","",IF(OR(OFFSET(K$3,$DL302,0)='Datos fijos'!$AB$5,OFFSET(K$3,$DL302,0)='Datos fijos'!$AB$6),"Importado",OFFSET(K$3,$DL302,0)))</f>
        <v/>
      </c>
      <c r="DT302" t="str">
        <f t="shared" ca="1" si="322"/>
        <v/>
      </c>
      <c r="DU302" t="str">
        <f t="shared" ca="1" si="323"/>
        <v/>
      </c>
      <c r="DV302" t="str">
        <f t="shared" ca="1" si="324"/>
        <v/>
      </c>
      <c r="DW302" t="str">
        <f t="shared" ca="1" si="325"/>
        <v/>
      </c>
      <c r="DX302" t="str">
        <f ca="1">IF(DL302="","",IF(OR(DS302='Datos fijos'!$AB$3,DS302='Datos fijos'!$AB$4),0,SUM(DT302:DW302)))</f>
        <v/>
      </c>
      <c r="DY302" t="str">
        <f t="shared" ca="1" si="326"/>
        <v/>
      </c>
      <c r="EC302" s="52" t="str">
        <f ca="1">IF(OR(COUNTIF('Datos fijos'!$AJ:$AJ,Cálculos!$B302)=0,F302=0,D302=0,B302=0),"",VLOOKUP($B302,'Datos fijos'!$AJ:$AP,COLUMN('Datos fijos'!$AP$1)-COLUMN('Datos fijos'!$AJ$2)+1,0))</f>
        <v/>
      </c>
      <c r="ED302" t="str">
        <f t="shared" ca="1" si="327"/>
        <v/>
      </c>
    </row>
    <row r="303" spans="2:134">
      <c r="B303">
        <f ca="1">OFFSET('Equipos, Mater, Serv'!C$5,ROW($A303)-ROW($A$3),0)</f>
        <v>0</v>
      </c>
      <c r="C303">
        <f ca="1">OFFSET('Equipos, Mater, Serv'!D$5,ROW($A303)-ROW($A$3),0)</f>
        <v>0</v>
      </c>
      <c r="D303">
        <f ca="1">OFFSET('Equipos, Mater, Serv'!F$5,ROW($A303)-ROW($A$3),0)</f>
        <v>0</v>
      </c>
      <c r="E303">
        <f ca="1">OFFSET('Equipos, Mater, Serv'!G$5,ROW($A303)-ROW($A$3),0)</f>
        <v>0</v>
      </c>
      <c r="F303">
        <f ca="1">OFFSET('Equipos, Mater, Serv'!H$5,ROW($A303)-ROW($A$3),0)</f>
        <v>0</v>
      </c>
      <c r="G303">
        <f ca="1">OFFSET('Equipos, Mater, Serv'!L$5,ROW($A303)-ROW($A$3),0)</f>
        <v>0</v>
      </c>
      <c r="I303">
        <f ca="1">OFFSET('Equipos, Mater, Serv'!O$5,ROW($A303)-ROW($A$3),0)</f>
        <v>0</v>
      </c>
      <c r="J303">
        <f ca="1">OFFSET('Equipos, Mater, Serv'!P$5,ROW($A303)-ROW($A$3),0)</f>
        <v>0</v>
      </c>
      <c r="K303">
        <f ca="1">OFFSET('Equipos, Mater, Serv'!T$5,ROW($A303)-ROW($A$3),0)</f>
        <v>0</v>
      </c>
      <c r="L303">
        <f ca="1">OFFSET('Equipos, Mater, Serv'!U$5,ROW($A303)-ROW($A$3),0)</f>
        <v>0</v>
      </c>
      <c r="N303">
        <f ca="1">OFFSET('Equipos, Mater, Serv'!Z$5,ROW($A303)-ROW($A$3),0)</f>
        <v>0</v>
      </c>
      <c r="O303">
        <f ca="1">OFFSET('Equipos, Mater, Serv'!AA$5,ROW($A303)-ROW($A$3),0)</f>
        <v>0</v>
      </c>
      <c r="P303">
        <f ca="1">OFFSET('Equipos, Mater, Serv'!AB$5,ROW($A303)-ROW($A$3),0)</f>
        <v>0</v>
      </c>
      <c r="Q303">
        <f ca="1">OFFSET('Equipos, Mater, Serv'!AC$5,ROW($A303)-ROW($A$3),0)</f>
        <v>0</v>
      </c>
      <c r="R303">
        <f ca="1">OFFSET('Equipos, Mater, Serv'!AD$5,ROW($A303)-ROW($A$3),0)</f>
        <v>0</v>
      </c>
      <c r="S303">
        <f ca="1">OFFSET('Equipos, Mater, Serv'!AE$5,ROW($A303)-ROW($A$3),0)</f>
        <v>0</v>
      </c>
      <c r="T303">
        <f ca="1">OFFSET('Equipos, Mater, Serv'!AF$5,ROW($A303)-ROW($A$3),0)</f>
        <v>0</v>
      </c>
      <c r="V303" s="227">
        <f ca="1">IF(OR($B303=0,D303=0,F303=0,J303&lt;&gt;'Datos fijos'!$H$3),0,1)</f>
        <v>0</v>
      </c>
      <c r="W303">
        <f t="shared" ca="1" si="328"/>
        <v>0</v>
      </c>
      <c r="X303" t="str">
        <f t="shared" ca="1" si="329"/>
        <v/>
      </c>
      <c r="Y303" t="str">
        <f t="shared" ca="1" si="330"/>
        <v/>
      </c>
      <c r="AA303" t="str">
        <f t="shared" ca="1" si="273"/>
        <v/>
      </c>
      <c r="AB303" t="str">
        <f t="shared" ca="1" si="274"/>
        <v/>
      </c>
      <c r="AC303" t="str">
        <f t="shared" ca="1" si="275"/>
        <v/>
      </c>
      <c r="AD303" t="str">
        <f t="shared" ca="1" si="276"/>
        <v/>
      </c>
      <c r="AE303" t="str">
        <f t="shared" ca="1" si="277"/>
        <v/>
      </c>
      <c r="AF303" t="str">
        <f t="shared" ca="1" si="278"/>
        <v/>
      </c>
      <c r="AG303" t="str">
        <f t="shared" ca="1" si="331"/>
        <v/>
      </c>
      <c r="AH303" t="str">
        <f t="shared" ca="1" si="332"/>
        <v/>
      </c>
      <c r="AI303" t="str">
        <f t="shared" ca="1" si="333"/>
        <v/>
      </c>
      <c r="AL303" t="str">
        <f ca="1">IF(Y303="","",IF(OR(AG303='Datos fijos'!$AB$3,AG303='Datos fijos'!$AB$4),0,SUM(AH303:AK303)))</f>
        <v/>
      </c>
      <c r="BE303" s="4">
        <f ca="1">IF(OR(COUNTIF('Datos fijos'!$AJ:$AJ,$B303)=0,$B303=0,D303=0,F303=0,$H$4&lt;&gt;'Datos fijos'!$H$3),0,VLOOKUP($B303,'Datos fijos'!$AJ:$AO,COLUMN('Datos fijos'!$AK$2)-COLUMN('Datos fijos'!$AJ$2)+1,0))</f>
        <v>0</v>
      </c>
      <c r="BF303">
        <f t="shared" ca="1" si="334"/>
        <v>0</v>
      </c>
      <c r="BG303" t="str">
        <f t="shared" ca="1" si="279"/>
        <v/>
      </c>
      <c r="BH303" t="str">
        <f t="shared" ca="1" si="280"/>
        <v/>
      </c>
      <c r="BJ303" t="str">
        <f t="shared" ca="1" si="281"/>
        <v/>
      </c>
      <c r="BK303" t="str">
        <f t="shared" ca="1" si="282"/>
        <v/>
      </c>
      <c r="BL303" t="str">
        <f t="shared" ca="1" si="283"/>
        <v/>
      </c>
      <c r="BM303" t="str">
        <f t="shared" ca="1" si="284"/>
        <v/>
      </c>
      <c r="BN303" s="4" t="str">
        <f t="shared" ca="1" si="285"/>
        <v/>
      </c>
      <c r="BO303" t="str">
        <f t="shared" ca="1" si="286"/>
        <v/>
      </c>
      <c r="BP303" t="str">
        <f t="shared" ca="1" si="287"/>
        <v/>
      </c>
      <c r="BQ303" t="str">
        <f t="shared" ca="1" si="288"/>
        <v/>
      </c>
      <c r="BR303" t="str">
        <f t="shared" ca="1" si="289"/>
        <v/>
      </c>
      <c r="BS303" t="str">
        <f t="shared" ca="1" si="290"/>
        <v/>
      </c>
      <c r="BT303" t="str">
        <f ca="1">IF($BH303="","",IF(OR(BO303='Datos fijos'!$AB$3,BO303='Datos fijos'!$AB$4),0,SUM(BP303:BS303)))</f>
        <v/>
      </c>
      <c r="BU303" t="str">
        <f t="shared" ca="1" si="335"/>
        <v/>
      </c>
      <c r="BX303">
        <f ca="1">IF(OR(COUNTIF('Datos fijos'!$AJ:$AJ,$B303)=0,$B303=0,D303=0,F303=0,G303=0,$H$4&lt;&gt;'Datos fijos'!$H$3),0,VLOOKUP($B303,'Datos fijos'!$AJ:$AO,COLUMN('Datos fijos'!$AL$1)-COLUMN('Datos fijos'!$AJ$2)+1,0))</f>
        <v>0</v>
      </c>
      <c r="BY303">
        <f t="shared" ca="1" si="336"/>
        <v>0</v>
      </c>
      <c r="BZ303" t="str">
        <f t="shared" ca="1" si="291"/>
        <v/>
      </c>
      <c r="CA303" t="str">
        <f t="shared" ca="1" si="292"/>
        <v/>
      </c>
      <c r="CC303" t="str">
        <f t="shared" ca="1" si="293"/>
        <v/>
      </c>
      <c r="CD303" t="str">
        <f t="shared" ca="1" si="294"/>
        <v/>
      </c>
      <c r="CE303" t="str">
        <f t="shared" ca="1" si="295"/>
        <v/>
      </c>
      <c r="CF303" t="str">
        <f t="shared" ca="1" si="296"/>
        <v/>
      </c>
      <c r="CG303" t="str">
        <f t="shared" ca="1" si="297"/>
        <v/>
      </c>
      <c r="CH303" t="str">
        <f t="shared" ca="1" si="298"/>
        <v/>
      </c>
      <c r="CI303" t="str">
        <f t="shared" ca="1" si="299"/>
        <v/>
      </c>
      <c r="CJ303" t="str">
        <f t="shared" ca="1" si="300"/>
        <v/>
      </c>
      <c r="CK303" t="str">
        <f t="shared" ca="1" si="301"/>
        <v/>
      </c>
      <c r="CL303" t="str">
        <f t="shared" ca="1" si="302"/>
        <v/>
      </c>
      <c r="CM303" t="str">
        <f ca="1">IF($CA303="","",IF(OR(CH303='Datos fijos'!$AB$3,CH303='Datos fijos'!$AB$4),0,SUM(CI303:CL303)))</f>
        <v/>
      </c>
      <c r="CN303" t="str">
        <f t="shared" ca="1" si="337"/>
        <v/>
      </c>
      <c r="CQ303" s="4">
        <f ca="1">IF(OR(COUNTIF('Datos fijos'!$AJ:$AJ,$B303)=0,$B303=0,L303=0,D303=0,F303=0),0,IF(K303='Datos fijos'!$AB$5,VLOOKUP($B303,'Datos fijos'!$AJ:$AO,COLUMN('Datos fijos'!$AN$1)-COLUMN('Datos fijos'!$AJ$2)+1,0),0))</f>
        <v>0</v>
      </c>
      <c r="CR303">
        <f t="shared" ca="1" si="338"/>
        <v>0</v>
      </c>
      <c r="CS303" t="str">
        <f t="shared" ca="1" si="303"/>
        <v/>
      </c>
      <c r="CT303" t="str">
        <f t="shared" ca="1" si="304"/>
        <v/>
      </c>
      <c r="CV303" t="str">
        <f t="shared" ca="1" si="305"/>
        <v/>
      </c>
      <c r="CW303" t="str">
        <f t="shared" ca="1" si="306"/>
        <v/>
      </c>
      <c r="CX303" t="str">
        <f t="shared" ca="1" si="307"/>
        <v/>
      </c>
      <c r="CY303" t="str">
        <f t="shared" ca="1" si="308"/>
        <v/>
      </c>
      <c r="CZ303" t="str">
        <f t="shared" ca="1" si="309"/>
        <v/>
      </c>
      <c r="DA303" t="str">
        <f t="shared" ca="1" si="310"/>
        <v/>
      </c>
      <c r="DB303" s="4" t="str">
        <f t="shared" ca="1" si="311"/>
        <v/>
      </c>
      <c r="DC303" t="str">
        <f t="shared" ca="1" si="312"/>
        <v/>
      </c>
      <c r="DD303" t="str">
        <f t="shared" ca="1" si="313"/>
        <v/>
      </c>
      <c r="DE303" t="str">
        <f t="shared" ca="1" si="314"/>
        <v/>
      </c>
      <c r="DF303" t="str">
        <f t="shared" ca="1" si="315"/>
        <v/>
      </c>
      <c r="DI303">
        <f ca="1">IF(OR(COUNTIF('Datos fijos'!$AJ:$AJ,Cálculos!$B303)=0,Cálculos!$B303=0,D303=0,F303=0),0,VLOOKUP($B303,'Datos fijos'!$AJ:$AO,COLUMN('Datos fijos'!$AO$1)-COLUMN('Datos fijos'!$AJ$2)+1,0))</f>
        <v>0</v>
      </c>
      <c r="DJ303">
        <f t="shared" ca="1" si="339"/>
        <v>0</v>
      </c>
      <c r="DK303" t="str">
        <f t="shared" ca="1" si="316"/>
        <v/>
      </c>
      <c r="DL303" t="str">
        <f t="shared" ca="1" si="340"/>
        <v/>
      </c>
      <c r="DN303" t="str">
        <f t="shared" ca="1" si="317"/>
        <v/>
      </c>
      <c r="DO303" t="str">
        <f t="shared" ca="1" si="318"/>
        <v/>
      </c>
      <c r="DP303" t="str">
        <f t="shared" ca="1" si="319"/>
        <v/>
      </c>
      <c r="DQ303" t="str">
        <f t="shared" ca="1" si="320"/>
        <v/>
      </c>
      <c r="DR303" t="str">
        <f t="shared" ca="1" si="321"/>
        <v/>
      </c>
      <c r="DS303" s="4" t="str">
        <f ca="1">IF($DL303="","",IF(OR(OFFSET(K$3,$DL303,0)='Datos fijos'!$AB$5,OFFSET(K$3,$DL303,0)='Datos fijos'!$AB$6),"Importado",OFFSET(K$3,$DL303,0)))</f>
        <v/>
      </c>
      <c r="DT303" t="str">
        <f t="shared" ca="1" si="322"/>
        <v/>
      </c>
      <c r="DU303" t="str">
        <f t="shared" ca="1" si="323"/>
        <v/>
      </c>
      <c r="DV303" t="str">
        <f t="shared" ca="1" si="324"/>
        <v/>
      </c>
      <c r="DW303" t="str">
        <f t="shared" ca="1" si="325"/>
        <v/>
      </c>
      <c r="DX303" t="str">
        <f ca="1">IF(DL303="","",IF(OR(DS303='Datos fijos'!$AB$3,DS303='Datos fijos'!$AB$4),0,SUM(DT303:DW303)))</f>
        <v/>
      </c>
      <c r="DY303" t="str">
        <f t="shared" ca="1" si="326"/>
        <v/>
      </c>
      <c r="EC303" s="52" t="str">
        <f ca="1">IF(OR(COUNTIF('Datos fijos'!$AJ:$AJ,Cálculos!$B303)=0,F303=0,D303=0,B303=0),"",VLOOKUP($B303,'Datos fijos'!$AJ:$AP,COLUMN('Datos fijos'!$AP$1)-COLUMN('Datos fijos'!$AJ$2)+1,0))</f>
        <v/>
      </c>
      <c r="ED303" t="str">
        <f t="shared" ca="1" si="327"/>
        <v/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EB304"/>
  <sheetViews>
    <sheetView topLeftCell="AB1" zoomScale="60" zoomScaleNormal="60" workbookViewId="0">
      <selection activeCell="CV33" sqref="CV33"/>
    </sheetView>
  </sheetViews>
  <sheetFormatPr baseColWidth="10" defaultColWidth="9.1640625" defaultRowHeight="14"/>
  <cols>
    <col min="1" max="1" width="3" customWidth="1"/>
    <col min="2" max="2" width="33.4140625" style="110" customWidth="1"/>
    <col min="3" max="3" width="33.4140625" style="111" customWidth="1"/>
    <col min="4" max="4" width="4.25" style="111" customWidth="1"/>
    <col min="5" max="10" width="11.5" style="105" customWidth="1"/>
    <col min="11" max="11" width="4.4140625" style="111" customWidth="1"/>
    <col min="12" max="12" width="5.1640625" style="105" customWidth="1"/>
    <col min="13" max="13" width="14.5" style="110" customWidth="1"/>
    <col min="14" max="23" width="14.5" style="105" customWidth="1"/>
    <col min="24" max="24" width="14.5" style="111" customWidth="1"/>
    <col min="25" max="25" width="4.6640625" customWidth="1"/>
    <col min="26" max="26" width="9.1640625" style="110"/>
    <col min="27" max="34" width="9.1640625" style="105"/>
    <col min="35" max="37" width="7.25" style="105" customWidth="1"/>
    <col min="38" max="38" width="4.75" style="111" customWidth="1"/>
    <col min="39" max="39" width="4.75" style="105" customWidth="1"/>
    <col min="40" max="40" width="7.6640625" style="110" customWidth="1"/>
    <col min="41" max="53" width="7.6640625" style="105" customWidth="1"/>
    <col min="54" max="54" width="7.6640625" style="111" customWidth="1"/>
    <col min="55" max="55" width="4.5" customWidth="1"/>
    <col min="56" max="56" width="39.1640625" style="110" customWidth="1"/>
    <col min="57" max="57" width="19.75" style="105" customWidth="1"/>
    <col min="58" max="58" width="8.75" style="105" customWidth="1"/>
    <col min="59" max="59" width="17.4140625" style="105" customWidth="1"/>
    <col min="60" max="60" width="31.9140625" style="105" customWidth="1"/>
    <col min="61" max="61" width="16.25" style="105" customWidth="1"/>
    <col min="62" max="62" width="31.6640625" style="105" customWidth="1"/>
    <col min="63" max="63" width="11.6640625" style="105" customWidth="1"/>
    <col min="64" max="64" width="37.25" style="105" customWidth="1"/>
    <col min="65" max="65" width="41.4140625" style="105" customWidth="1"/>
    <col min="66" max="66" width="15.9140625" style="105" customWidth="1"/>
    <col min="67" max="67" width="40.4140625" style="105" customWidth="1"/>
    <col min="68" max="68" width="27.9140625" style="105" customWidth="1"/>
    <col min="69" max="69" width="17.6640625" style="105" customWidth="1"/>
    <col min="70" max="70" width="23.5" style="105" customWidth="1"/>
    <col min="71" max="71" width="14.5" style="105" customWidth="1"/>
    <col min="72" max="72" width="23.6640625" style="105" customWidth="1"/>
    <col min="73" max="73" width="24.1640625" style="105" customWidth="1"/>
    <col min="74" max="74" width="40.9140625" style="105" customWidth="1"/>
    <col min="75" max="75" width="4.4140625" style="111" customWidth="1"/>
    <col min="76" max="76" width="3.75" style="105" customWidth="1"/>
    <col min="77" max="77" width="42.75" style="110" customWidth="1"/>
    <col min="78" max="91" width="9.1640625" style="105"/>
    <col min="92" max="92" width="9.1640625" style="111" customWidth="1"/>
    <col min="93" max="93" width="9.1640625" style="105" customWidth="1"/>
    <col min="94" max="94" width="9.1640625" style="110" customWidth="1"/>
    <col min="95" max="99" width="9.1640625" style="105" customWidth="1"/>
    <col min="100" max="100" width="9.1640625" style="111" customWidth="1"/>
    <col min="101" max="101" width="9.1640625" style="111"/>
    <col min="102" max="102" width="9.1640625" style="110"/>
    <col min="103" max="114" width="9.1640625" style="105"/>
    <col min="115" max="115" width="3.6640625" style="111" customWidth="1"/>
    <col min="116" max="116" width="34.6640625" style="110" customWidth="1"/>
    <col min="117" max="117" width="9.1640625" style="105"/>
    <col min="118" max="118" width="3.75" style="110" customWidth="1"/>
    <col min="119" max="119" width="14.75" style="110" customWidth="1"/>
    <col min="120" max="123" width="14.75" style="105" customWidth="1"/>
    <col min="124" max="124" width="14.75" style="111" customWidth="1"/>
    <col min="125" max="125" width="3.75" style="105" customWidth="1"/>
    <col min="126" max="126" width="106.5" style="110" customWidth="1"/>
    <col min="127" max="127" width="44.75" style="111" customWidth="1"/>
    <col min="128" max="128" width="9.25" style="105" customWidth="1"/>
    <col min="129" max="129" width="9.1640625" style="110"/>
    <col min="130" max="131" width="9.1640625" style="105"/>
    <col min="132" max="132" width="9.1640625" style="111"/>
  </cols>
  <sheetData>
    <row r="1" spans="2:132" ht="18">
      <c r="B1" s="123" t="s">
        <v>844</v>
      </c>
      <c r="C1" s="189"/>
      <c r="D1" s="189"/>
      <c r="E1" s="124" t="s">
        <v>845</v>
      </c>
      <c r="F1" s="108"/>
      <c r="G1" s="108"/>
      <c r="H1" s="108"/>
      <c r="I1" s="108"/>
      <c r="J1" s="108"/>
      <c r="K1" s="109"/>
      <c r="L1" s="108"/>
      <c r="M1" s="123" t="s">
        <v>639</v>
      </c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  <c r="Z1" s="123" t="s">
        <v>847</v>
      </c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9"/>
      <c r="AM1" s="108"/>
      <c r="AN1" s="123" t="s">
        <v>848</v>
      </c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9"/>
      <c r="BD1" s="123" t="s">
        <v>176</v>
      </c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9"/>
      <c r="BX1" s="108"/>
      <c r="BY1" s="123" t="s">
        <v>347</v>
      </c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9"/>
      <c r="CO1" s="108"/>
      <c r="CP1" s="117" t="s">
        <v>849</v>
      </c>
      <c r="CQ1" s="108"/>
      <c r="CR1" s="108"/>
      <c r="CS1" s="108"/>
      <c r="CT1" s="108"/>
      <c r="CU1" s="108"/>
      <c r="CV1" s="109"/>
      <c r="CW1" s="109"/>
      <c r="CX1" s="123" t="s">
        <v>280</v>
      </c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9"/>
      <c r="DL1" s="123" t="s">
        <v>171</v>
      </c>
      <c r="DM1" s="108"/>
      <c r="DN1" s="117"/>
      <c r="DO1" s="117" t="s">
        <v>850</v>
      </c>
      <c r="DP1" s="108"/>
      <c r="DQ1" s="108"/>
      <c r="DR1" s="108"/>
      <c r="DS1" s="108"/>
      <c r="DT1" s="109"/>
      <c r="DU1" s="108"/>
      <c r="DV1" s="123" t="s">
        <v>281</v>
      </c>
      <c r="DW1" s="109"/>
      <c r="DY1" s="451" t="s">
        <v>155</v>
      </c>
      <c r="DZ1" s="108"/>
      <c r="EA1" s="108"/>
      <c r="EB1" s="109"/>
    </row>
    <row r="2" spans="2:132">
      <c r="DV2" s="278"/>
      <c r="DW2" s="144"/>
    </row>
    <row r="3" spans="2:132">
      <c r="BC3" s="105"/>
      <c r="DL3" s="105"/>
      <c r="DV3" s="278"/>
      <c r="DW3" s="144"/>
      <c r="DX3"/>
    </row>
    <row r="4" spans="2:132">
      <c r="B4" s="110">
        <f>'Formulario A - "Alta Empresa"'!A4</f>
        <v>0</v>
      </c>
      <c r="C4" s="111" t="str">
        <f>'Formulario A - "Alta Empresa"'!B4</f>
        <v>DATOS DE LA EMPRESA</v>
      </c>
      <c r="E4" s="105">
        <f>'Formulario B-"Alta de Proyecto"'!A4</f>
        <v>0</v>
      </c>
      <c r="F4" s="105">
        <f>'Formulario B-"Alta de Proyecto"'!B4</f>
        <v>0</v>
      </c>
      <c r="G4" s="105">
        <f>'Formulario B-"Alta de Proyecto"'!C4</f>
        <v>0</v>
      </c>
      <c r="H4" s="105">
        <f>'Formulario B-"Alta de Proyecto"'!D4</f>
        <v>0</v>
      </c>
      <c r="I4" s="105">
        <f>'Formulario B-"Alta de Proyecto"'!E4</f>
        <v>0</v>
      </c>
      <c r="J4" s="105">
        <f>'Formulario B-"Alta de Proyecto"'!F4</f>
        <v>0</v>
      </c>
      <c r="M4" s="110" t="str">
        <f>'"Información del Proyecto" - 1'!B4</f>
        <v>Proyecto Nombre:</v>
      </c>
      <c r="N4" s="105">
        <f>'"Información del Proyecto" - 1'!C4</f>
        <v>0</v>
      </c>
      <c r="O4" s="105">
        <f>'"Información del Proyecto" - 1'!D4</f>
        <v>0</v>
      </c>
      <c r="P4" s="105">
        <f>'"Información del Proyecto" - 1'!E4</f>
        <v>0</v>
      </c>
      <c r="Q4" s="105">
        <f>'"Información del Proyecto" - 1'!F4</f>
        <v>0</v>
      </c>
      <c r="R4" s="105">
        <f>'"Información del Proyecto" - 1'!G4</f>
        <v>0</v>
      </c>
      <c r="S4" s="105">
        <f>'"Información del Proyecto" - 1'!H4</f>
        <v>0</v>
      </c>
      <c r="T4" s="105">
        <f>'"Información del Proyecto" - 1'!I4</f>
        <v>0</v>
      </c>
      <c r="U4" s="105">
        <f>'"Información del Proyecto" - 1'!J4</f>
        <v>0</v>
      </c>
      <c r="V4" s="105">
        <f>'"Información del Proyecto" - 1'!K4</f>
        <v>0</v>
      </c>
      <c r="W4" s="105">
        <f>'"Información del Proyecto" - 1'!L4</f>
        <v>0</v>
      </c>
      <c r="X4" s="111">
        <f>'"Información del Proyecto" - 1'!M4</f>
        <v>0</v>
      </c>
      <c r="Z4" s="110" t="str">
        <f>'"Información del Proyecto" - 2'!B4</f>
        <v>Sistema Hídrico</v>
      </c>
      <c r="AA4" s="105">
        <f>'"Información del Proyecto" - 2'!C4</f>
        <v>0</v>
      </c>
      <c r="AB4" s="105">
        <f>'"Información del Proyecto" - 2'!D4</f>
        <v>0</v>
      </c>
      <c r="AC4" s="105">
        <f>'"Información del Proyecto" - 2'!E4</f>
        <v>0</v>
      </c>
      <c r="AD4" s="105">
        <f>'"Información del Proyecto" - 2'!F4</f>
        <v>0</v>
      </c>
      <c r="AE4" s="105">
        <f>'"Información del Proyecto" - 2'!G4</f>
        <v>0</v>
      </c>
      <c r="AF4" s="105">
        <f>'"Información del Proyecto" - 2'!H4</f>
        <v>0</v>
      </c>
      <c r="AG4" s="105">
        <f>'"Información del Proyecto" - 2'!I4</f>
        <v>0</v>
      </c>
      <c r="AH4" s="105">
        <f>'"Información del Proyecto" - 2'!J4</f>
        <v>0</v>
      </c>
      <c r="AI4" s="105">
        <f>'"Información del Proyecto" - 2'!K4</f>
        <v>0</v>
      </c>
      <c r="AJ4" s="105">
        <f>'"Información del Proyecto" - 2'!L4</f>
        <v>0</v>
      </c>
      <c r="AK4" s="105">
        <f>'"Información del Proyecto" - 2'!M4</f>
        <v>0</v>
      </c>
      <c r="AN4" s="110">
        <f>'"Información del Proyecto" - 3'!B4</f>
        <v>0</v>
      </c>
      <c r="AO4" s="105">
        <f>'"Información del Proyecto" - 3'!C4</f>
        <v>0</v>
      </c>
      <c r="AP4" s="105">
        <f>'"Información del Proyecto" - 3'!D4</f>
        <v>0</v>
      </c>
      <c r="AQ4" s="105">
        <f>'"Información del Proyecto" - 3'!E4</f>
        <v>0</v>
      </c>
      <c r="AR4" s="105">
        <f>'"Información del Proyecto" - 3'!F4</f>
        <v>0</v>
      </c>
      <c r="AS4" s="105">
        <f>'"Información del Proyecto" - 3'!G4</f>
        <v>0</v>
      </c>
      <c r="AT4" s="105">
        <f>'"Información del Proyecto" - 3'!H4</f>
        <v>0</v>
      </c>
      <c r="AU4" s="105">
        <f>'"Información del Proyecto" - 3'!I4</f>
        <v>0</v>
      </c>
      <c r="AV4" s="105">
        <f>'"Información del Proyecto" - 3'!J4</f>
        <v>0</v>
      </c>
      <c r="AW4" s="105">
        <f>'"Información del Proyecto" - 3'!K4</f>
        <v>0</v>
      </c>
      <c r="AX4" s="105">
        <f>'"Información del Proyecto" - 3'!L4</f>
        <v>0</v>
      </c>
      <c r="AY4" s="105">
        <f>'"Información del Proyecto" - 3'!M4</f>
        <v>0</v>
      </c>
      <c r="AZ4" s="105">
        <f>'"Información del Proyecto" - 3'!N4</f>
        <v>0</v>
      </c>
      <c r="BA4" s="105">
        <f>'"Información del Proyecto" - 3'!O4</f>
        <v>0</v>
      </c>
      <c r="BB4" s="111">
        <f>'"Información del Proyecto" - 3'!P4</f>
        <v>0</v>
      </c>
      <c r="BD4" s="110" t="str">
        <f>Cálculos!B3</f>
        <v>Descripción General</v>
      </c>
      <c r="BE4" s="105" t="str">
        <f>Cálculos!C3</f>
        <v>Detalle</v>
      </c>
      <c r="BF4" s="105" t="str">
        <f>Cálculos!D3</f>
        <v>Cantidad</v>
      </c>
      <c r="BG4" s="105" t="str">
        <f>Cálculos!E3</f>
        <v>Unidad de Medida</v>
      </c>
      <c r="BH4" s="105" t="str">
        <f>Cálculos!F3</f>
        <v>Precio Unitario/CIF -  U$D (sin IVA)</v>
      </c>
      <c r="BI4" s="105" t="str">
        <f>Cálculos!G3</f>
        <v>Vida útil del Bien</v>
      </c>
      <c r="BJ4" s="105" t="str">
        <f>Cálculos!H3</f>
        <v>¿Aplica a Amortización acelerada?</v>
      </c>
      <c r="BK4" s="105" t="str">
        <f>Cálculos!I3</f>
        <v>Alícuota IVA</v>
      </c>
      <c r="BL4" s="105" t="str">
        <f>Cálculos!J3</f>
        <v>¿Aplica a Devolución Anticipada de IVA?</v>
      </c>
      <c r="BM4" s="105" t="str">
        <f>Cálculos!K3</f>
        <v>¿Nacional o Importado?</v>
      </c>
      <c r="BN4" s="105" t="str">
        <f>Cálculos!L3</f>
        <v>NCM</v>
      </c>
      <c r="BO4" s="105" t="str">
        <f>Cálculos!M3</f>
        <v>¿Aplica a Certificado Fiscal? (si o no, a todo)</v>
      </c>
      <c r="BP4" s="105" t="str">
        <f>Cálculos!N3</f>
        <v>Origen (solo para Importados)</v>
      </c>
      <c r="BQ4" s="105" t="str">
        <f>Cálculos!O3</f>
        <v>Aduana de Ingreso</v>
      </c>
      <c r="BR4" s="105" t="str">
        <f>Cálculos!P3</f>
        <v>Derechos de Importacion</v>
      </c>
      <c r="BS4" s="105" t="str">
        <f>Cálculos!Q3</f>
        <v>Tasa Estadística</v>
      </c>
      <c r="BT4" s="105" t="str">
        <f>Cálculos!R3</f>
        <v>Impuestos Especiales (%)</v>
      </c>
      <c r="BU4" s="105" t="str">
        <f>Cálculos!S3</f>
        <v>Gravamen Correlativo (%)</v>
      </c>
      <c r="BV4" s="105" t="str">
        <f>Cálculos!T3</f>
        <v>¿Aplica a Exención Derecho de Importación?</v>
      </c>
      <c r="BW4" s="125"/>
      <c r="BY4" s="110" t="str">
        <f>Cron.Inversiones!B4</f>
        <v>Obra / construcción</v>
      </c>
      <c r="BZ4" s="105">
        <f>Cron.Inversiones!C4</f>
        <v>0</v>
      </c>
      <c r="CA4" s="105">
        <f>Cron.Inversiones!D4</f>
        <v>0</v>
      </c>
      <c r="CB4" s="105">
        <f>Cron.Inversiones!E4</f>
        <v>0</v>
      </c>
      <c r="CC4" s="105">
        <f>Cron.Inversiones!F4</f>
        <v>0</v>
      </c>
      <c r="CD4" s="105">
        <f>Cron.Inversiones!G4</f>
        <v>0</v>
      </c>
      <c r="CE4" s="105">
        <f>Cron.Inversiones!H4</f>
        <v>0</v>
      </c>
      <c r="CF4" s="105">
        <f>Cron.Inversiones!I4</f>
        <v>0</v>
      </c>
      <c r="CG4" s="105">
        <f>Cron.Inversiones!J4</f>
        <v>0</v>
      </c>
      <c r="CH4" s="105">
        <f>Cron.Inversiones!K4</f>
        <v>0</v>
      </c>
      <c r="CI4" s="105">
        <f>Cron.Inversiones!L4</f>
        <v>0</v>
      </c>
      <c r="CJ4" s="105">
        <f>Cron.Inversiones!M4</f>
        <v>0</v>
      </c>
      <c r="CK4" s="105">
        <f>Cron.Inversiones!N4</f>
        <v>0</v>
      </c>
      <c r="CL4" s="105">
        <f>Cron.Inversiones!O4</f>
        <v>0</v>
      </c>
      <c r="CM4" s="105">
        <f>Cron.Inversiones!P4</f>
        <v>0</v>
      </c>
      <c r="CP4" s="110" t="str">
        <f>'Obra Civil y Elect'!B4</f>
        <v>Electroducto de interconexión hasta el PDI</v>
      </c>
      <c r="CQ4" s="105">
        <f>'Obra Civil y Elect'!C4</f>
        <v>0</v>
      </c>
      <c r="CR4" s="105">
        <f>'Obra Civil y Elect'!D4</f>
        <v>0</v>
      </c>
      <c r="CS4" s="105">
        <f>'Obra Civil y Elect'!E4</f>
        <v>0</v>
      </c>
      <c r="CT4" s="105">
        <f>'Obra Civil y Elect'!F4</f>
        <v>0</v>
      </c>
      <c r="CU4" s="105">
        <f>'Obra Civil y Elect'!G4</f>
        <v>0</v>
      </c>
      <c r="CV4" s="111">
        <f>'Obra Civil y Elect'!H4</f>
        <v>0</v>
      </c>
      <c r="CX4" s="110" t="str">
        <f>Empleo!B4</f>
        <v>Obra / construcción</v>
      </c>
      <c r="CY4" s="105">
        <f>Empleo!C4</f>
        <v>0</v>
      </c>
      <c r="CZ4" s="105">
        <f>Empleo!D4</f>
        <v>0</v>
      </c>
      <c r="DA4" s="105">
        <f>Empleo!E4</f>
        <v>0</v>
      </c>
      <c r="DB4" s="105">
        <f>Empleo!F4</f>
        <v>0</v>
      </c>
      <c r="DC4" s="105">
        <f>Empleo!G4</f>
        <v>0</v>
      </c>
      <c r="DD4" s="105">
        <f>Empleo!H4</f>
        <v>0</v>
      </c>
      <c r="DE4" s="105">
        <f>Empleo!I4</f>
        <v>0</v>
      </c>
      <c r="DF4" s="105">
        <f>Empleo!J4</f>
        <v>0</v>
      </c>
      <c r="DG4" s="105">
        <f>Empleo!K4</f>
        <v>0</v>
      </c>
      <c r="DH4" s="105">
        <f>Empleo!L4</f>
        <v>0</v>
      </c>
      <c r="DI4" s="105">
        <f>Empleo!M4</f>
        <v>0</v>
      </c>
      <c r="DJ4" s="105">
        <f>Empleo!N4</f>
        <v>0</v>
      </c>
      <c r="DL4" s="105">
        <f>'Fechas claves'!B4</f>
        <v>0</v>
      </c>
      <c r="DM4" s="105">
        <f>'Fechas claves'!C4</f>
        <v>0</v>
      </c>
      <c r="DO4" s="110" t="str">
        <f>'Disp. Inmueble - Uso del Suelo'!B3</f>
        <v>DISPONIBILIDAD INMUEBLE</v>
      </c>
      <c r="DP4" s="105">
        <f>'Disp. Inmueble - Uso del Suelo'!C3</f>
        <v>0</v>
      </c>
      <c r="DQ4" s="105">
        <f>'Disp. Inmueble - Uso del Suelo'!D3</f>
        <v>0</v>
      </c>
      <c r="DR4" s="105">
        <f>'Disp. Inmueble - Uso del Suelo'!E3</f>
        <v>0</v>
      </c>
      <c r="DS4" s="105">
        <f>'Disp. Inmueble - Uso del Suelo'!F3</f>
        <v>0</v>
      </c>
      <c r="DT4" s="111">
        <f>'Disp. Inmueble - Uso del Suelo'!G3</f>
        <v>0</v>
      </c>
      <c r="DV4" s="278">
        <f>Resumen!B4</f>
        <v>0</v>
      </c>
      <c r="DW4" s="144">
        <f>Resumen!C4</f>
        <v>0</v>
      </c>
      <c r="DY4" s="110" t="str">
        <f>'Certificado Fiscal'!B4</f>
        <v>Proyecto:</v>
      </c>
      <c r="DZ4" s="105">
        <f>'Certificado Fiscal'!C4</f>
        <v>0</v>
      </c>
      <c r="EA4" s="105">
        <f>'Certificado Fiscal'!D4</f>
        <v>0</v>
      </c>
      <c r="EB4" s="111">
        <f>'Certificado Fiscal'!E4</f>
        <v>0</v>
      </c>
    </row>
    <row r="5" spans="2:132">
      <c r="B5" s="110" t="str">
        <f>'Formulario A - "Alta Empresa"'!A5</f>
        <v xml:space="preserve">RAZÓN SOCIAL </v>
      </c>
      <c r="C5" s="111">
        <f>'Formulario A - "Alta Empresa"'!B5</f>
        <v>0</v>
      </c>
      <c r="E5" s="105" t="str">
        <f>'Formulario B-"Alta de Proyecto"'!A5</f>
        <v xml:space="preserve">NOMBRE DEL PROYECTO </v>
      </c>
      <c r="F5" s="105">
        <f>'Formulario B-"Alta de Proyecto"'!B5</f>
        <v>0</v>
      </c>
      <c r="G5" s="105">
        <f>'Formulario B-"Alta de Proyecto"'!C5</f>
        <v>0</v>
      </c>
      <c r="H5" s="105">
        <f>'Formulario B-"Alta de Proyecto"'!D5</f>
        <v>0</v>
      </c>
      <c r="I5" s="105">
        <f>'Formulario B-"Alta de Proyecto"'!E5</f>
        <v>0</v>
      </c>
      <c r="J5" s="105">
        <f>'Formulario B-"Alta de Proyecto"'!F5</f>
        <v>0</v>
      </c>
      <c r="M5" s="110" t="str">
        <f>'"Información del Proyecto" - 1'!B5</f>
        <v xml:space="preserve">Tipo: </v>
      </c>
      <c r="N5" s="105" t="str">
        <f>'"Información del Proyecto" - 1'!C5</f>
        <v>Pequeño Aprovechamiento Hidroeléctrico</v>
      </c>
      <c r="O5" s="105">
        <f>'"Información del Proyecto" - 1'!D5</f>
        <v>0</v>
      </c>
      <c r="P5" s="105">
        <f>'"Información del Proyecto" - 1'!E5</f>
        <v>0</v>
      </c>
      <c r="Q5" s="105">
        <f>'"Información del Proyecto" - 1'!F5</f>
        <v>0</v>
      </c>
      <c r="R5" s="105">
        <f>'"Información del Proyecto" - 1'!G5</f>
        <v>0</v>
      </c>
      <c r="S5" s="105">
        <f>'"Información del Proyecto" - 1'!H5</f>
        <v>0</v>
      </c>
      <c r="T5" s="105">
        <f>'"Información del Proyecto" - 1'!I5</f>
        <v>0</v>
      </c>
      <c r="U5" s="105">
        <f>'"Información del Proyecto" - 1'!J5</f>
        <v>0</v>
      </c>
      <c r="V5" s="105">
        <f>'"Información del Proyecto" - 1'!K5</f>
        <v>0</v>
      </c>
      <c r="W5" s="105">
        <f>'"Información del Proyecto" - 1'!L5</f>
        <v>0</v>
      </c>
      <c r="X5" s="111">
        <f>'"Información del Proyecto" - 1'!M5</f>
        <v>0</v>
      </c>
      <c r="Z5" s="110" t="str">
        <f>'"Información del Proyecto" - 2'!B5</f>
        <v xml:space="preserve">Nombre del Curso de agua  </v>
      </c>
      <c r="AA5" s="105">
        <f>'"Información del Proyecto" - 2'!C5</f>
        <v>0</v>
      </c>
      <c r="AB5" s="105">
        <f>'"Información del Proyecto" - 2'!D5</f>
        <v>0</v>
      </c>
      <c r="AC5" s="105">
        <f>'"Información del Proyecto" - 2'!E5</f>
        <v>0</v>
      </c>
      <c r="AD5" s="105">
        <f>'"Información del Proyecto" - 2'!F5</f>
        <v>0</v>
      </c>
      <c r="AE5" s="105">
        <f>'"Información del Proyecto" - 2'!G5</f>
        <v>0</v>
      </c>
      <c r="AF5" s="105">
        <f>'"Información del Proyecto" - 2'!H5</f>
        <v>0</v>
      </c>
      <c r="AG5" s="105">
        <f>'"Información del Proyecto" - 2'!I5</f>
        <v>0</v>
      </c>
      <c r="AH5" s="105">
        <f>'"Información del Proyecto" - 2'!J5</f>
        <v>0</v>
      </c>
      <c r="AI5" s="105">
        <f>'"Información del Proyecto" - 2'!K5</f>
        <v>0</v>
      </c>
      <c r="AJ5" s="105">
        <f>'"Información del Proyecto" - 2'!L5</f>
        <v>0</v>
      </c>
      <c r="AK5" s="105">
        <f>'"Información del Proyecto" - 2'!M5</f>
        <v>0</v>
      </c>
      <c r="AN5" s="110">
        <f>'"Información del Proyecto" - 3'!B5</f>
        <v>0</v>
      </c>
      <c r="AO5" s="105">
        <f>'"Información del Proyecto" - 3'!C5</f>
        <v>0</v>
      </c>
      <c r="AP5" s="105">
        <f>'"Información del Proyecto" - 3'!D5</f>
        <v>0</v>
      </c>
      <c r="AQ5" s="105" t="str">
        <f>'"Información del Proyecto" - 3'!E5</f>
        <v>Empresa consultora independiente que realiza el estudio de recurso y generación:</v>
      </c>
      <c r="AR5" s="105">
        <f>'"Información del Proyecto" - 3'!F5</f>
        <v>0</v>
      </c>
      <c r="AS5" s="105">
        <f>'"Información del Proyecto" - 3'!G5</f>
        <v>0</v>
      </c>
      <c r="AT5" s="105">
        <f>'"Información del Proyecto" - 3'!H5</f>
        <v>0</v>
      </c>
      <c r="AU5" s="105">
        <f>'"Información del Proyecto" - 3'!I5</f>
        <v>0</v>
      </c>
      <c r="AV5" s="105">
        <f>'"Información del Proyecto" - 3'!J5</f>
        <v>0</v>
      </c>
      <c r="AW5" s="105">
        <f>'"Información del Proyecto" - 3'!K5</f>
        <v>0</v>
      </c>
      <c r="AX5" s="105">
        <f>'"Información del Proyecto" - 3'!L5</f>
        <v>0</v>
      </c>
      <c r="AY5" s="105">
        <f>'"Información del Proyecto" - 3'!M5</f>
        <v>0</v>
      </c>
      <c r="AZ5" s="105">
        <f>'"Información del Proyecto" - 3'!N5</f>
        <v>0</v>
      </c>
      <c r="BA5" s="105">
        <f>'"Información del Proyecto" - 3'!O5</f>
        <v>0</v>
      </c>
      <c r="BB5" s="111">
        <f>'"Información del Proyecto" - 3'!P5</f>
        <v>0</v>
      </c>
      <c r="BD5" s="110">
        <f ca="1">Cálculos!B4</f>
        <v>0</v>
      </c>
      <c r="BE5" s="105">
        <f ca="1">Cálculos!C4</f>
        <v>0</v>
      </c>
      <c r="BF5" s="105">
        <f ca="1">Cálculos!D4</f>
        <v>0</v>
      </c>
      <c r="BG5" s="105">
        <f ca="1">Cálculos!E4</f>
        <v>0</v>
      </c>
      <c r="BH5" s="105">
        <f ca="1">Cálculos!F4</f>
        <v>0</v>
      </c>
      <c r="BI5" s="105">
        <f ca="1">Cálculos!G4</f>
        <v>0</v>
      </c>
      <c r="BJ5" s="105" t="str">
        <f ca="1">Cálculos!H4</f>
        <v>Sí</v>
      </c>
      <c r="BK5" s="105">
        <f ca="1">Cálculos!I4</f>
        <v>0</v>
      </c>
      <c r="BL5" s="105">
        <f ca="1">Cálculos!J4</f>
        <v>0</v>
      </c>
      <c r="BM5" s="105">
        <f ca="1">Cálculos!K4</f>
        <v>0</v>
      </c>
      <c r="BN5" s="105">
        <f ca="1">Cálculos!L4</f>
        <v>0</v>
      </c>
      <c r="BO5" s="105" t="str">
        <f ca="1">Cálculos!M4</f>
        <v>Sí</v>
      </c>
      <c r="BP5" s="105">
        <f ca="1">Cálculos!N4</f>
        <v>0</v>
      </c>
      <c r="BQ5" s="105">
        <f ca="1">Cálculos!O4</f>
        <v>0</v>
      </c>
      <c r="BR5" s="105">
        <f ca="1">Cálculos!P4</f>
        <v>0</v>
      </c>
      <c r="BS5" s="105">
        <f ca="1">Cálculos!Q4</f>
        <v>0</v>
      </c>
      <c r="BT5" s="105">
        <f ca="1">Cálculos!R4</f>
        <v>0</v>
      </c>
      <c r="BU5" s="105">
        <f ca="1">Cálculos!S4</f>
        <v>0</v>
      </c>
      <c r="BV5" s="105">
        <f ca="1">Cálculos!T4</f>
        <v>0</v>
      </c>
      <c r="BY5" s="110" t="str">
        <f>Cron.Inversiones!B5</f>
        <v>En cada mes (o año, par a2016 y 2017), ingrese el % de gasto dentro de cada concepto (el total de los 3 años debe sumar 100% dentro de cada concepto)</v>
      </c>
      <c r="BZ5" s="105">
        <f>Cron.Inversiones!C5</f>
        <v>0</v>
      </c>
      <c r="CA5" s="105">
        <f>Cron.Inversiones!D5</f>
        <v>0</v>
      </c>
      <c r="CB5" s="105">
        <f>Cron.Inversiones!E5</f>
        <v>0</v>
      </c>
      <c r="CC5" s="105">
        <f>Cron.Inversiones!F5</f>
        <v>0</v>
      </c>
      <c r="CD5" s="105">
        <f>Cron.Inversiones!G5</f>
        <v>0</v>
      </c>
      <c r="CE5" s="105">
        <f>Cron.Inversiones!H5</f>
        <v>0</v>
      </c>
      <c r="CF5" s="105">
        <f>Cron.Inversiones!I5</f>
        <v>0</v>
      </c>
      <c r="CG5" s="105">
        <f>Cron.Inversiones!J5</f>
        <v>0</v>
      </c>
      <c r="CH5" s="105">
        <f>Cron.Inversiones!K5</f>
        <v>0</v>
      </c>
      <c r="CI5" s="105">
        <f>Cron.Inversiones!L5</f>
        <v>0</v>
      </c>
      <c r="CJ5" s="105">
        <f>Cron.Inversiones!M5</f>
        <v>0</v>
      </c>
      <c r="CK5" s="105">
        <f>Cron.Inversiones!N5</f>
        <v>0</v>
      </c>
      <c r="CL5" s="105">
        <f>Cron.Inversiones!O5</f>
        <v>0</v>
      </c>
      <c r="CM5" s="105">
        <f>Cron.Inversiones!P5</f>
        <v>0</v>
      </c>
      <c r="CP5" s="110" t="str">
        <f>'Obra Civil y Elect'!B5</f>
        <v>Tipo de línea</v>
      </c>
      <c r="CQ5" s="105">
        <f>'Obra Civil y Elect'!C5</f>
        <v>0</v>
      </c>
      <c r="CR5" s="105" t="str">
        <f>'Obra Civil y Elect'!D5</f>
        <v>(aérea o soterrada)</v>
      </c>
      <c r="CS5" s="105">
        <f>'Obra Civil y Elect'!E5</f>
        <v>0</v>
      </c>
      <c r="CT5" s="105">
        <f>'Obra Civil y Elect'!F5</f>
        <v>0</v>
      </c>
      <c r="CU5" s="105">
        <f>'Obra Civil y Elect'!G5</f>
        <v>0</v>
      </c>
      <c r="CV5" s="111">
        <f>'Obra Civil y Elect'!H5</f>
        <v>0</v>
      </c>
      <c r="CX5" s="110" t="str">
        <f>Empleo!B5</f>
        <v>En cada mes, la cantidad estimada de empleados contratados dentro de cada concepto (propios y de terceros)</v>
      </c>
      <c r="CY5" s="105">
        <f>Empleo!C5</f>
        <v>0</v>
      </c>
      <c r="CZ5" s="105">
        <f>Empleo!D5</f>
        <v>0</v>
      </c>
      <c r="DA5" s="105">
        <f>Empleo!E5</f>
        <v>0</v>
      </c>
      <c r="DB5" s="105">
        <f>Empleo!F5</f>
        <v>0</v>
      </c>
      <c r="DC5" s="105">
        <f>Empleo!G5</f>
        <v>0</v>
      </c>
      <c r="DD5" s="105">
        <f>Empleo!H5</f>
        <v>0</v>
      </c>
      <c r="DE5" s="105">
        <f>Empleo!I5</f>
        <v>0</v>
      </c>
      <c r="DF5" s="105">
        <f>Empleo!J5</f>
        <v>0</v>
      </c>
      <c r="DG5" s="105">
        <f>Empleo!K5</f>
        <v>0</v>
      </c>
      <c r="DH5" s="105">
        <f>Empleo!L5</f>
        <v>0</v>
      </c>
      <c r="DI5" s="105">
        <f>Empleo!M5</f>
        <v>0</v>
      </c>
      <c r="DJ5" s="105">
        <f>Empleo!N5</f>
        <v>0</v>
      </c>
      <c r="DL5" s="105">
        <f>'Fechas claves'!B5</f>
        <v>0</v>
      </c>
      <c r="DM5" s="105" t="str">
        <f>'Fechas claves'!C5</f>
        <v>(días)</v>
      </c>
      <c r="DO5" s="110">
        <f>'Disp. Inmueble - Uso del Suelo'!B4</f>
        <v>0</v>
      </c>
      <c r="DP5" s="105">
        <f>'Disp. Inmueble - Uso del Suelo'!C4</f>
        <v>0</v>
      </c>
      <c r="DQ5" s="105">
        <f>'Disp. Inmueble - Uso del Suelo'!D4</f>
        <v>0</v>
      </c>
      <c r="DR5" s="105">
        <f>'Disp. Inmueble - Uso del Suelo'!E4</f>
        <v>0</v>
      </c>
      <c r="DS5" s="105">
        <f>'Disp. Inmueble - Uso del Suelo'!F4</f>
        <v>0</v>
      </c>
      <c r="DT5" s="111">
        <f>'Disp. Inmueble - Uso del Suelo'!G4</f>
        <v>0</v>
      </c>
      <c r="DV5" s="278" t="str">
        <f>Resumen!B5</f>
        <v>Proyecto:</v>
      </c>
      <c r="DW5" s="144">
        <f>Resumen!C5</f>
        <v>0</v>
      </c>
      <c r="DY5" s="110">
        <f>'Certificado Fiscal'!B5</f>
        <v>0</v>
      </c>
      <c r="DZ5" s="105">
        <f>'Certificado Fiscal'!C5</f>
        <v>0</v>
      </c>
      <c r="EA5" s="105">
        <f>'Certificado Fiscal'!D5</f>
        <v>0</v>
      </c>
      <c r="EB5" s="111">
        <f>'Certificado Fiscal'!E5</f>
        <v>0</v>
      </c>
    </row>
    <row r="6" spans="2:132">
      <c r="B6" s="110" t="str">
        <f>'Formulario A - "Alta Empresa"'!A6</f>
        <v xml:space="preserve">CUIT N° </v>
      </c>
      <c r="C6" s="111">
        <f>'Formulario A - "Alta Empresa"'!B6</f>
        <v>0</v>
      </c>
      <c r="E6" s="105" t="str">
        <f>'Formulario B-"Alta de Proyecto"'!A6</f>
        <v xml:space="preserve">Tecnología  </v>
      </c>
      <c r="F6" s="105" t="str">
        <f>'Formulario B-"Alta de Proyecto"'!B6</f>
        <v>Pequeño Aprovechamiento Hidroeléctrico</v>
      </c>
      <c r="G6" s="105">
        <f>'Formulario B-"Alta de Proyecto"'!C6</f>
        <v>0</v>
      </c>
      <c r="H6" s="105">
        <f>'Formulario B-"Alta de Proyecto"'!D6</f>
        <v>0</v>
      </c>
      <c r="I6" s="105">
        <f>'Formulario B-"Alta de Proyecto"'!E6</f>
        <v>0</v>
      </c>
      <c r="J6" s="105">
        <f>'Formulario B-"Alta de Proyecto"'!F6</f>
        <v>0</v>
      </c>
      <c r="M6" s="110">
        <f>'"Información del Proyecto" - 1'!B6</f>
        <v>0</v>
      </c>
      <c r="N6" s="105">
        <f>'"Información del Proyecto" - 1'!C6</f>
        <v>0</v>
      </c>
      <c r="O6" s="105">
        <f>'"Información del Proyecto" - 1'!D6</f>
        <v>0</v>
      </c>
      <c r="P6" s="105">
        <f>'"Información del Proyecto" - 1'!E6</f>
        <v>0</v>
      </c>
      <c r="Q6" s="105">
        <f>'"Información del Proyecto" - 1'!F6</f>
        <v>0</v>
      </c>
      <c r="R6" s="105">
        <f>'"Información del Proyecto" - 1'!G6</f>
        <v>0</v>
      </c>
      <c r="S6" s="105">
        <f>'"Información del Proyecto" - 1'!H6</f>
        <v>0</v>
      </c>
      <c r="T6" s="105">
        <f>'"Información del Proyecto" - 1'!I6</f>
        <v>0</v>
      </c>
      <c r="U6" s="105">
        <f>'"Información del Proyecto" - 1'!J6</f>
        <v>0</v>
      </c>
      <c r="V6" s="105">
        <f>'"Información del Proyecto" - 1'!K6</f>
        <v>0</v>
      </c>
      <c r="W6" s="105">
        <f>'"Información del Proyecto" - 1'!L6</f>
        <v>0</v>
      </c>
      <c r="X6" s="111">
        <f>'"Información del Proyecto" - 1'!M6</f>
        <v>0</v>
      </c>
      <c r="Z6" s="110" t="str">
        <f>'"Información del Proyecto" - 2'!B6</f>
        <v xml:space="preserve">Nombre de la Cuenca hídrica </v>
      </c>
      <c r="AA6" s="105">
        <f>'"Información del Proyecto" - 2'!C6</f>
        <v>0</v>
      </c>
      <c r="AB6" s="105">
        <f>'"Información del Proyecto" - 2'!D6</f>
        <v>0</v>
      </c>
      <c r="AC6" s="105">
        <f>'"Información del Proyecto" - 2'!E6</f>
        <v>0</v>
      </c>
      <c r="AD6" s="105">
        <f>'"Información del Proyecto" - 2'!F6</f>
        <v>0</v>
      </c>
      <c r="AE6" s="105">
        <f>'"Información del Proyecto" - 2'!G6</f>
        <v>0</v>
      </c>
      <c r="AF6" s="105">
        <f>'"Información del Proyecto" - 2'!H6</f>
        <v>0</v>
      </c>
      <c r="AG6" s="105">
        <f>'"Información del Proyecto" - 2'!I6</f>
        <v>0</v>
      </c>
      <c r="AH6" s="105">
        <f>'"Información del Proyecto" - 2'!J6</f>
        <v>0</v>
      </c>
      <c r="AI6" s="105">
        <f>'"Información del Proyecto" - 2'!K6</f>
        <v>0</v>
      </c>
      <c r="AJ6" s="105">
        <f>'"Información del Proyecto" - 2'!L6</f>
        <v>0</v>
      </c>
      <c r="AK6" s="105">
        <f>'"Información del Proyecto" - 2'!M6</f>
        <v>0</v>
      </c>
      <c r="AN6" s="110">
        <f>'"Información del Proyecto" - 3'!B6</f>
        <v>0</v>
      </c>
      <c r="AO6" s="105">
        <f>'"Información del Proyecto" - 3'!C6</f>
        <v>0</v>
      </c>
      <c r="AP6" s="105">
        <f>'"Información del Proyecto" - 3'!D6</f>
        <v>0</v>
      </c>
      <c r="AQ6" s="105" t="str">
        <f>'"Información del Proyecto" - 3'!E6</f>
        <v>Presenta declaración jurada de más de 50MW de experiencia?</v>
      </c>
      <c r="AR6" s="105" t="str">
        <f>'"Información del Proyecto" - 3'!F6</f>
        <v>SI/NO</v>
      </c>
      <c r="AS6" s="105">
        <f>'"Información del Proyecto" - 3'!G6</f>
        <v>0</v>
      </c>
      <c r="AT6" s="105">
        <f>'"Información del Proyecto" - 3'!H6</f>
        <v>0</v>
      </c>
      <c r="AU6" s="105">
        <f>'"Información del Proyecto" - 3'!I6</f>
        <v>0</v>
      </c>
      <c r="AV6" s="105">
        <f>'"Información del Proyecto" - 3'!J6</f>
        <v>0</v>
      </c>
      <c r="AW6" s="105">
        <f>'"Información del Proyecto" - 3'!K6</f>
        <v>0</v>
      </c>
      <c r="AX6" s="105">
        <f>'"Información del Proyecto" - 3'!L6</f>
        <v>0</v>
      </c>
      <c r="AY6" s="105">
        <f>'"Información del Proyecto" - 3'!M6</f>
        <v>0</v>
      </c>
      <c r="AZ6" s="105">
        <f>'"Información del Proyecto" - 3'!N6</f>
        <v>0</v>
      </c>
      <c r="BA6" s="105">
        <f>'"Información del Proyecto" - 3'!O6</f>
        <v>0</v>
      </c>
      <c r="BB6" s="111">
        <f>'"Información del Proyecto" - 3'!P6</f>
        <v>0</v>
      </c>
      <c r="BD6" s="110">
        <f ca="1">Cálculos!B5</f>
        <v>0</v>
      </c>
      <c r="BE6" s="105">
        <f ca="1">Cálculos!C5</f>
        <v>0</v>
      </c>
      <c r="BF6" s="105">
        <f ca="1">Cálculos!D5</f>
        <v>0</v>
      </c>
      <c r="BG6" s="105">
        <f ca="1">Cálculos!E5</f>
        <v>0</v>
      </c>
      <c r="BH6" s="105">
        <f ca="1">Cálculos!F5</f>
        <v>0</v>
      </c>
      <c r="BI6" s="105">
        <f ca="1">Cálculos!G5</f>
        <v>0</v>
      </c>
      <c r="BJ6" s="105">
        <f>Cálculos!H5</f>
        <v>0</v>
      </c>
      <c r="BK6" s="105">
        <f ca="1">Cálculos!I5</f>
        <v>0</v>
      </c>
      <c r="BL6" s="105">
        <f ca="1">Cálculos!J5</f>
        <v>0</v>
      </c>
      <c r="BM6" s="105">
        <f ca="1">Cálculos!K5</f>
        <v>0</v>
      </c>
      <c r="BN6" s="105">
        <f ca="1">Cálculos!L5</f>
        <v>0</v>
      </c>
      <c r="BO6" s="105">
        <f>Cálculos!M5</f>
        <v>0</v>
      </c>
      <c r="BP6" s="105">
        <f ca="1">Cálculos!N5</f>
        <v>0</v>
      </c>
      <c r="BQ6" s="105">
        <f ca="1">Cálculos!O5</f>
        <v>0</v>
      </c>
      <c r="BR6" s="105">
        <f ca="1">Cálculos!P5</f>
        <v>0</v>
      </c>
      <c r="BS6" s="105">
        <f ca="1">Cálculos!Q5</f>
        <v>0</v>
      </c>
      <c r="BT6" s="105">
        <f ca="1">Cálculos!R5</f>
        <v>0</v>
      </c>
      <c r="BU6" s="105">
        <f ca="1">Cálculos!S5</f>
        <v>0</v>
      </c>
      <c r="BV6" s="105">
        <f ca="1">Cálculos!T5</f>
        <v>0</v>
      </c>
      <c r="BY6" s="110">
        <f>Cron.Inversiones!B6</f>
        <v>0</v>
      </c>
      <c r="BZ6" s="105">
        <f>Cron.Inversiones!C6</f>
        <v>0</v>
      </c>
      <c r="CA6" s="105">
        <f>Cron.Inversiones!D6</f>
        <v>0</v>
      </c>
      <c r="CB6" s="105">
        <f>Cron.Inversiones!E6</f>
        <v>0</v>
      </c>
      <c r="CC6" s="105">
        <f>Cron.Inversiones!F6</f>
        <v>0</v>
      </c>
      <c r="CD6" s="105">
        <f>Cron.Inversiones!G6</f>
        <v>0</v>
      </c>
      <c r="CE6" s="105">
        <f>Cron.Inversiones!H6</f>
        <v>0</v>
      </c>
      <c r="CF6" s="105">
        <f>Cron.Inversiones!I6</f>
        <v>0</v>
      </c>
      <c r="CG6" s="105">
        <f>Cron.Inversiones!J6</f>
        <v>0</v>
      </c>
      <c r="CH6" s="105">
        <f>Cron.Inversiones!K6</f>
        <v>0</v>
      </c>
      <c r="CI6" s="105">
        <f>Cron.Inversiones!L6</f>
        <v>0</v>
      </c>
      <c r="CJ6" s="105">
        <f>Cron.Inversiones!M6</f>
        <v>0</v>
      </c>
      <c r="CK6" s="105">
        <f>Cron.Inversiones!N6</f>
        <v>0</v>
      </c>
      <c r="CL6" s="105">
        <f>Cron.Inversiones!O6</f>
        <v>0</v>
      </c>
      <c r="CM6" s="105">
        <f>Cron.Inversiones!P6</f>
        <v>0</v>
      </c>
      <c r="CP6" s="110" t="str">
        <f>'Obra Civil y Elect'!B6</f>
        <v>Longitud total</v>
      </c>
      <c r="CQ6" s="105">
        <f>'Obra Civil y Elect'!C6</f>
        <v>0</v>
      </c>
      <c r="CR6" s="105" t="str">
        <f>'Obra Civil y Elect'!D6</f>
        <v>km</v>
      </c>
      <c r="CS6" s="105">
        <f>'Obra Civil y Elect'!E6</f>
        <v>0</v>
      </c>
      <c r="CT6" s="105">
        <f>'Obra Civil y Elect'!F6</f>
        <v>0</v>
      </c>
      <c r="CU6" s="105">
        <f>'Obra Civil y Elect'!G6</f>
        <v>0</v>
      </c>
      <c r="CV6" s="111">
        <f>'Obra Civil y Elect'!H6</f>
        <v>0</v>
      </c>
      <c r="CX6" s="110">
        <f>Empleo!B6</f>
        <v>0</v>
      </c>
      <c r="CY6" s="105" t="str">
        <f>Empleo!C6</f>
        <v xml:space="preserve">Año 1 </v>
      </c>
      <c r="CZ6" s="105">
        <f>Empleo!D6</f>
        <v>0</v>
      </c>
      <c r="DA6" s="105">
        <f>Empleo!E6</f>
        <v>0</v>
      </c>
      <c r="DB6" s="105">
        <f>Empleo!F6</f>
        <v>0</v>
      </c>
      <c r="DC6" s="105">
        <f>Empleo!G6</f>
        <v>0</v>
      </c>
      <c r="DD6" s="105">
        <f>Empleo!H6</f>
        <v>0</v>
      </c>
      <c r="DE6" s="105">
        <f>Empleo!I6</f>
        <v>0</v>
      </c>
      <c r="DF6" s="105">
        <f>Empleo!J6</f>
        <v>0</v>
      </c>
      <c r="DG6" s="105">
        <f>Empleo!K6</f>
        <v>0</v>
      </c>
      <c r="DH6" s="105">
        <f>Empleo!L6</f>
        <v>0</v>
      </c>
      <c r="DI6" s="105">
        <f>Empleo!M6</f>
        <v>0</v>
      </c>
      <c r="DJ6" s="105">
        <f>Empleo!N6</f>
        <v>0</v>
      </c>
      <c r="DL6" s="105" t="str">
        <f>'Fechas claves'!B6</f>
        <v>Fecha de Comienzo de Construcción</v>
      </c>
      <c r="DM6" s="105">
        <f>'Fechas claves'!C6</f>
        <v>0</v>
      </c>
      <c r="DO6" s="110">
        <f>'Disp. Inmueble - Uso del Suelo'!B5</f>
        <v>0</v>
      </c>
      <c r="DP6" s="105" t="str">
        <f>'Disp. Inmueble - Uso del Suelo'!C5</f>
        <v>Instrumento que presenta</v>
      </c>
      <c r="DQ6" s="105" t="str">
        <f>'Disp. Inmueble - Uso del Suelo'!D5</f>
        <v>Certificado/Folio Dominio</v>
      </c>
      <c r="DR6" s="105" t="str">
        <f>'Disp. Inmueble - Uso del Suelo'!E5</f>
        <v xml:space="preserve"> Identificación Registral del inmueble</v>
      </c>
      <c r="DS6" s="105">
        <f>'Disp. Inmueble - Uso del Suelo'!F5</f>
        <v>0</v>
      </c>
      <c r="DT6" s="111">
        <f>'Disp. Inmueble - Uso del Suelo'!G5</f>
        <v>0</v>
      </c>
      <c r="DV6" s="278">
        <f>Resumen!B6</f>
        <v>0</v>
      </c>
      <c r="DW6" s="144">
        <f>Resumen!C6</f>
        <v>0</v>
      </c>
      <c r="DY6" s="110">
        <f>'Certificado Fiscal'!B6</f>
        <v>0</v>
      </c>
      <c r="DZ6" s="105">
        <f>'Certificado Fiscal'!C6</f>
        <v>0</v>
      </c>
      <c r="EA6" s="105">
        <f>'Certificado Fiscal'!D6</f>
        <v>0</v>
      </c>
      <c r="EB6" s="111" t="str">
        <f>'Certificado Fiscal'!E6</f>
        <v>En Dólares</v>
      </c>
    </row>
    <row r="7" spans="2:132">
      <c r="B7" s="110">
        <f>'Formulario A - "Alta Empresa"'!A7</f>
        <v>0</v>
      </c>
      <c r="C7" s="111">
        <f>'Formulario A - "Alta Empresa"'!B7</f>
        <v>0</v>
      </c>
      <c r="E7" s="105">
        <f>'Formulario B-"Alta de Proyecto"'!A7</f>
        <v>0</v>
      </c>
      <c r="F7" s="105">
        <f>'Formulario B-"Alta de Proyecto"'!B7</f>
        <v>0</v>
      </c>
      <c r="G7" s="105">
        <f>'Formulario B-"Alta de Proyecto"'!C7</f>
        <v>0</v>
      </c>
      <c r="H7" s="105">
        <f>'Formulario B-"Alta de Proyecto"'!D7</f>
        <v>0</v>
      </c>
      <c r="I7" s="105">
        <f>'Formulario B-"Alta de Proyecto"'!E7</f>
        <v>0</v>
      </c>
      <c r="J7" s="105">
        <f>'Formulario B-"Alta de Proyecto"'!F7</f>
        <v>0</v>
      </c>
      <c r="M7" s="110" t="str">
        <f>'"Información del Proyecto" - 1'!B7</f>
        <v>UBICACIÓN</v>
      </c>
      <c r="N7" s="105">
        <f>'"Información del Proyecto" - 1'!C7</f>
        <v>0</v>
      </c>
      <c r="O7" s="105">
        <f>'"Información del Proyecto" - 1'!D7</f>
        <v>0</v>
      </c>
      <c r="P7" s="105">
        <f>'"Información del Proyecto" - 1'!E7</f>
        <v>0</v>
      </c>
      <c r="Q7" s="105">
        <f>'"Información del Proyecto" - 1'!F7</f>
        <v>0</v>
      </c>
      <c r="R7" s="105">
        <f>'"Información del Proyecto" - 1'!G7</f>
        <v>0</v>
      </c>
      <c r="S7" s="105">
        <f>'"Información del Proyecto" - 1'!H7</f>
        <v>0</v>
      </c>
      <c r="T7" s="105">
        <f>'"Información del Proyecto" - 1'!I7</f>
        <v>0</v>
      </c>
      <c r="U7" s="105">
        <f>'"Información del Proyecto" - 1'!J7</f>
        <v>0</v>
      </c>
      <c r="V7" s="105">
        <f>'"Información del Proyecto" - 1'!K7</f>
        <v>0</v>
      </c>
      <c r="W7" s="105">
        <f>'"Información del Proyecto" - 1'!L7</f>
        <v>0</v>
      </c>
      <c r="X7" s="111">
        <f>'"Información del Proyecto" - 1'!M7</f>
        <v>0</v>
      </c>
      <c r="Z7" s="110" t="str">
        <f>'"Información del Proyecto" - 2'!B7</f>
        <v>Área de la  Cuenca</v>
      </c>
      <c r="AA7" s="105">
        <f>'"Información del Proyecto" - 2'!C7</f>
        <v>0</v>
      </c>
      <c r="AB7" s="105" t="str">
        <f>'"Información del Proyecto" - 2'!D7</f>
        <v>km2</v>
      </c>
      <c r="AC7" s="105">
        <f>'"Información del Proyecto" - 2'!E7</f>
        <v>0</v>
      </c>
      <c r="AD7" s="105">
        <f>'"Información del Proyecto" - 2'!F7</f>
        <v>0</v>
      </c>
      <c r="AE7" s="105">
        <f>'"Información del Proyecto" - 2'!G7</f>
        <v>0</v>
      </c>
      <c r="AF7" s="105">
        <f>'"Información del Proyecto" - 2'!H7</f>
        <v>0</v>
      </c>
      <c r="AG7" s="105">
        <f>'"Información del Proyecto" - 2'!I7</f>
        <v>0</v>
      </c>
      <c r="AH7" s="105">
        <f>'"Información del Proyecto" - 2'!J7</f>
        <v>0</v>
      </c>
      <c r="AI7" s="105">
        <f>'"Información del Proyecto" - 2'!K7</f>
        <v>0</v>
      </c>
      <c r="AJ7" s="105">
        <f>'"Información del Proyecto" - 2'!L7</f>
        <v>0</v>
      </c>
      <c r="AK7" s="105">
        <f>'"Información del Proyecto" - 2'!M7</f>
        <v>0</v>
      </c>
      <c r="AN7" s="110">
        <f>'"Información del Proyecto" - 3'!B7</f>
        <v>0</v>
      </c>
      <c r="AO7" s="105">
        <f>'"Información del Proyecto" - 3'!C7</f>
        <v>0</v>
      </c>
      <c r="AP7" s="105">
        <f>'"Información del Proyecto" - 3'!D7</f>
        <v>0</v>
      </c>
      <c r="AQ7" s="105">
        <f>'"Información del Proyecto" - 3'!E7</f>
        <v>0</v>
      </c>
      <c r="AR7" s="105">
        <f>'"Información del Proyecto" - 3'!F7</f>
        <v>0</v>
      </c>
      <c r="AS7" s="105">
        <f>'"Información del Proyecto" - 3'!G7</f>
        <v>0</v>
      </c>
      <c r="AT7" s="105">
        <f>'"Información del Proyecto" - 3'!H7</f>
        <v>0</v>
      </c>
      <c r="AU7" s="105">
        <f>'"Información del Proyecto" - 3'!I7</f>
        <v>0</v>
      </c>
      <c r="AV7" s="105">
        <f>'"Información del Proyecto" - 3'!J7</f>
        <v>0</v>
      </c>
      <c r="AW7" s="105">
        <f>'"Información del Proyecto" - 3'!K7</f>
        <v>0</v>
      </c>
      <c r="AX7" s="105">
        <f>'"Información del Proyecto" - 3'!L7</f>
        <v>0</v>
      </c>
      <c r="AY7" s="105">
        <f>'"Información del Proyecto" - 3'!M7</f>
        <v>0</v>
      </c>
      <c r="AZ7" s="105">
        <f>'"Información del Proyecto" - 3'!N7</f>
        <v>0</v>
      </c>
      <c r="BA7" s="105">
        <f>'"Información del Proyecto" - 3'!O7</f>
        <v>0</v>
      </c>
      <c r="BB7" s="111">
        <f>'"Información del Proyecto" - 3'!P7</f>
        <v>0</v>
      </c>
      <c r="BD7" s="110">
        <f ca="1">Cálculos!B6</f>
        <v>0</v>
      </c>
      <c r="BE7" s="105">
        <f ca="1">Cálculos!C6</f>
        <v>0</v>
      </c>
      <c r="BF7" s="105">
        <f ca="1">Cálculos!D6</f>
        <v>0</v>
      </c>
      <c r="BG7" s="105">
        <f ca="1">Cálculos!E6</f>
        <v>0</v>
      </c>
      <c r="BH7" s="105">
        <f ca="1">Cálculos!F6</f>
        <v>0</v>
      </c>
      <c r="BI7" s="105">
        <f ca="1">Cálculos!G6</f>
        <v>0</v>
      </c>
      <c r="BJ7" s="105">
        <f>Cálculos!H6</f>
        <v>0</v>
      </c>
      <c r="BK7" s="105">
        <f ca="1">Cálculos!I6</f>
        <v>0</v>
      </c>
      <c r="BL7" s="105">
        <f ca="1">Cálculos!J6</f>
        <v>0</v>
      </c>
      <c r="BM7" s="105">
        <f ca="1">Cálculos!K6</f>
        <v>0</v>
      </c>
      <c r="BN7" s="105">
        <f ca="1">Cálculos!L6</f>
        <v>0</v>
      </c>
      <c r="BO7" s="105">
        <f>Cálculos!M6</f>
        <v>0</v>
      </c>
      <c r="BP7" s="105">
        <f ca="1">Cálculos!N6</f>
        <v>0</v>
      </c>
      <c r="BQ7" s="105">
        <f ca="1">Cálculos!O6</f>
        <v>0</v>
      </c>
      <c r="BR7" s="105">
        <f ca="1">Cálculos!P6</f>
        <v>0</v>
      </c>
      <c r="BS7" s="105">
        <f ca="1">Cálculos!Q6</f>
        <v>0</v>
      </c>
      <c r="BT7" s="105">
        <f ca="1">Cálculos!R6</f>
        <v>0</v>
      </c>
      <c r="BU7" s="105">
        <f ca="1">Cálculos!S6</f>
        <v>0</v>
      </c>
      <c r="BV7" s="105">
        <f ca="1">Cálculos!T6</f>
        <v>0</v>
      </c>
      <c r="BY7" s="110">
        <f>Cron.Inversiones!B7</f>
        <v>0</v>
      </c>
      <c r="BZ7" s="105">
        <f>Cron.Inversiones!C7</f>
        <v>0</v>
      </c>
      <c r="CA7" s="105">
        <f>Cron.Inversiones!D7</f>
        <v>0</v>
      </c>
      <c r="CB7" s="105">
        <f>Cron.Inversiones!E7</f>
        <v>0</v>
      </c>
      <c r="CC7" s="105">
        <f>Cron.Inversiones!F7</f>
        <v>0</v>
      </c>
      <c r="CD7" s="105">
        <f>Cron.Inversiones!G7</f>
        <v>0</v>
      </c>
      <c r="CE7" s="105">
        <f>Cron.Inversiones!H7</f>
        <v>0</v>
      </c>
      <c r="CF7" s="105" t="str">
        <f>Cron.Inversiones!I7</f>
        <v>año</v>
      </c>
      <c r="CG7" s="105">
        <f>Cron.Inversiones!J7</f>
        <v>0</v>
      </c>
      <c r="CH7" s="105">
        <f>Cron.Inversiones!K7</f>
        <v>0</v>
      </c>
      <c r="CI7" s="105">
        <f>Cron.Inversiones!L7</f>
        <v>0</v>
      </c>
      <c r="CJ7" s="105">
        <f>Cron.Inversiones!M7</f>
        <v>0</v>
      </c>
      <c r="CK7" s="105">
        <f>Cron.Inversiones!N7</f>
        <v>0</v>
      </c>
      <c r="CL7" s="105">
        <f>Cron.Inversiones!O7</f>
        <v>0</v>
      </c>
      <c r="CM7" s="105">
        <f>Cron.Inversiones!P7</f>
        <v>0</v>
      </c>
      <c r="CP7" s="110" t="str">
        <f>'Obra Civil y Elect'!B7</f>
        <v>Tensión de la línea</v>
      </c>
      <c r="CQ7" s="105">
        <f>'Obra Civil y Elect'!C7</f>
        <v>0</v>
      </c>
      <c r="CR7" s="105" t="str">
        <f>'Obra Civil y Elect'!D7</f>
        <v>kV</v>
      </c>
      <c r="CS7" s="105">
        <f>'Obra Civil y Elect'!E7</f>
        <v>0</v>
      </c>
      <c r="CT7" s="105">
        <f>'Obra Civil y Elect'!F7</f>
        <v>0</v>
      </c>
      <c r="CU7" s="105">
        <f>'Obra Civil y Elect'!G7</f>
        <v>0</v>
      </c>
      <c r="CV7" s="111">
        <f>'Obra Civil y Elect'!H7</f>
        <v>0</v>
      </c>
      <c r="CX7" s="110">
        <f>Empleo!B7</f>
        <v>0</v>
      </c>
      <c r="CY7" s="105" t="str">
        <f>Empleo!C7</f>
        <v>Mes 1</v>
      </c>
      <c r="CZ7" s="105" t="str">
        <f>Empleo!D7</f>
        <v>Mes 2</v>
      </c>
      <c r="DA7" s="105" t="str">
        <f>Empleo!E7</f>
        <v>Mes 3</v>
      </c>
      <c r="DB7" s="105" t="str">
        <f>Empleo!F7</f>
        <v>Mes 4</v>
      </c>
      <c r="DC7" s="105" t="str">
        <f>Empleo!G7</f>
        <v>Mes 5</v>
      </c>
      <c r="DD7" s="105" t="str">
        <f>Empleo!H7</f>
        <v>Mes 6</v>
      </c>
      <c r="DE7" s="105" t="str">
        <f>Empleo!I7</f>
        <v>Mes 7</v>
      </c>
      <c r="DF7" s="105" t="str">
        <f>Empleo!J7</f>
        <v>Mes 8</v>
      </c>
      <c r="DG7" s="105" t="str">
        <f>Empleo!K7</f>
        <v>Mes 9</v>
      </c>
      <c r="DH7" s="105" t="str">
        <f>Empleo!L7</f>
        <v>Mes 10</v>
      </c>
      <c r="DI7" s="105" t="str">
        <f>Empleo!M7</f>
        <v>Mes 11</v>
      </c>
      <c r="DJ7" s="105" t="str">
        <f>Empleo!N7</f>
        <v>Mes 12</v>
      </c>
      <c r="DL7" s="105">
        <f>'Fechas claves'!B7</f>
        <v>0</v>
      </c>
      <c r="DM7" s="105">
        <f>'Fechas claves'!C7</f>
        <v>0</v>
      </c>
      <c r="DO7" s="110" t="str">
        <f>'Disp. Inmueble - Uso del Suelo'!B6</f>
        <v xml:space="preserve">Disponibilidad de Inmueble </v>
      </c>
      <c r="DP7" s="105">
        <f>'Disp. Inmueble - Uso del Suelo'!C6</f>
        <v>0</v>
      </c>
      <c r="DQ7" s="105">
        <f>'Disp. Inmueble - Uso del Suelo'!D6</f>
        <v>0</v>
      </c>
      <c r="DR7" s="105">
        <f>'Disp. Inmueble - Uso del Suelo'!E6</f>
        <v>0</v>
      </c>
      <c r="DS7" s="105">
        <f>'Disp. Inmueble - Uso del Suelo'!F6</f>
        <v>0</v>
      </c>
      <c r="DT7" s="111">
        <f>'Disp. Inmueble - Uso del Suelo'!G6</f>
        <v>0</v>
      </c>
      <c r="DV7" s="278" t="str">
        <f>Resumen!B7</f>
        <v>TECNOLOGÍA</v>
      </c>
      <c r="DW7" s="144" t="str">
        <f>Resumen!C7</f>
        <v>Pequeño Aprovechamiento Hidroeléctrico</v>
      </c>
      <c r="DY7" s="110">
        <f>'Certificado Fiscal'!B7</f>
        <v>0</v>
      </c>
      <c r="DZ7" s="105" t="str">
        <f>'Certificado Fiscal'!C7</f>
        <v>i) Total de Componente Nacional (T.C.N.):</v>
      </c>
      <c r="EA7" s="105">
        <f>'Certificado Fiscal'!D7</f>
        <v>0</v>
      </c>
      <c r="EB7" s="111">
        <f ca="1">'Certificado Fiscal'!E7</f>
        <v>0</v>
      </c>
    </row>
    <row r="8" spans="2:132">
      <c r="B8" s="110" t="str">
        <f>'Formulario A - "Alta Empresa"'!A8</f>
        <v xml:space="preserve">CARÁCTER DE LA PERSONA JURÍDICA TITULAR DEL PROYECTO </v>
      </c>
      <c r="C8" s="111">
        <f>'Formulario A - "Alta Empresa"'!B8</f>
        <v>0</v>
      </c>
      <c r="E8" s="105">
        <f>'Formulario B-"Alta de Proyecto"'!A8</f>
        <v>0</v>
      </c>
      <c r="F8" s="105">
        <f>'Formulario B-"Alta de Proyecto"'!B8</f>
        <v>0</v>
      </c>
      <c r="G8" s="105">
        <f>'Formulario B-"Alta de Proyecto"'!C8</f>
        <v>0</v>
      </c>
      <c r="H8" s="105">
        <f>'Formulario B-"Alta de Proyecto"'!D8</f>
        <v>0</v>
      </c>
      <c r="I8" s="105">
        <f>'Formulario B-"Alta de Proyecto"'!E8</f>
        <v>0</v>
      </c>
      <c r="J8" s="105">
        <f>'Formulario B-"Alta de Proyecto"'!F8</f>
        <v>0</v>
      </c>
      <c r="M8" s="110">
        <f>'"Información del Proyecto" - 1'!B8</f>
        <v>0</v>
      </c>
      <c r="N8" s="105">
        <f>'"Información del Proyecto" - 1'!C8</f>
        <v>0</v>
      </c>
      <c r="O8" s="105">
        <f>'"Información del Proyecto" - 1'!D8</f>
        <v>0</v>
      </c>
      <c r="P8" s="105">
        <f>'"Información del Proyecto" - 1'!E8</f>
        <v>0</v>
      </c>
      <c r="Q8" s="105">
        <f>'"Información del Proyecto" - 1'!F8</f>
        <v>0</v>
      </c>
      <c r="R8" s="105">
        <f>'"Información del Proyecto" - 1'!G8</f>
        <v>0</v>
      </c>
      <c r="S8" s="105" t="str">
        <f>'"Información del Proyecto" - 1'!H8</f>
        <v>Coordenadas del Proyecto:</v>
      </c>
      <c r="T8" s="105">
        <f>'"Información del Proyecto" - 1'!I8</f>
        <v>0</v>
      </c>
      <c r="U8" s="105">
        <f>'"Información del Proyecto" - 1'!J8</f>
        <v>0</v>
      </c>
      <c r="V8" s="105">
        <f>'"Información del Proyecto" - 1'!K8</f>
        <v>0</v>
      </c>
      <c r="W8" s="105">
        <f>'"Información del Proyecto" - 1'!L8</f>
        <v>0</v>
      </c>
      <c r="X8" s="111">
        <f>'"Información del Proyecto" - 1'!M8</f>
        <v>0</v>
      </c>
      <c r="Z8" s="110" t="str">
        <f>'"Información del Proyecto" - 2'!B8</f>
        <v>Longitud del curso principal</v>
      </c>
      <c r="AA8" s="105">
        <f>'"Información del Proyecto" - 2'!C8</f>
        <v>0</v>
      </c>
      <c r="AB8" s="105" t="str">
        <f>'"Información del Proyecto" - 2'!D8</f>
        <v>km</v>
      </c>
      <c r="AC8" s="105">
        <f>'"Información del Proyecto" - 2'!E8</f>
        <v>0</v>
      </c>
      <c r="AD8" s="105">
        <f>'"Información del Proyecto" - 2'!F8</f>
        <v>0</v>
      </c>
      <c r="AE8" s="105">
        <f>'"Información del Proyecto" - 2'!G8</f>
        <v>0</v>
      </c>
      <c r="AF8" s="105">
        <f>'"Información del Proyecto" - 2'!H8</f>
        <v>0</v>
      </c>
      <c r="AG8" s="105">
        <f>'"Información del Proyecto" - 2'!I8</f>
        <v>0</v>
      </c>
      <c r="AH8" s="105">
        <f>'"Información del Proyecto" - 2'!J8</f>
        <v>0</v>
      </c>
      <c r="AI8" s="105">
        <f>'"Información del Proyecto" - 2'!K8</f>
        <v>0</v>
      </c>
      <c r="AJ8" s="105">
        <f>'"Información del Proyecto" - 2'!L8</f>
        <v>0</v>
      </c>
      <c r="AK8" s="105">
        <f>'"Información del Proyecto" - 2'!M8</f>
        <v>0</v>
      </c>
      <c r="AN8" s="110">
        <f>'"Información del Proyecto" - 3'!B8</f>
        <v>0</v>
      </c>
      <c r="AO8" s="105">
        <f>'"Información del Proyecto" - 3'!C8</f>
        <v>0</v>
      </c>
      <c r="AP8" s="105">
        <f>'"Información del Proyecto" - 3'!D8</f>
        <v>0</v>
      </c>
      <c r="AQ8" s="105">
        <f>'"Información del Proyecto" - 3'!E8</f>
        <v>0</v>
      </c>
      <c r="AR8" s="105">
        <f>'"Información del Proyecto" - 3'!F8</f>
        <v>0</v>
      </c>
      <c r="AS8" s="105">
        <f>'"Información del Proyecto" - 3'!G8</f>
        <v>0</v>
      </c>
      <c r="AT8" s="105">
        <f>'"Información del Proyecto" - 3'!H8</f>
        <v>0</v>
      </c>
      <c r="AU8" s="105">
        <f>'"Información del Proyecto" - 3'!I8</f>
        <v>0</v>
      </c>
      <c r="AV8" s="105">
        <f>'"Información del Proyecto" - 3'!J8</f>
        <v>0</v>
      </c>
      <c r="AW8" s="105">
        <f>'"Información del Proyecto" - 3'!K8</f>
        <v>0</v>
      </c>
      <c r="AX8" s="105">
        <f>'"Información del Proyecto" - 3'!L8</f>
        <v>0</v>
      </c>
      <c r="AY8" s="105">
        <f>'"Información del Proyecto" - 3'!M8</f>
        <v>0</v>
      </c>
      <c r="AZ8" s="105">
        <f>'"Información del Proyecto" - 3'!N8</f>
        <v>0</v>
      </c>
      <c r="BA8" s="105">
        <f>'"Información del Proyecto" - 3'!O8</f>
        <v>0</v>
      </c>
      <c r="BB8" s="111">
        <f>'"Información del Proyecto" - 3'!P8</f>
        <v>0</v>
      </c>
      <c r="BD8" s="110">
        <f ca="1">Cálculos!B7</f>
        <v>0</v>
      </c>
      <c r="BE8" s="105">
        <f ca="1">Cálculos!C7</f>
        <v>0</v>
      </c>
      <c r="BF8" s="105">
        <f ca="1">Cálculos!D7</f>
        <v>0</v>
      </c>
      <c r="BG8" s="105">
        <f ca="1">Cálculos!E7</f>
        <v>0</v>
      </c>
      <c r="BH8" s="105">
        <f ca="1">Cálculos!F7</f>
        <v>0</v>
      </c>
      <c r="BI8" s="105">
        <f ca="1">Cálculos!G7</f>
        <v>0</v>
      </c>
      <c r="BJ8" s="105">
        <f>Cálculos!H7</f>
        <v>0</v>
      </c>
      <c r="BK8" s="105">
        <f ca="1">Cálculos!I7</f>
        <v>0</v>
      </c>
      <c r="BL8" s="105">
        <f ca="1">Cálculos!J7</f>
        <v>0</v>
      </c>
      <c r="BM8" s="105">
        <f ca="1">Cálculos!K7</f>
        <v>0</v>
      </c>
      <c r="BN8" s="105">
        <f ca="1">Cálculos!L7</f>
        <v>0</v>
      </c>
      <c r="BO8" s="105">
        <f>Cálculos!M7</f>
        <v>0</v>
      </c>
      <c r="BP8" s="105">
        <f ca="1">Cálculos!N7</f>
        <v>0</v>
      </c>
      <c r="BQ8" s="105">
        <f ca="1">Cálculos!O7</f>
        <v>0</v>
      </c>
      <c r="BR8" s="105">
        <f ca="1">Cálculos!P7</f>
        <v>0</v>
      </c>
      <c r="BS8" s="105">
        <f ca="1">Cálculos!Q7</f>
        <v>0</v>
      </c>
      <c r="BT8" s="105">
        <f ca="1">Cálculos!R7</f>
        <v>0</v>
      </c>
      <c r="BU8" s="105">
        <f ca="1">Cálculos!S7</f>
        <v>0</v>
      </c>
      <c r="BV8" s="105">
        <f ca="1">Cálculos!T7</f>
        <v>0</v>
      </c>
      <c r="BY8" s="110" t="str">
        <f>Cron.Inversiones!B8</f>
        <v>Valores en U$D, SIN IVA</v>
      </c>
      <c r="BZ8" s="105" t="str">
        <f>Cron.Inversiones!C8</f>
        <v>Inversión Total</v>
      </c>
      <c r="CA8" s="105">
        <f>Cron.Inversiones!D8</f>
        <v>0</v>
      </c>
      <c r="CB8" s="105">
        <f>Cron.Inversiones!E8</f>
        <v>0</v>
      </c>
      <c r="CC8" s="105">
        <f>Cron.Inversiones!F8</f>
        <v>0</v>
      </c>
      <c r="CD8" s="105">
        <f>Cron.Inversiones!G8</f>
        <v>0</v>
      </c>
      <c r="CE8" s="105">
        <f>Cron.Inversiones!H8</f>
        <v>0</v>
      </c>
      <c r="CF8" s="105">
        <f>Cron.Inversiones!I8</f>
        <v>2022</v>
      </c>
      <c r="CG8" s="105">
        <f>Cron.Inversiones!J8</f>
        <v>2023</v>
      </c>
      <c r="CH8" s="105">
        <f>Cron.Inversiones!K8</f>
        <v>0</v>
      </c>
      <c r="CI8" s="105">
        <f>Cron.Inversiones!L8</f>
        <v>0</v>
      </c>
      <c r="CJ8" s="105">
        <f>Cron.Inversiones!M8</f>
        <v>0</v>
      </c>
      <c r="CK8" s="105">
        <f>Cron.Inversiones!N8</f>
        <v>0</v>
      </c>
      <c r="CL8" s="105">
        <f>Cron.Inversiones!O8</f>
        <v>0</v>
      </c>
      <c r="CM8" s="105">
        <f>Cron.Inversiones!P8</f>
        <v>0</v>
      </c>
      <c r="CP8" s="110">
        <f>'Obra Civil y Elect'!B8</f>
        <v>0</v>
      </c>
      <c r="CQ8" s="105">
        <f>'Obra Civil y Elect'!C8</f>
        <v>0</v>
      </c>
      <c r="CR8" s="105">
        <f>'Obra Civil y Elect'!D8</f>
        <v>0</v>
      </c>
      <c r="CS8" s="105">
        <f>'Obra Civil y Elect'!E8</f>
        <v>0</v>
      </c>
      <c r="CT8" s="105">
        <f>'Obra Civil y Elect'!F8</f>
        <v>0</v>
      </c>
      <c r="CU8" s="105">
        <f>'Obra Civil y Elect'!G8</f>
        <v>0</v>
      </c>
      <c r="CV8" s="111">
        <f>'Obra Civil y Elect'!H8</f>
        <v>0</v>
      </c>
      <c r="CX8" s="110">
        <f>Empleo!B8</f>
        <v>0</v>
      </c>
      <c r="CY8" s="105">
        <f>Empleo!C8</f>
        <v>44562</v>
      </c>
      <c r="CZ8" s="105">
        <f>Empleo!D8</f>
        <v>44593</v>
      </c>
      <c r="DA8" s="105">
        <f>Empleo!E8</f>
        <v>44621</v>
      </c>
      <c r="DB8" s="105">
        <f>Empleo!F8</f>
        <v>44652</v>
      </c>
      <c r="DC8" s="105">
        <f>Empleo!G8</f>
        <v>44682</v>
      </c>
      <c r="DD8" s="105">
        <f>Empleo!H8</f>
        <v>44713</v>
      </c>
      <c r="DE8" s="105">
        <f>Empleo!I8</f>
        <v>44743</v>
      </c>
      <c r="DF8" s="105">
        <f>Empleo!J8</f>
        <v>44774</v>
      </c>
      <c r="DG8" s="105">
        <f>Empleo!K8</f>
        <v>44805</v>
      </c>
      <c r="DH8" s="105">
        <f>Empleo!L8</f>
        <v>44835</v>
      </c>
      <c r="DI8" s="105">
        <f>Empleo!M8</f>
        <v>44866</v>
      </c>
      <c r="DJ8" s="105">
        <f>Empleo!N8</f>
        <v>44896</v>
      </c>
      <c r="DL8" s="105">
        <f>'Fechas claves'!B8</f>
        <v>0</v>
      </c>
      <c r="DM8" s="105" t="str">
        <f>'Fechas claves'!C8</f>
        <v>(días)</v>
      </c>
      <c r="DO8" s="110" t="str">
        <f>'Disp. Inmueble - Uso del Suelo'!B7</f>
        <v xml:space="preserve">(si presenta más de un inmueble:) </v>
      </c>
      <c r="DP8" s="105">
        <f>'Disp. Inmueble - Uso del Suelo'!C7</f>
        <v>0</v>
      </c>
      <c r="DQ8" s="105">
        <f>'Disp. Inmueble - Uso del Suelo'!D7</f>
        <v>0</v>
      </c>
      <c r="DR8" s="105">
        <f>'Disp. Inmueble - Uso del Suelo'!E7</f>
        <v>0</v>
      </c>
      <c r="DS8" s="105">
        <f>'Disp. Inmueble - Uso del Suelo'!F7</f>
        <v>0</v>
      </c>
      <c r="DT8" s="111">
        <f>'Disp. Inmueble - Uso del Suelo'!G7</f>
        <v>0</v>
      </c>
      <c r="DV8" s="278" t="str">
        <f>Resumen!B8</f>
        <v>CUPO MÁXIMO POR TECNOLOGÍA (U$D/MW)</v>
      </c>
      <c r="DW8" s="144">
        <f>Resumen!C8</f>
        <v>1500000</v>
      </c>
      <c r="DY8" s="110">
        <f>'Certificado Fiscal'!B8</f>
        <v>0</v>
      </c>
      <c r="DZ8" s="105">
        <f>'Certificado Fiscal'!C8</f>
        <v>0</v>
      </c>
      <c r="EA8" s="105">
        <f>'Certificado Fiscal'!D8</f>
        <v>0</v>
      </c>
      <c r="EB8" s="111">
        <f>'Certificado Fiscal'!E8</f>
        <v>0</v>
      </c>
    </row>
    <row r="9" spans="2:132">
      <c r="B9" s="110">
        <f>'Formulario A - "Alta Empresa"'!A9</f>
        <v>0</v>
      </c>
      <c r="C9" s="111">
        <f>'Formulario A - "Alta Empresa"'!B9</f>
        <v>0</v>
      </c>
      <c r="E9" s="105">
        <f>'Formulario B-"Alta de Proyecto"'!A9</f>
        <v>0</v>
      </c>
      <c r="F9" s="105">
        <f>'Formulario B-"Alta de Proyecto"'!B9</f>
        <v>0</v>
      </c>
      <c r="G9" s="105">
        <f>'Formulario B-"Alta de Proyecto"'!C9</f>
        <v>0</v>
      </c>
      <c r="H9" s="105">
        <f>'Formulario B-"Alta de Proyecto"'!D9</f>
        <v>0</v>
      </c>
      <c r="I9" s="105">
        <f>'Formulario B-"Alta de Proyecto"'!E9</f>
        <v>0</v>
      </c>
      <c r="J9" s="105">
        <f>'Formulario B-"Alta de Proyecto"'!F9</f>
        <v>0</v>
      </c>
      <c r="M9" s="110" t="str">
        <f>'"Información del Proyecto" - 1'!B9</f>
        <v>Provincia:</v>
      </c>
      <c r="N9" s="105">
        <f>'"Información del Proyecto" - 1'!C9</f>
        <v>0</v>
      </c>
      <c r="O9" s="105">
        <f>'"Información del Proyecto" - 1'!D9</f>
        <v>0</v>
      </c>
      <c r="P9" s="105">
        <f>'"Información del Proyecto" - 1'!E9</f>
        <v>0</v>
      </c>
      <c r="Q9" s="105">
        <f>'"Información del Proyecto" - 1'!F9</f>
        <v>0</v>
      </c>
      <c r="R9" s="105">
        <f>'"Información del Proyecto" - 1'!G9</f>
        <v>0</v>
      </c>
      <c r="S9" s="105" t="str">
        <f>'"Información del Proyecto" - 1'!H9</f>
        <v>UTM WGS84 Zona:</v>
      </c>
      <c r="T9" s="105">
        <f>'"Información del Proyecto" - 1'!I9</f>
        <v>0</v>
      </c>
      <c r="U9" s="105">
        <f>'"Información del Proyecto" - 1'!J9</f>
        <v>0</v>
      </c>
      <c r="V9" s="105">
        <f>'"Información del Proyecto" - 1'!K9</f>
        <v>0</v>
      </c>
      <c r="W9" s="105">
        <f>'"Información del Proyecto" - 1'!L9</f>
        <v>0</v>
      </c>
      <c r="X9" s="111">
        <f>'"Información del Proyecto" - 1'!M9</f>
        <v>0</v>
      </c>
      <c r="Z9" s="110" t="str">
        <f>'"Información del Proyecto" - 2'!B9</f>
        <v>Pendiente media</v>
      </c>
      <c r="AA9" s="105">
        <f>'"Información del Proyecto" - 2'!C9</f>
        <v>0</v>
      </c>
      <c r="AB9" s="105">
        <f>'"Información del Proyecto" - 2'!D9</f>
        <v>0</v>
      </c>
      <c r="AC9" s="105">
        <f>'"Información del Proyecto" - 2'!E9</f>
        <v>0</v>
      </c>
      <c r="AD9" s="105">
        <f>'"Información del Proyecto" - 2'!F9</f>
        <v>0</v>
      </c>
      <c r="AE9" s="105">
        <f>'"Información del Proyecto" - 2'!G9</f>
        <v>0</v>
      </c>
      <c r="AF9" s="105">
        <f>'"Información del Proyecto" - 2'!H9</f>
        <v>0</v>
      </c>
      <c r="AG9" s="105">
        <f>'"Información del Proyecto" - 2'!I9</f>
        <v>0</v>
      </c>
      <c r="AH9" s="105">
        <f>'"Información del Proyecto" - 2'!J9</f>
        <v>0</v>
      </c>
      <c r="AI9" s="105">
        <f>'"Información del Proyecto" - 2'!K9</f>
        <v>0</v>
      </c>
      <c r="AJ9" s="105">
        <f>'"Información del Proyecto" - 2'!L9</f>
        <v>0</v>
      </c>
      <c r="AK9" s="105">
        <f>'"Información del Proyecto" - 2'!M9</f>
        <v>0</v>
      </c>
      <c r="AN9" s="110">
        <f>'"Información del Proyecto" - 3'!B9</f>
        <v>0</v>
      </c>
      <c r="AO9" s="105" t="str">
        <f>'"Información del Proyecto" - 3'!C9</f>
        <v>ESTACIONALIDAD</v>
      </c>
      <c r="AP9" s="105">
        <f>'"Información del Proyecto" - 3'!D9</f>
        <v>0</v>
      </c>
      <c r="AQ9" s="105">
        <f>'"Información del Proyecto" - 3'!E9</f>
        <v>0</v>
      </c>
      <c r="AR9" s="105">
        <f>'"Información del Proyecto" - 3'!F9</f>
        <v>0</v>
      </c>
      <c r="AS9" s="105" t="str">
        <f>'"Información del Proyecto" - 3'!G9</f>
        <v>GENERACIÓN NETA</v>
      </c>
      <c r="AT9" s="105">
        <f>'"Información del Proyecto" - 3'!H9</f>
        <v>0</v>
      </c>
      <c r="AU9" s="105">
        <f>'"Información del Proyecto" - 3'!I9</f>
        <v>0</v>
      </c>
      <c r="AV9" s="105">
        <f>'"Información del Proyecto" - 3'!J9</f>
        <v>0</v>
      </c>
      <c r="AW9" s="105">
        <f>'"Información del Proyecto" - 3'!K9</f>
        <v>0</v>
      </c>
      <c r="AX9" s="105">
        <f>'"Información del Proyecto" - 3'!L9</f>
        <v>0</v>
      </c>
      <c r="AY9" s="105">
        <f>'"Información del Proyecto" - 3'!M9</f>
        <v>0</v>
      </c>
      <c r="AZ9" s="105">
        <f>'"Información del Proyecto" - 3'!N9</f>
        <v>0</v>
      </c>
      <c r="BA9" s="105">
        <f>'"Información del Proyecto" - 3'!O9</f>
        <v>0</v>
      </c>
      <c r="BB9" s="111">
        <f>'"Información del Proyecto" - 3'!P9</f>
        <v>0</v>
      </c>
      <c r="BD9" s="110">
        <f ca="1">Cálculos!B8</f>
        <v>0</v>
      </c>
      <c r="BE9" s="105">
        <f ca="1">Cálculos!C8</f>
        <v>0</v>
      </c>
      <c r="BF9" s="105">
        <f ca="1">Cálculos!D8</f>
        <v>0</v>
      </c>
      <c r="BG9" s="105">
        <f ca="1">Cálculos!E8</f>
        <v>0</v>
      </c>
      <c r="BH9" s="105">
        <f ca="1">Cálculos!F8</f>
        <v>0</v>
      </c>
      <c r="BI9" s="105">
        <f ca="1">Cálculos!G8</f>
        <v>0</v>
      </c>
      <c r="BJ9" s="105">
        <f>Cálculos!H8</f>
        <v>0</v>
      </c>
      <c r="BK9" s="105">
        <f ca="1">Cálculos!I8</f>
        <v>0</v>
      </c>
      <c r="BL9" s="105">
        <f ca="1">Cálculos!J8</f>
        <v>0</v>
      </c>
      <c r="BM9" s="105">
        <f ca="1">Cálculos!K8</f>
        <v>0</v>
      </c>
      <c r="BN9" s="105">
        <f ca="1">Cálculos!L8</f>
        <v>0</v>
      </c>
      <c r="BO9" s="105">
        <f>Cálculos!M8</f>
        <v>0</v>
      </c>
      <c r="BP9" s="105">
        <f ca="1">Cálculos!N8</f>
        <v>0</v>
      </c>
      <c r="BQ9" s="105">
        <f ca="1">Cálculos!O8</f>
        <v>0</v>
      </c>
      <c r="BR9" s="105">
        <f ca="1">Cálculos!P8</f>
        <v>0</v>
      </c>
      <c r="BS9" s="105">
        <f ca="1">Cálculos!Q8</f>
        <v>0</v>
      </c>
      <c r="BT9" s="105">
        <f ca="1">Cálculos!R8</f>
        <v>0</v>
      </c>
      <c r="BU9" s="105">
        <f ca="1">Cálculos!S8</f>
        <v>0</v>
      </c>
      <c r="BV9" s="105">
        <f ca="1">Cálculos!T8</f>
        <v>0</v>
      </c>
      <c r="BY9" s="110">
        <f>Cron.Inversiones!B9</f>
        <v>0</v>
      </c>
      <c r="BZ9" s="105">
        <f>Cron.Inversiones!C9</f>
        <v>0</v>
      </c>
      <c r="CA9" s="105">
        <f>Cron.Inversiones!D9</f>
        <v>0</v>
      </c>
      <c r="CB9" s="105">
        <f>Cron.Inversiones!E9</f>
        <v>0</v>
      </c>
      <c r="CC9" s="105">
        <f>Cron.Inversiones!F9</f>
        <v>0</v>
      </c>
      <c r="CD9" s="105">
        <f>Cron.Inversiones!G9</f>
        <v>0</v>
      </c>
      <c r="CE9" s="105">
        <f>Cron.Inversiones!H9</f>
        <v>0</v>
      </c>
      <c r="CF9" s="105">
        <f>Cron.Inversiones!I9</f>
        <v>0</v>
      </c>
      <c r="CG9" s="105">
        <f>Cron.Inversiones!J9</f>
        <v>0</v>
      </c>
      <c r="CH9" s="105">
        <f>Cron.Inversiones!K9</f>
        <v>0</v>
      </c>
      <c r="CI9" s="105">
        <f>Cron.Inversiones!L9</f>
        <v>0</v>
      </c>
      <c r="CJ9" s="105">
        <f>Cron.Inversiones!M9</f>
        <v>0</v>
      </c>
      <c r="CK9" s="105">
        <f>Cron.Inversiones!N9</f>
        <v>0</v>
      </c>
      <c r="CL9" s="105">
        <f>Cron.Inversiones!O9</f>
        <v>0</v>
      </c>
      <c r="CM9" s="105">
        <f>Cron.Inversiones!P9</f>
        <v>0</v>
      </c>
      <c r="CP9" s="110">
        <f>'Obra Civil y Elect'!B9</f>
        <v>0</v>
      </c>
      <c r="CQ9" s="105">
        <f>'Obra Civil y Elect'!C9</f>
        <v>0</v>
      </c>
      <c r="CR9" s="105">
        <f>'Obra Civil y Elect'!D9</f>
        <v>0</v>
      </c>
      <c r="CS9" s="105">
        <f>'Obra Civil y Elect'!E9</f>
        <v>0</v>
      </c>
      <c r="CT9" s="105">
        <f>'Obra Civil y Elect'!F9</f>
        <v>0</v>
      </c>
      <c r="CU9" s="105">
        <f>'Obra Civil y Elect'!G9</f>
        <v>0</v>
      </c>
      <c r="CV9" s="111">
        <f>'Obra Civil y Elect'!H9</f>
        <v>0</v>
      </c>
      <c r="CX9" s="110">
        <f>Empleo!B9</f>
        <v>0</v>
      </c>
      <c r="CY9" s="105">
        <f>Empleo!C9</f>
        <v>0</v>
      </c>
      <c r="CZ9" s="105">
        <f>Empleo!D9</f>
        <v>0</v>
      </c>
      <c r="DA9" s="105">
        <f>Empleo!E9</f>
        <v>0</v>
      </c>
      <c r="DB9" s="105">
        <f>Empleo!F9</f>
        <v>0</v>
      </c>
      <c r="DC9" s="105">
        <f>Empleo!G9</f>
        <v>0</v>
      </c>
      <c r="DD9" s="105">
        <f>Empleo!H9</f>
        <v>0</v>
      </c>
      <c r="DE9" s="105">
        <f>Empleo!I9</f>
        <v>0</v>
      </c>
      <c r="DF9" s="105">
        <f>Empleo!J9</f>
        <v>0</v>
      </c>
      <c r="DG9" s="105">
        <f>Empleo!K9</f>
        <v>0</v>
      </c>
      <c r="DH9" s="105">
        <f>Empleo!L9</f>
        <v>0</v>
      </c>
      <c r="DI9" s="105">
        <f>Empleo!M9</f>
        <v>0</v>
      </c>
      <c r="DJ9" s="105">
        <f>Empleo!N9</f>
        <v>0</v>
      </c>
      <c r="DL9" s="105" t="str">
        <f>'Fechas claves'!B9</f>
        <v>Principio efectivo de ejecución</v>
      </c>
      <c r="DM9" s="105">
        <f>'Fechas claves'!C9</f>
        <v>0</v>
      </c>
      <c r="DO9" s="110" t="str">
        <f>'Disp. Inmueble - Uso del Suelo'!B8</f>
        <v xml:space="preserve">(si presenta MÁS DE DOS inmuebles:) </v>
      </c>
      <c r="DP9" s="105">
        <f>'Disp. Inmueble - Uso del Suelo'!C8</f>
        <v>0</v>
      </c>
      <c r="DQ9" s="105">
        <f>'Disp. Inmueble - Uso del Suelo'!D8</f>
        <v>0</v>
      </c>
      <c r="DR9" s="105">
        <f>'Disp. Inmueble - Uso del Suelo'!E8</f>
        <v>0</v>
      </c>
      <c r="DS9" s="105">
        <f>'Disp. Inmueble - Uso del Suelo'!F8</f>
        <v>0</v>
      </c>
      <c r="DT9" s="111">
        <f>'Disp. Inmueble - Uso del Suelo'!G8</f>
        <v>0</v>
      </c>
      <c r="DV9" s="278" t="str">
        <f>Resumen!B9</f>
        <v>POTENCIA (MW)</v>
      </c>
      <c r="DW9" s="144">
        <f>Resumen!C9</f>
        <v>0</v>
      </c>
      <c r="DY9" s="110">
        <f>'Certificado Fiscal'!B9</f>
        <v>0</v>
      </c>
      <c r="DZ9" s="105" t="str">
        <f>'Certificado Fiscal'!C9</f>
        <v>ii) Componente No Nacional de los materiales electromecánicos (inc. derechos impo)</v>
      </c>
      <c r="EA9" s="105">
        <f>'Certificado Fiscal'!D9</f>
        <v>0</v>
      </c>
      <c r="EB9" s="111">
        <f ca="1">'Certificado Fiscal'!E9</f>
        <v>0</v>
      </c>
    </row>
    <row r="10" spans="2:132">
      <c r="B10" s="110" t="str">
        <f>'Formulario A - "Alta Empresa"'!A10</f>
        <v xml:space="preserve">TIPO DE PROYECTO </v>
      </c>
      <c r="C10" s="111">
        <f>'Formulario A - "Alta Empresa"'!B10</f>
        <v>0</v>
      </c>
      <c r="E10" s="105" t="str">
        <f>'Formulario B-"Alta de Proyecto"'!A10</f>
        <v>INFORMACIÓN LEGAL</v>
      </c>
      <c r="F10" s="105">
        <f>'Formulario B-"Alta de Proyecto"'!B10</f>
        <v>0</v>
      </c>
      <c r="G10" s="105">
        <f>'Formulario B-"Alta de Proyecto"'!C10</f>
        <v>0</v>
      </c>
      <c r="H10" s="105">
        <f>'Formulario B-"Alta de Proyecto"'!D10</f>
        <v>0</v>
      </c>
      <c r="I10" s="105">
        <f>'Formulario B-"Alta de Proyecto"'!E10</f>
        <v>0</v>
      </c>
      <c r="J10" s="105">
        <f>'Formulario B-"Alta de Proyecto"'!F10</f>
        <v>0</v>
      </c>
      <c r="M10" s="110" t="str">
        <f>'"Información del Proyecto" - 1'!B10</f>
        <v>Localidad:</v>
      </c>
      <c r="N10" s="105">
        <f>'"Información del Proyecto" - 1'!C10</f>
        <v>0</v>
      </c>
      <c r="O10" s="105">
        <f>'"Información del Proyecto" - 1'!D10</f>
        <v>0</v>
      </c>
      <c r="P10" s="105">
        <f>'"Información del Proyecto" - 1'!E10</f>
        <v>0</v>
      </c>
      <c r="Q10" s="105">
        <f>'"Información del Proyecto" - 1'!F10</f>
        <v>0</v>
      </c>
      <c r="R10" s="105">
        <f>'"Información del Proyecto" - 1'!G10</f>
        <v>0</v>
      </c>
      <c r="S10" s="105">
        <f>'"Información del Proyecto" - 1'!H10</f>
        <v>0</v>
      </c>
      <c r="T10" s="105">
        <f>'"Información del Proyecto" - 1'!I10</f>
        <v>0</v>
      </c>
      <c r="U10" s="105">
        <f>'"Información del Proyecto" - 1'!J10</f>
        <v>0</v>
      </c>
      <c r="V10" s="105">
        <f>'"Información del Proyecto" - 1'!K10</f>
        <v>0</v>
      </c>
      <c r="W10" s="105">
        <f>'"Información del Proyecto" - 1'!L10</f>
        <v>0</v>
      </c>
      <c r="X10" s="111">
        <f>'"Información del Proyecto" - 1'!M10</f>
        <v>0</v>
      </c>
      <c r="Z10" s="110" t="str">
        <f>'"Información del Proyecto" - 2'!B10</f>
        <v>Período de Crecidas</v>
      </c>
      <c r="AA10" s="105">
        <f>'"Información del Proyecto" - 2'!C10</f>
        <v>0</v>
      </c>
      <c r="AB10" s="105" t="str">
        <f>'"Información del Proyecto" - 2'!D10</f>
        <v>a</v>
      </c>
      <c r="AC10" s="105">
        <f>'"Información del Proyecto" - 2'!E10</f>
        <v>0</v>
      </c>
      <c r="AD10" s="105">
        <f>'"Información del Proyecto" - 2'!F10</f>
        <v>0</v>
      </c>
      <c r="AE10" s="105">
        <f>'"Información del Proyecto" - 2'!G10</f>
        <v>0</v>
      </c>
      <c r="AF10" s="105">
        <f>'"Información del Proyecto" - 2'!H10</f>
        <v>0</v>
      </c>
      <c r="AG10" s="105">
        <f>'"Información del Proyecto" - 2'!I10</f>
        <v>0</v>
      </c>
      <c r="AH10" s="105">
        <f>'"Información del Proyecto" - 2'!J10</f>
        <v>0</v>
      </c>
      <c r="AI10" s="105">
        <f>'"Información del Proyecto" - 2'!K10</f>
        <v>0</v>
      </c>
      <c r="AJ10" s="105">
        <f>'"Información del Proyecto" - 2'!L10</f>
        <v>0</v>
      </c>
      <c r="AK10" s="105">
        <f>'"Información del Proyecto" - 2'!M10</f>
        <v>0</v>
      </c>
      <c r="AN10" s="110">
        <f>'"Información del Proyecto" - 3'!B10</f>
        <v>0</v>
      </c>
      <c r="AO10" s="105" t="str">
        <f>'"Información del Proyecto" - 3'!C10</f>
        <v>Generación neta (MWh, año 1)</v>
      </c>
      <c r="AP10" s="105">
        <f>'"Información del Proyecto" - 3'!D10</f>
        <v>0</v>
      </c>
      <c r="AQ10" s="105">
        <f>'"Información del Proyecto" - 3'!E10</f>
        <v>0</v>
      </c>
      <c r="AR10" s="105" t="str">
        <f>'"Información del Proyecto" - 3'!F10</f>
        <v>MWh/año</v>
      </c>
      <c r="AS10" s="105" t="str">
        <f>'"Información del Proyecto" - 3'!G10</f>
        <v>Gen. Media</v>
      </c>
      <c r="AT10" s="105" t="str">
        <f>'"Información del Proyecto" - 3'!H10</f>
        <v>FC (%)</v>
      </c>
      <c r="AU10" s="105">
        <f>'"Información del Proyecto" - 3'!I10</f>
        <v>0</v>
      </c>
      <c r="AV10" s="105">
        <f>'"Información del Proyecto" - 3'!J10</f>
        <v>0</v>
      </c>
      <c r="AW10" s="105">
        <f>'"Información del Proyecto" - 3'!K10</f>
        <v>0</v>
      </c>
      <c r="AX10" s="105">
        <f>'"Información del Proyecto" - 3'!L10</f>
        <v>0</v>
      </c>
      <c r="AY10" s="105">
        <f>'"Información del Proyecto" - 3'!M10</f>
        <v>0</v>
      </c>
      <c r="AZ10" s="105">
        <f>'"Información del Proyecto" - 3'!N10</f>
        <v>0</v>
      </c>
      <c r="BA10" s="105">
        <f>'"Información del Proyecto" - 3'!O10</f>
        <v>0</v>
      </c>
      <c r="BB10" s="111">
        <f>'"Información del Proyecto" - 3'!P10</f>
        <v>0</v>
      </c>
      <c r="BD10" s="110">
        <f ca="1">Cálculos!B9</f>
        <v>0</v>
      </c>
      <c r="BE10" s="105">
        <f ca="1">Cálculos!C9</f>
        <v>0</v>
      </c>
      <c r="BF10" s="105">
        <f ca="1">Cálculos!D9</f>
        <v>0</v>
      </c>
      <c r="BG10" s="105">
        <f ca="1">Cálculos!E9</f>
        <v>0</v>
      </c>
      <c r="BH10" s="105">
        <f ca="1">Cálculos!F9</f>
        <v>0</v>
      </c>
      <c r="BI10" s="105">
        <f ca="1">Cálculos!G9</f>
        <v>0</v>
      </c>
      <c r="BJ10" s="105">
        <f>Cálculos!H9</f>
        <v>0</v>
      </c>
      <c r="BK10" s="105">
        <f ca="1">Cálculos!I9</f>
        <v>0</v>
      </c>
      <c r="BL10" s="105">
        <f ca="1">Cálculos!J9</f>
        <v>0</v>
      </c>
      <c r="BM10" s="105">
        <f ca="1">Cálculos!K9</f>
        <v>0</v>
      </c>
      <c r="BN10" s="105">
        <f ca="1">Cálculos!L9</f>
        <v>0</v>
      </c>
      <c r="BO10" s="105">
        <f>Cálculos!M9</f>
        <v>0</v>
      </c>
      <c r="BP10" s="105">
        <f ca="1">Cálculos!N9</f>
        <v>0</v>
      </c>
      <c r="BQ10" s="105">
        <f ca="1">Cálculos!O9</f>
        <v>0</v>
      </c>
      <c r="BR10" s="105">
        <f ca="1">Cálculos!P9</f>
        <v>0</v>
      </c>
      <c r="BS10" s="105">
        <f ca="1">Cálculos!Q9</f>
        <v>0</v>
      </c>
      <c r="BT10" s="105">
        <f ca="1">Cálculos!R9</f>
        <v>0</v>
      </c>
      <c r="BU10" s="105">
        <f ca="1">Cálculos!S9</f>
        <v>0</v>
      </c>
      <c r="BV10" s="105">
        <f ca="1">Cálculos!T9</f>
        <v>0</v>
      </c>
      <c r="BY10" s="110" t="str">
        <f>Cron.Inversiones!B10</f>
        <v>Equipamiento de Generación</v>
      </c>
      <c r="BZ10" s="105">
        <f ca="1">Cron.Inversiones!C10</f>
        <v>0</v>
      </c>
      <c r="CA10" s="105">
        <f>Cron.Inversiones!D10</f>
        <v>0</v>
      </c>
      <c r="CB10" s="105">
        <f>Cron.Inversiones!E10</f>
        <v>0</v>
      </c>
      <c r="CC10" s="105">
        <f>Cron.Inversiones!F10</f>
        <v>0</v>
      </c>
      <c r="CD10" s="105">
        <f>Cron.Inversiones!G10</f>
        <v>0</v>
      </c>
      <c r="CE10" s="105" t="str">
        <f>Cron.Inversiones!H10</f>
        <v>Equipamiento de Generación</v>
      </c>
      <c r="CF10" s="105">
        <f>Cron.Inversiones!I10</f>
        <v>0</v>
      </c>
      <c r="CG10" s="105">
        <f>Cron.Inversiones!J10</f>
        <v>0</v>
      </c>
      <c r="CH10" s="105" t="str">
        <f>Cron.Inversiones!K10</f>
        <v>X</v>
      </c>
      <c r="CI10" s="105">
        <f>Cron.Inversiones!L10</f>
        <v>0</v>
      </c>
      <c r="CJ10" s="105">
        <f>Cron.Inversiones!M10</f>
        <v>0</v>
      </c>
      <c r="CK10" s="105">
        <f>Cron.Inversiones!N10</f>
        <v>0</v>
      </c>
      <c r="CL10" s="105">
        <f>Cron.Inversiones!O10</f>
        <v>0</v>
      </c>
      <c r="CM10" s="105">
        <f>Cron.Inversiones!P10</f>
        <v>0</v>
      </c>
      <c r="CP10" s="110">
        <f>'Obra Civil y Elect'!B10</f>
        <v>0</v>
      </c>
      <c r="CQ10" s="105">
        <f>'Obra Civil y Elect'!C10</f>
        <v>0</v>
      </c>
      <c r="CR10" s="105">
        <f>'Obra Civil y Elect'!D10</f>
        <v>0</v>
      </c>
      <c r="CS10" s="105">
        <f>'Obra Civil y Elect'!E10</f>
        <v>0</v>
      </c>
      <c r="CT10" s="105">
        <f>'Obra Civil y Elect'!F10</f>
        <v>0</v>
      </c>
      <c r="CU10" s="105">
        <f>'Obra Civil y Elect'!G10</f>
        <v>0</v>
      </c>
      <c r="CV10" s="111">
        <f>'Obra Civil y Elect'!H10</f>
        <v>0</v>
      </c>
      <c r="CX10" s="110" t="str">
        <f>Empleo!B10</f>
        <v>Administrativo</v>
      </c>
      <c r="CY10" s="105">
        <f>Empleo!C10</f>
        <v>0</v>
      </c>
      <c r="CZ10" s="105">
        <f>Empleo!D10</f>
        <v>0</v>
      </c>
      <c r="DA10" s="105">
        <f>Empleo!E10</f>
        <v>0</v>
      </c>
      <c r="DB10" s="105">
        <f>Empleo!F10</f>
        <v>0</v>
      </c>
      <c r="DC10" s="105">
        <f>Empleo!G10</f>
        <v>0</v>
      </c>
      <c r="DD10" s="105">
        <f>Empleo!H10</f>
        <v>0</v>
      </c>
      <c r="DE10" s="105">
        <f>Empleo!I10</f>
        <v>0</v>
      </c>
      <c r="DF10" s="105">
        <f>Empleo!J10</f>
        <v>0</v>
      </c>
      <c r="DG10" s="105">
        <f>Empleo!K10</f>
        <v>0</v>
      </c>
      <c r="DH10" s="105">
        <f>Empleo!L10</f>
        <v>0</v>
      </c>
      <c r="DI10" s="105">
        <f>Empleo!M10</f>
        <v>0</v>
      </c>
      <c r="DJ10" s="105">
        <f>Empleo!N10</f>
        <v>0</v>
      </c>
      <c r="DL10" s="105" t="str">
        <f>'Fechas claves'!B10</f>
        <v xml:space="preserve">       (15% de las erogaciones de fondos)</v>
      </c>
      <c r="DM10" s="105">
        <f>'Fechas claves'!C10</f>
        <v>0</v>
      </c>
      <c r="DO10" s="110">
        <f>'Disp. Inmueble - Uso del Suelo'!B9</f>
        <v>0</v>
      </c>
      <c r="DP10" s="105">
        <f>'Disp. Inmueble - Uso del Suelo'!C9</f>
        <v>0</v>
      </c>
      <c r="DQ10" s="105">
        <f>'Disp. Inmueble - Uso del Suelo'!D9</f>
        <v>0</v>
      </c>
      <c r="DR10" s="105">
        <f>'Disp. Inmueble - Uso del Suelo'!E9</f>
        <v>0</v>
      </c>
      <c r="DS10" s="105">
        <f>'Disp. Inmueble - Uso del Suelo'!F9</f>
        <v>0</v>
      </c>
      <c r="DT10" s="111">
        <f>'Disp. Inmueble - Uso del Suelo'!G9</f>
        <v>0</v>
      </c>
      <c r="DV10" s="278" t="str">
        <f>Resumen!B10</f>
        <v>CUPO MÁXIMO PROYECTO (U$D)</v>
      </c>
      <c r="DW10" s="144">
        <f>Resumen!C10</f>
        <v>0</v>
      </c>
      <c r="DY10" s="110">
        <f>'Certificado Fiscal'!B10</f>
        <v>0</v>
      </c>
      <c r="DZ10" s="105">
        <f>'Certificado Fiscal'!C10</f>
        <v>0</v>
      </c>
      <c r="EA10" s="105">
        <f>'Certificado Fiscal'!D10</f>
        <v>0</v>
      </c>
      <c r="EB10" s="111">
        <f>'Certificado Fiscal'!E10</f>
        <v>0</v>
      </c>
    </row>
    <row r="11" spans="2:132">
      <c r="B11" s="110">
        <f>'Formulario A - "Alta Empresa"'!A11</f>
        <v>0</v>
      </c>
      <c r="C11" s="111">
        <f>'Formulario A - "Alta Empresa"'!B11</f>
        <v>0</v>
      </c>
      <c r="E11" s="105">
        <f>'Formulario B-"Alta de Proyecto"'!A11</f>
        <v>0</v>
      </c>
      <c r="F11" s="105">
        <f>'Formulario B-"Alta de Proyecto"'!B11</f>
        <v>0</v>
      </c>
      <c r="G11" s="105">
        <f>'Formulario B-"Alta de Proyecto"'!C11</f>
        <v>0</v>
      </c>
      <c r="H11" s="105">
        <f>'Formulario B-"Alta de Proyecto"'!D11</f>
        <v>0</v>
      </c>
      <c r="I11" s="105">
        <f>'Formulario B-"Alta de Proyecto"'!E11</f>
        <v>0</v>
      </c>
      <c r="J11" s="105">
        <f>'Formulario B-"Alta de Proyecto"'!F11</f>
        <v>0</v>
      </c>
      <c r="M11" s="110">
        <f>'"Información del Proyecto" - 1'!B11</f>
        <v>0</v>
      </c>
      <c r="N11" s="105">
        <f>'"Información del Proyecto" - 1'!C11</f>
        <v>0</v>
      </c>
      <c r="O11" s="105">
        <f>'"Información del Proyecto" - 1'!D11</f>
        <v>0</v>
      </c>
      <c r="P11" s="105">
        <f>'"Información del Proyecto" - 1'!E11</f>
        <v>0</v>
      </c>
      <c r="Q11" s="105">
        <f>'"Información del Proyecto" - 1'!F11</f>
        <v>0</v>
      </c>
      <c r="R11" s="105">
        <f>'"Información del Proyecto" - 1'!G11</f>
        <v>0</v>
      </c>
      <c r="S11" s="105">
        <f>'"Información del Proyecto" - 1'!H11</f>
        <v>0</v>
      </c>
      <c r="T11" s="105" t="str">
        <f>'"Información del Proyecto" - 1'!I11</f>
        <v>X</v>
      </c>
      <c r="U11" s="105" t="str">
        <f>'"Información del Proyecto" - 1'!J11</f>
        <v>Y</v>
      </c>
      <c r="V11" s="105">
        <f>'"Información del Proyecto" - 1'!K11</f>
        <v>0</v>
      </c>
      <c r="W11" s="105">
        <f>'"Información del Proyecto" - 1'!L11</f>
        <v>0</v>
      </c>
      <c r="X11" s="111">
        <f>'"Información del Proyecto" - 1'!M11</f>
        <v>0</v>
      </c>
      <c r="Z11" s="110" t="str">
        <f>'"Información del Proyecto" - 2'!B11</f>
        <v>Período de Estiajes</v>
      </c>
      <c r="AA11" s="105">
        <f>'"Información del Proyecto" - 2'!C11</f>
        <v>0</v>
      </c>
      <c r="AB11" s="105" t="str">
        <f>'"Información del Proyecto" - 2'!D11</f>
        <v>a</v>
      </c>
      <c r="AC11" s="105">
        <f>'"Información del Proyecto" - 2'!E11</f>
        <v>0</v>
      </c>
      <c r="AD11" s="105">
        <f>'"Información del Proyecto" - 2'!F11</f>
        <v>0</v>
      </c>
      <c r="AE11" s="105">
        <f>'"Información del Proyecto" - 2'!G11</f>
        <v>0</v>
      </c>
      <c r="AF11" s="105">
        <f>'"Información del Proyecto" - 2'!H11</f>
        <v>0</v>
      </c>
      <c r="AG11" s="105">
        <f>'"Información del Proyecto" - 2'!I11</f>
        <v>0</v>
      </c>
      <c r="AH11" s="105">
        <f>'"Información del Proyecto" - 2'!J11</f>
        <v>0</v>
      </c>
      <c r="AI11" s="105">
        <f>'"Información del Proyecto" - 2'!K11</f>
        <v>0</v>
      </c>
      <c r="AJ11" s="105">
        <f>'"Información del Proyecto" - 2'!L11</f>
        <v>0</v>
      </c>
      <c r="AK11" s="105">
        <f>'"Información del Proyecto" - 2'!M11</f>
        <v>0</v>
      </c>
      <c r="AN11" s="110">
        <f>'"Información del Proyecto" - 3'!B11</f>
        <v>0</v>
      </c>
      <c r="AO11" s="105" t="str">
        <f>'"Información del Proyecto" - 3'!C11</f>
        <v>enero</v>
      </c>
      <c r="AP11" s="105">
        <f>'"Información del Proyecto" - 3'!D11</f>
        <v>0</v>
      </c>
      <c r="AQ11" s="105">
        <f>'"Información del Proyecto" - 3'!E11</f>
        <v>0</v>
      </c>
      <c r="AR11" s="105" t="str">
        <f>'"Información del Proyecto" - 3'!F11</f>
        <v>Año 1</v>
      </c>
      <c r="AS11" s="105">
        <f>'"Información del Proyecto" - 3'!G11</f>
        <v>0</v>
      </c>
      <c r="AT11" s="105">
        <f>'"Información del Proyecto" - 3'!H11</f>
        <v>0</v>
      </c>
      <c r="AU11" s="105">
        <f>'"Información del Proyecto" - 3'!I11</f>
        <v>0</v>
      </c>
      <c r="AV11" s="105">
        <f>'"Información del Proyecto" - 3'!J11</f>
        <v>0</v>
      </c>
      <c r="AW11" s="105">
        <f>'"Información del Proyecto" - 3'!K11</f>
        <v>0</v>
      </c>
      <c r="AX11" s="105">
        <f>'"Información del Proyecto" - 3'!L11</f>
        <v>0</v>
      </c>
      <c r="AY11" s="105">
        <f>'"Información del Proyecto" - 3'!M11</f>
        <v>0</v>
      </c>
      <c r="AZ11" s="105">
        <f>'"Información del Proyecto" - 3'!N11</f>
        <v>0</v>
      </c>
      <c r="BA11" s="105">
        <f>'"Información del Proyecto" - 3'!O11</f>
        <v>0</v>
      </c>
      <c r="BB11" s="111">
        <f>'"Información del Proyecto" - 3'!P11</f>
        <v>0</v>
      </c>
      <c r="BD11" s="110">
        <f ca="1">Cálculos!B10</f>
        <v>0</v>
      </c>
      <c r="BE11" s="105">
        <f ca="1">Cálculos!C10</f>
        <v>0</v>
      </c>
      <c r="BF11" s="105">
        <f ca="1">Cálculos!D10</f>
        <v>0</v>
      </c>
      <c r="BG11" s="105">
        <f ca="1">Cálculos!E10</f>
        <v>0</v>
      </c>
      <c r="BH11" s="105">
        <f ca="1">Cálculos!F10</f>
        <v>0</v>
      </c>
      <c r="BI11" s="105">
        <f ca="1">Cálculos!G10</f>
        <v>0</v>
      </c>
      <c r="BJ11" s="105">
        <f>Cálculos!H10</f>
        <v>0</v>
      </c>
      <c r="BK11" s="105">
        <f ca="1">Cálculos!I10</f>
        <v>0</v>
      </c>
      <c r="BL11" s="105">
        <f ca="1">Cálculos!J10</f>
        <v>0</v>
      </c>
      <c r="BM11" s="105">
        <f ca="1">Cálculos!K10</f>
        <v>0</v>
      </c>
      <c r="BN11" s="105">
        <f ca="1">Cálculos!L10</f>
        <v>0</v>
      </c>
      <c r="BO11" s="105">
        <f>Cálculos!M10</f>
        <v>0</v>
      </c>
      <c r="BP11" s="105">
        <f ca="1">Cálculos!N10</f>
        <v>0</v>
      </c>
      <c r="BQ11" s="105">
        <f ca="1">Cálculos!O10</f>
        <v>0</v>
      </c>
      <c r="BR11" s="105">
        <f ca="1">Cálculos!P10</f>
        <v>0</v>
      </c>
      <c r="BS11" s="105">
        <f ca="1">Cálculos!Q10</f>
        <v>0</v>
      </c>
      <c r="BT11" s="105">
        <f ca="1">Cálculos!R10</f>
        <v>0</v>
      </c>
      <c r="BU11" s="105">
        <f ca="1">Cálculos!S10</f>
        <v>0</v>
      </c>
      <c r="BV11" s="105">
        <f ca="1">Cálculos!T10</f>
        <v>0</v>
      </c>
      <c r="BY11" s="110" t="str">
        <f>Cron.Inversiones!B11</f>
        <v>Estructura y montaje</v>
      </c>
      <c r="BZ11" s="105">
        <f ca="1">Cron.Inversiones!C11</f>
        <v>0</v>
      </c>
      <c r="CA11" s="105">
        <f>Cron.Inversiones!D11</f>
        <v>0</v>
      </c>
      <c r="CB11" s="105">
        <f>Cron.Inversiones!E11</f>
        <v>0</v>
      </c>
      <c r="CC11" s="105">
        <f>Cron.Inversiones!F11</f>
        <v>0</v>
      </c>
      <c r="CD11" s="105">
        <f>Cron.Inversiones!G11</f>
        <v>0</v>
      </c>
      <c r="CE11" s="105" t="str">
        <f>Cron.Inversiones!H11</f>
        <v>Estructura y montaje</v>
      </c>
      <c r="CF11" s="105">
        <f>Cron.Inversiones!I11</f>
        <v>0</v>
      </c>
      <c r="CG11" s="105">
        <f>Cron.Inversiones!J11</f>
        <v>0</v>
      </c>
      <c r="CH11" s="105" t="str">
        <f>Cron.Inversiones!K11</f>
        <v>X</v>
      </c>
      <c r="CI11" s="105">
        <f>Cron.Inversiones!L11</f>
        <v>0</v>
      </c>
      <c r="CJ11" s="105">
        <f>Cron.Inversiones!M11</f>
        <v>0</v>
      </c>
      <c r="CK11" s="105">
        <f>Cron.Inversiones!N11</f>
        <v>0</v>
      </c>
      <c r="CL11" s="105">
        <f>Cron.Inversiones!O11</f>
        <v>0</v>
      </c>
      <c r="CM11" s="105">
        <f>Cron.Inversiones!P11</f>
        <v>0</v>
      </c>
      <c r="CP11" s="110" t="str">
        <f>'Obra Civil y Elect'!B11</f>
        <v>OBRA CIVIL</v>
      </c>
      <c r="CQ11" s="105" t="str">
        <f>'Obra Civil y Elect'!C11</f>
        <v xml:space="preserve"> </v>
      </c>
      <c r="CR11" s="105">
        <f>'Obra Civil y Elect'!D11</f>
        <v>0</v>
      </c>
      <c r="CS11" s="105">
        <f>'Obra Civil y Elect'!E11</f>
        <v>0</v>
      </c>
      <c r="CT11" s="105">
        <f>'Obra Civil y Elect'!F11</f>
        <v>0</v>
      </c>
      <c r="CU11" s="105">
        <f>'Obra Civil y Elect'!G11</f>
        <v>0</v>
      </c>
      <c r="CV11" s="111">
        <f>'Obra Civil y Elect'!H11</f>
        <v>0</v>
      </c>
      <c r="CX11" s="110" t="str">
        <f>Empleo!B11</f>
        <v>Obra Civil</v>
      </c>
      <c r="CY11" s="105">
        <f>Empleo!C11</f>
        <v>0</v>
      </c>
      <c r="CZ11" s="105">
        <f>Empleo!D11</f>
        <v>0</v>
      </c>
      <c r="DA11" s="105">
        <f>Empleo!E11</f>
        <v>0</v>
      </c>
      <c r="DB11" s="105">
        <f>Empleo!F11</f>
        <v>0</v>
      </c>
      <c r="DC11" s="105">
        <f>Empleo!G11</f>
        <v>0</v>
      </c>
      <c r="DD11" s="105">
        <f>Empleo!H11</f>
        <v>0</v>
      </c>
      <c r="DE11" s="105">
        <f>Empleo!I11</f>
        <v>0</v>
      </c>
      <c r="DF11" s="105">
        <f>Empleo!J11</f>
        <v>0</v>
      </c>
      <c r="DG11" s="105">
        <f>Empleo!K11</f>
        <v>0</v>
      </c>
      <c r="DH11" s="105">
        <f>Empleo!L11</f>
        <v>0</v>
      </c>
      <c r="DI11" s="105">
        <f>Empleo!M11</f>
        <v>0</v>
      </c>
      <c r="DJ11" s="105">
        <f>Empleo!N11</f>
        <v>0</v>
      </c>
      <c r="DL11" s="105">
        <f>'Fechas claves'!B11</f>
        <v>0</v>
      </c>
      <c r="DM11" s="105">
        <f>'Fechas claves'!C11</f>
        <v>0</v>
      </c>
      <c r="DO11" s="110">
        <f>'Disp. Inmueble - Uso del Suelo'!B10</f>
        <v>0</v>
      </c>
      <c r="DP11" s="105" t="str">
        <f>'Disp. Inmueble - Uso del Suelo'!C10</f>
        <v>Ente Autorizador</v>
      </c>
      <c r="DQ11" s="105" t="str">
        <f>'Disp. Inmueble - Uso del Suelo'!D10</f>
        <v>Acto Administrativo</v>
      </c>
      <c r="DR11" s="105" t="str">
        <f>'Disp. Inmueble - Uso del Suelo'!E10</f>
        <v>Acto Adm. Nro.</v>
      </c>
      <c r="DS11" s="105" t="str">
        <f>'Disp. Inmueble - Uso del Suelo'!F10</f>
        <v>Fecha</v>
      </c>
      <c r="DT11" s="111">
        <f>'Disp. Inmueble - Uso del Suelo'!G10</f>
        <v>0</v>
      </c>
      <c r="DV11" s="278">
        <f>Resumen!B11</f>
        <v>0</v>
      </c>
      <c r="DW11" s="144">
        <f>Resumen!C11</f>
        <v>0</v>
      </c>
      <c r="DY11" s="110">
        <f>'Certificado Fiscal'!B11</f>
        <v>0</v>
      </c>
      <c r="DZ11" s="105" t="str">
        <f>'Certificado Fiscal'!C11</f>
        <v>iii) Porcentaje de integración del Componente Nacional Declarado (CND):</v>
      </c>
      <c r="EA11" s="105">
        <f>'Certificado Fiscal'!D11</f>
        <v>0</v>
      </c>
      <c r="EB11" s="111">
        <f ca="1">'Certificado Fiscal'!E11</f>
        <v>0</v>
      </c>
    </row>
    <row r="12" spans="2:132" ht="15.75" customHeight="1">
      <c r="B12" s="110" t="str">
        <f>'Formulario A - "Alta Empresa"'!A12</f>
        <v xml:space="preserve">FECHA DE PRESENTACIÓN </v>
      </c>
      <c r="C12" s="111">
        <f>'Formulario A - "Alta Empresa"'!B12</f>
        <v>0</v>
      </c>
      <c r="E12" s="105" t="str">
        <f>'Formulario B-"Alta de Proyecto"'!A12</f>
        <v>OTRA INFORMACIÓN REQUERIDA:</v>
      </c>
      <c r="F12" s="105">
        <f>'Formulario B-"Alta de Proyecto"'!B12</f>
        <v>0</v>
      </c>
      <c r="G12" s="105">
        <f>'Formulario B-"Alta de Proyecto"'!C12</f>
        <v>0</v>
      </c>
      <c r="H12" s="105">
        <f>'Formulario B-"Alta de Proyecto"'!D12</f>
        <v>0</v>
      </c>
      <c r="I12" s="105">
        <f>'Formulario B-"Alta de Proyecto"'!E12</f>
        <v>0</v>
      </c>
      <c r="J12" s="105">
        <f>'Formulario B-"Alta de Proyecto"'!F12</f>
        <v>0</v>
      </c>
      <c r="M12" s="110">
        <f>'"Información del Proyecto" - 1'!B12</f>
        <v>0</v>
      </c>
      <c r="N12" s="105" t="str">
        <f>'"Información del Proyecto" - 1'!C12</f>
        <v>PDI #</v>
      </c>
      <c r="O12" s="105" t="str">
        <f>'"Información del Proyecto" - 1'!D12</f>
        <v>Nombre</v>
      </c>
      <c r="P12" s="105">
        <f>'"Información del Proyecto" - 1'!E12</f>
        <v>0</v>
      </c>
      <c r="Q12" s="105">
        <f>'"Información del Proyecto" - 1'!F12</f>
        <v>0</v>
      </c>
      <c r="R12" s="105">
        <f>'"Información del Proyecto" - 1'!G12</f>
        <v>0</v>
      </c>
      <c r="S12" s="105" t="str">
        <f>'"Información del Proyecto" - 1'!H12</f>
        <v>Extremo Norte</v>
      </c>
      <c r="T12" s="105">
        <f>'"Información del Proyecto" - 1'!I12</f>
        <v>0</v>
      </c>
      <c r="U12" s="105">
        <f>'"Información del Proyecto" - 1'!J12</f>
        <v>0</v>
      </c>
      <c r="V12" s="105">
        <f>'"Información del Proyecto" - 1'!K12</f>
        <v>0</v>
      </c>
      <c r="W12" s="105">
        <f>'"Información del Proyecto" - 1'!L12</f>
        <v>0</v>
      </c>
      <c r="X12" s="111">
        <f>'"Información del Proyecto" - 1'!M12</f>
        <v>0</v>
      </c>
      <c r="Z12" s="110">
        <f>'"Información del Proyecto" - 2'!B12</f>
        <v>0</v>
      </c>
      <c r="AA12" s="105">
        <f>'"Información del Proyecto" - 2'!C12</f>
        <v>0</v>
      </c>
      <c r="AB12" s="105">
        <f>'"Información del Proyecto" - 2'!D12</f>
        <v>0</v>
      </c>
      <c r="AC12" s="105">
        <f>'"Información del Proyecto" - 2'!E12</f>
        <v>0</v>
      </c>
      <c r="AD12" s="105">
        <f>'"Información del Proyecto" - 2'!F12</f>
        <v>0</v>
      </c>
      <c r="AE12" s="105">
        <f>'"Información del Proyecto" - 2'!G12</f>
        <v>0</v>
      </c>
      <c r="AF12" s="105">
        <f>'"Información del Proyecto" - 2'!H12</f>
        <v>0</v>
      </c>
      <c r="AG12" s="105">
        <f>'"Información del Proyecto" - 2'!I12</f>
        <v>0</v>
      </c>
      <c r="AH12" s="105">
        <f>'"Información del Proyecto" - 2'!J12</f>
        <v>0</v>
      </c>
      <c r="AI12" s="105">
        <f>'"Información del Proyecto" - 2'!K12</f>
        <v>0</v>
      </c>
      <c r="AJ12" s="105">
        <f>'"Información del Proyecto" - 2'!L12</f>
        <v>0</v>
      </c>
      <c r="AK12" s="105">
        <f>'"Información del Proyecto" - 2'!M12</f>
        <v>0</v>
      </c>
      <c r="AN12" s="110">
        <f>'"Información del Proyecto" - 3'!B12</f>
        <v>0</v>
      </c>
      <c r="AO12" s="105" t="str">
        <f>'"Información del Proyecto" - 3'!C12</f>
        <v>febrero</v>
      </c>
      <c r="AP12" s="105">
        <f>'"Información del Proyecto" - 3'!D12</f>
        <v>0</v>
      </c>
      <c r="AQ12" s="105">
        <f>'"Información del Proyecto" - 3'!E12</f>
        <v>0</v>
      </c>
      <c r="AR12" s="105" t="str">
        <f>'"Información del Proyecto" - 3'!F12</f>
        <v>Año 2</v>
      </c>
      <c r="AS12" s="105">
        <f>'"Información del Proyecto" - 3'!G12</f>
        <v>0</v>
      </c>
      <c r="AT12" s="105">
        <f>'"Información del Proyecto" - 3'!H12</f>
        <v>0</v>
      </c>
      <c r="AU12" s="105">
        <f>'"Información del Proyecto" - 3'!I12</f>
        <v>0</v>
      </c>
      <c r="AV12" s="105">
        <f>'"Información del Proyecto" - 3'!J12</f>
        <v>0</v>
      </c>
      <c r="AW12" s="105">
        <f>'"Información del Proyecto" - 3'!K12</f>
        <v>0</v>
      </c>
      <c r="AX12" s="105">
        <f>'"Información del Proyecto" - 3'!L12</f>
        <v>0</v>
      </c>
      <c r="AY12" s="105">
        <f>'"Información del Proyecto" - 3'!M12</f>
        <v>0</v>
      </c>
      <c r="AZ12" s="105">
        <f>'"Información del Proyecto" - 3'!N12</f>
        <v>0</v>
      </c>
      <c r="BA12" s="105">
        <f>'"Información del Proyecto" - 3'!O12</f>
        <v>0</v>
      </c>
      <c r="BB12" s="111">
        <f>'"Información del Proyecto" - 3'!P12</f>
        <v>0</v>
      </c>
      <c r="BD12" s="110">
        <f ca="1">Cálculos!B11</f>
        <v>0</v>
      </c>
      <c r="BE12" s="105">
        <f ca="1">Cálculos!C11</f>
        <v>0</v>
      </c>
      <c r="BF12" s="105">
        <f ca="1">Cálculos!D11</f>
        <v>0</v>
      </c>
      <c r="BG12" s="105">
        <f ca="1">Cálculos!E11</f>
        <v>0</v>
      </c>
      <c r="BH12" s="105">
        <f ca="1">Cálculos!F11</f>
        <v>0</v>
      </c>
      <c r="BI12" s="105">
        <f ca="1">Cálculos!G11</f>
        <v>0</v>
      </c>
      <c r="BJ12" s="105">
        <f>Cálculos!H11</f>
        <v>0</v>
      </c>
      <c r="BK12" s="105">
        <f ca="1">Cálculos!I11</f>
        <v>0</v>
      </c>
      <c r="BL12" s="105">
        <f ca="1">Cálculos!J11</f>
        <v>0</v>
      </c>
      <c r="BM12" s="105">
        <f ca="1">Cálculos!K11</f>
        <v>0</v>
      </c>
      <c r="BN12" s="105">
        <f ca="1">Cálculos!L11</f>
        <v>0</v>
      </c>
      <c r="BO12" s="105">
        <f>Cálculos!M11</f>
        <v>0</v>
      </c>
      <c r="BP12" s="105">
        <f ca="1">Cálculos!N11</f>
        <v>0</v>
      </c>
      <c r="BQ12" s="105">
        <f ca="1">Cálculos!O11</f>
        <v>0</v>
      </c>
      <c r="BR12" s="105">
        <f ca="1">Cálculos!P11</f>
        <v>0</v>
      </c>
      <c r="BS12" s="105">
        <f ca="1">Cálculos!Q11</f>
        <v>0</v>
      </c>
      <c r="BT12" s="105">
        <f ca="1">Cálculos!R11</f>
        <v>0</v>
      </c>
      <c r="BU12" s="105">
        <f ca="1">Cálculos!S11</f>
        <v>0</v>
      </c>
      <c r="BV12" s="105">
        <f ca="1">Cálculos!T11</f>
        <v>0</v>
      </c>
      <c r="BY12" s="110" t="str">
        <f>Cron.Inversiones!B12</f>
        <v>Electromecánica</v>
      </c>
      <c r="BZ12" s="105">
        <f ca="1">Cron.Inversiones!C12</f>
        <v>0</v>
      </c>
      <c r="CA12" s="105">
        <f>Cron.Inversiones!D12</f>
        <v>0</v>
      </c>
      <c r="CB12" s="105">
        <f>Cron.Inversiones!E12</f>
        <v>0</v>
      </c>
      <c r="CC12" s="105">
        <f>Cron.Inversiones!F12</f>
        <v>0</v>
      </c>
      <c r="CD12" s="105">
        <f>Cron.Inversiones!G12</f>
        <v>0</v>
      </c>
      <c r="CE12" s="105" t="str">
        <f>Cron.Inversiones!H12</f>
        <v>Electromecánica</v>
      </c>
      <c r="CF12" s="105">
        <f>Cron.Inversiones!I12</f>
        <v>0</v>
      </c>
      <c r="CG12" s="105">
        <f>Cron.Inversiones!J12</f>
        <v>0</v>
      </c>
      <c r="CH12" s="105" t="str">
        <f>Cron.Inversiones!K12</f>
        <v>X</v>
      </c>
      <c r="CI12" s="105">
        <f>Cron.Inversiones!L12</f>
        <v>0</v>
      </c>
      <c r="CJ12" s="105">
        <f>Cron.Inversiones!M12</f>
        <v>0</v>
      </c>
      <c r="CK12" s="105">
        <f>Cron.Inversiones!N12</f>
        <v>0</v>
      </c>
      <c r="CL12" s="105">
        <f>Cron.Inversiones!O12</f>
        <v>0</v>
      </c>
      <c r="CM12" s="105">
        <f>Cron.Inversiones!P12</f>
        <v>0</v>
      </c>
      <c r="CP12" s="110">
        <f>'Obra Civil y Elect'!B12</f>
        <v>0</v>
      </c>
      <c r="CQ12" s="105">
        <f>'Obra Civil y Elect'!C12</f>
        <v>0</v>
      </c>
      <c r="CR12" s="105">
        <f>'Obra Civil y Elect'!D12</f>
        <v>0</v>
      </c>
      <c r="CS12" s="105">
        <f>'Obra Civil y Elect'!E12</f>
        <v>0</v>
      </c>
      <c r="CT12" s="105">
        <f>'Obra Civil y Elect'!F12</f>
        <v>0</v>
      </c>
      <c r="CU12" s="105">
        <f>'Obra Civil y Elect'!G12</f>
        <v>0</v>
      </c>
      <c r="CV12" s="111">
        <f>'Obra Civil y Elect'!H12</f>
        <v>0</v>
      </c>
      <c r="CX12" s="110" t="str">
        <f>Empleo!B12</f>
        <v>Montaje y Electromecánica</v>
      </c>
      <c r="CY12" s="105">
        <f>Empleo!C12</f>
        <v>0</v>
      </c>
      <c r="CZ12" s="105">
        <f>Empleo!D12</f>
        <v>0</v>
      </c>
      <c r="DA12" s="105">
        <f>Empleo!E12</f>
        <v>0</v>
      </c>
      <c r="DB12" s="105">
        <f>Empleo!F12</f>
        <v>0</v>
      </c>
      <c r="DC12" s="105">
        <f>Empleo!G12</f>
        <v>0</v>
      </c>
      <c r="DD12" s="105">
        <f>Empleo!H12</f>
        <v>0</v>
      </c>
      <c r="DE12" s="105">
        <f>Empleo!I12</f>
        <v>0</v>
      </c>
      <c r="DF12" s="105">
        <f>Empleo!J12</f>
        <v>0</v>
      </c>
      <c r="DG12" s="105">
        <f>Empleo!K12</f>
        <v>0</v>
      </c>
      <c r="DH12" s="105">
        <f>Empleo!L12</f>
        <v>0</v>
      </c>
      <c r="DI12" s="105">
        <f>Empleo!M12</f>
        <v>0</v>
      </c>
      <c r="DJ12" s="105">
        <f>Empleo!N12</f>
        <v>0</v>
      </c>
      <c r="DL12" s="105">
        <f>'Fechas claves'!B12</f>
        <v>0</v>
      </c>
      <c r="DM12" s="105" t="str">
        <f>'Fechas claves'!C12</f>
        <v>(días)</v>
      </c>
      <c r="DO12" s="110" t="str">
        <f>'Disp. Inmueble - Uso del Suelo'!B11</f>
        <v xml:space="preserve">Autorización de Uso de suelo </v>
      </c>
      <c r="DP12" s="105">
        <f>'Disp. Inmueble - Uso del Suelo'!C11</f>
        <v>0</v>
      </c>
      <c r="DQ12" s="105">
        <f>'Disp. Inmueble - Uso del Suelo'!D11</f>
        <v>0</v>
      </c>
      <c r="DR12" s="105">
        <f>'Disp. Inmueble - Uso del Suelo'!E11</f>
        <v>0</v>
      </c>
      <c r="DS12" s="105">
        <f>'Disp. Inmueble - Uso del Suelo'!F11</f>
        <v>0</v>
      </c>
      <c r="DT12" s="111">
        <f>'Disp. Inmueble - Uso del Suelo'!G11</f>
        <v>0</v>
      </c>
      <c r="DV12" s="278">
        <f>Resumen!B12</f>
        <v>0</v>
      </c>
      <c r="DW12" s="144" t="str">
        <f>Resumen!C12</f>
        <v>Solicitado</v>
      </c>
      <c r="DY12" s="110">
        <f>'Certificado Fiscal'!B12</f>
        <v>0</v>
      </c>
      <c r="DZ12" s="105">
        <f>'Certificado Fiscal'!C12</f>
        <v>0</v>
      </c>
      <c r="EA12" s="105">
        <f>'Certificado Fiscal'!D12</f>
        <v>0</v>
      </c>
      <c r="EB12" s="111">
        <f>'Certificado Fiscal'!E12</f>
        <v>0</v>
      </c>
    </row>
    <row r="13" spans="2:132">
      <c r="B13" s="110">
        <f>'Formulario A - "Alta Empresa"'!A13</f>
        <v>0</v>
      </c>
      <c r="C13" s="111">
        <f>'Formulario A - "Alta Empresa"'!B13</f>
        <v>0</v>
      </c>
      <c r="E13" s="105">
        <f>'Formulario B-"Alta de Proyecto"'!A13</f>
        <v>0</v>
      </c>
      <c r="F13" s="105">
        <f>'Formulario B-"Alta de Proyecto"'!B13</f>
        <v>0</v>
      </c>
      <c r="G13" s="105">
        <f>'Formulario B-"Alta de Proyecto"'!C13</f>
        <v>0</v>
      </c>
      <c r="H13" s="105">
        <f>'Formulario B-"Alta de Proyecto"'!D13</f>
        <v>0</v>
      </c>
      <c r="I13" s="105">
        <f>'Formulario B-"Alta de Proyecto"'!E13</f>
        <v>0</v>
      </c>
      <c r="J13" s="105">
        <f>'Formulario B-"Alta de Proyecto"'!F13</f>
        <v>0</v>
      </c>
      <c r="M13" s="110">
        <f>'"Información del Proyecto" - 1'!B13</f>
        <v>0</v>
      </c>
      <c r="N13" s="105">
        <f>'"Información del Proyecto" - 1'!C13</f>
        <v>0</v>
      </c>
      <c r="O13" s="105">
        <f>'"Información del Proyecto" - 1'!D13</f>
        <v>0</v>
      </c>
      <c r="P13" s="105">
        <f>'"Información del Proyecto" - 1'!E13</f>
        <v>0</v>
      </c>
      <c r="Q13" s="105">
        <f>'"Información del Proyecto" - 1'!F13</f>
        <v>0</v>
      </c>
      <c r="R13" s="105">
        <f>'"Información del Proyecto" - 1'!G13</f>
        <v>0</v>
      </c>
      <c r="S13" s="105" t="str">
        <f>'"Información del Proyecto" - 1'!H13</f>
        <v>Extremos Sur</v>
      </c>
      <c r="T13" s="105">
        <f>'"Información del Proyecto" - 1'!I13</f>
        <v>0</v>
      </c>
      <c r="U13" s="105">
        <f>'"Información del Proyecto" - 1'!J13</f>
        <v>0</v>
      </c>
      <c r="V13" s="105">
        <f>'"Información del Proyecto" - 1'!K13</f>
        <v>0</v>
      </c>
      <c r="W13" s="105">
        <f>'"Información del Proyecto" - 1'!L13</f>
        <v>0</v>
      </c>
      <c r="X13" s="111">
        <f>'"Información del Proyecto" - 1'!M13</f>
        <v>0</v>
      </c>
      <c r="Z13" s="110">
        <f>'"Información del Proyecto" - 2'!B13</f>
        <v>0</v>
      </c>
      <c r="AA13" s="105">
        <f>'"Información del Proyecto" - 2'!C13</f>
        <v>0</v>
      </c>
      <c r="AB13" s="105">
        <f>'"Información del Proyecto" - 2'!D13</f>
        <v>0</v>
      </c>
      <c r="AC13" s="105">
        <f>'"Información del Proyecto" - 2'!E13</f>
        <v>0</v>
      </c>
      <c r="AD13" s="105">
        <f>'"Información del Proyecto" - 2'!F13</f>
        <v>0</v>
      </c>
      <c r="AE13" s="105">
        <f>'"Información del Proyecto" - 2'!G13</f>
        <v>0</v>
      </c>
      <c r="AF13" s="105">
        <f>'"Información del Proyecto" - 2'!H13</f>
        <v>0</v>
      </c>
      <c r="AG13" s="105">
        <f>'"Información del Proyecto" - 2'!I13</f>
        <v>0</v>
      </c>
      <c r="AH13" s="105">
        <f>'"Información del Proyecto" - 2'!J13</f>
        <v>0</v>
      </c>
      <c r="AI13" s="105">
        <f>'"Información del Proyecto" - 2'!K13</f>
        <v>0</v>
      </c>
      <c r="AJ13" s="105">
        <f>'"Información del Proyecto" - 2'!L13</f>
        <v>0</v>
      </c>
      <c r="AK13" s="105">
        <f>'"Información del Proyecto" - 2'!M13</f>
        <v>0</v>
      </c>
      <c r="AN13" s="110">
        <f>'"Información del Proyecto" - 3'!B13</f>
        <v>0</v>
      </c>
      <c r="AO13" s="105" t="str">
        <f>'"Información del Proyecto" - 3'!C13</f>
        <v>marzo</v>
      </c>
      <c r="AP13" s="105">
        <f>'"Información del Proyecto" - 3'!D13</f>
        <v>0</v>
      </c>
      <c r="AQ13" s="105">
        <f>'"Información del Proyecto" - 3'!E13</f>
        <v>0</v>
      </c>
      <c r="AR13" s="105" t="str">
        <f>'"Información del Proyecto" - 3'!F13</f>
        <v>Año 3</v>
      </c>
      <c r="AS13" s="105">
        <f>'"Información del Proyecto" - 3'!G13</f>
        <v>0</v>
      </c>
      <c r="AT13" s="105">
        <f>'"Información del Proyecto" - 3'!H13</f>
        <v>0</v>
      </c>
      <c r="AU13" s="105">
        <f>'"Información del Proyecto" - 3'!I13</f>
        <v>0</v>
      </c>
      <c r="AV13" s="105">
        <f>'"Información del Proyecto" - 3'!J13</f>
        <v>0</v>
      </c>
      <c r="AW13" s="105">
        <f>'"Información del Proyecto" - 3'!K13</f>
        <v>0</v>
      </c>
      <c r="AX13" s="105">
        <f>'"Información del Proyecto" - 3'!L13</f>
        <v>0</v>
      </c>
      <c r="AY13" s="105">
        <f>'"Información del Proyecto" - 3'!M13</f>
        <v>0</v>
      </c>
      <c r="AZ13" s="105">
        <f>'"Información del Proyecto" - 3'!N13</f>
        <v>0</v>
      </c>
      <c r="BA13" s="105">
        <f>'"Información del Proyecto" - 3'!O13</f>
        <v>0</v>
      </c>
      <c r="BB13" s="111">
        <f>'"Información del Proyecto" - 3'!P13</f>
        <v>0</v>
      </c>
      <c r="BD13" s="110">
        <f ca="1">Cálculos!B12</f>
        <v>0</v>
      </c>
      <c r="BE13" s="105">
        <f ca="1">Cálculos!C12</f>
        <v>0</v>
      </c>
      <c r="BF13" s="105">
        <f ca="1">Cálculos!D12</f>
        <v>0</v>
      </c>
      <c r="BG13" s="105">
        <f ca="1">Cálculos!E12</f>
        <v>0</v>
      </c>
      <c r="BH13" s="105">
        <f ca="1">Cálculos!F12</f>
        <v>0</v>
      </c>
      <c r="BI13" s="105">
        <f ca="1">Cálculos!G12</f>
        <v>0</v>
      </c>
      <c r="BJ13" s="105">
        <f>Cálculos!H12</f>
        <v>0</v>
      </c>
      <c r="BK13" s="105">
        <f ca="1">Cálculos!I12</f>
        <v>0</v>
      </c>
      <c r="BL13" s="105">
        <f ca="1">Cálculos!J12</f>
        <v>0</v>
      </c>
      <c r="BM13" s="105">
        <f ca="1">Cálculos!K12</f>
        <v>0</v>
      </c>
      <c r="BN13" s="105">
        <f ca="1">Cálculos!L12</f>
        <v>0</v>
      </c>
      <c r="BO13" s="105">
        <f>Cálculos!M12</f>
        <v>0</v>
      </c>
      <c r="BP13" s="105">
        <f ca="1">Cálculos!N12</f>
        <v>0</v>
      </c>
      <c r="BQ13" s="105">
        <f ca="1">Cálculos!O12</f>
        <v>0</v>
      </c>
      <c r="BR13" s="105">
        <f ca="1">Cálculos!P12</f>
        <v>0</v>
      </c>
      <c r="BS13" s="105">
        <f ca="1">Cálculos!Q12</f>
        <v>0</v>
      </c>
      <c r="BT13" s="105">
        <f ca="1">Cálculos!R12</f>
        <v>0</v>
      </c>
      <c r="BU13" s="105">
        <f ca="1">Cálculos!S12</f>
        <v>0</v>
      </c>
      <c r="BV13" s="105">
        <f ca="1">Cálculos!T12</f>
        <v>0</v>
      </c>
      <c r="BY13" s="110" t="str">
        <f>Cron.Inversiones!B13</f>
        <v>Obra Civil</v>
      </c>
      <c r="BZ13" s="105">
        <f ca="1">Cron.Inversiones!C13</f>
        <v>0</v>
      </c>
      <c r="CA13" s="105">
        <f>Cron.Inversiones!D13</f>
        <v>0</v>
      </c>
      <c r="CB13" s="105">
        <f>Cron.Inversiones!E13</f>
        <v>0</v>
      </c>
      <c r="CC13" s="105">
        <f>Cron.Inversiones!F13</f>
        <v>0</v>
      </c>
      <c r="CD13" s="105">
        <f>Cron.Inversiones!G13</f>
        <v>0</v>
      </c>
      <c r="CE13" s="105" t="str">
        <f>Cron.Inversiones!H13</f>
        <v>Obra Civil</v>
      </c>
      <c r="CF13" s="105">
        <f>Cron.Inversiones!I13</f>
        <v>0</v>
      </c>
      <c r="CG13" s="105">
        <f>Cron.Inversiones!J13</f>
        <v>0</v>
      </c>
      <c r="CH13" s="105" t="str">
        <f>Cron.Inversiones!K13</f>
        <v>X</v>
      </c>
      <c r="CI13" s="105">
        <f>Cron.Inversiones!L13</f>
        <v>0</v>
      </c>
      <c r="CJ13" s="105">
        <f>Cron.Inversiones!M13</f>
        <v>0</v>
      </c>
      <c r="CK13" s="105">
        <f>Cron.Inversiones!N13</f>
        <v>0</v>
      </c>
      <c r="CL13" s="105">
        <f>Cron.Inversiones!O13</f>
        <v>0</v>
      </c>
      <c r="CM13" s="105">
        <f>Cron.Inversiones!P13</f>
        <v>0</v>
      </c>
      <c r="CP13" s="110" t="str">
        <f>'Obra Civil y Elect'!B13</f>
        <v>Caminos</v>
      </c>
      <c r="CQ13" s="105">
        <f>'Obra Civil y Elect'!C13</f>
        <v>0</v>
      </c>
      <c r="CR13" s="105">
        <f>'Obra Civil y Elect'!D13</f>
        <v>0</v>
      </c>
      <c r="CS13" s="105">
        <f>'Obra Civil y Elect'!E13</f>
        <v>0</v>
      </c>
      <c r="CT13" s="105">
        <f>'Obra Civil y Elect'!F13</f>
        <v>0</v>
      </c>
      <c r="CU13" s="105">
        <f>'Obra Civil y Elect'!G13</f>
        <v>0</v>
      </c>
      <c r="CV13" s="111">
        <f>'Obra Civil y Elect'!H13</f>
        <v>0</v>
      </c>
      <c r="CX13" s="110" t="str">
        <f>Empleo!B13</f>
        <v>Seguridad e Higiene</v>
      </c>
      <c r="CY13" s="105">
        <f>Empleo!C13</f>
        <v>0</v>
      </c>
      <c r="CZ13" s="105">
        <f>Empleo!D13</f>
        <v>0</v>
      </c>
      <c r="DA13" s="105">
        <f>Empleo!E13</f>
        <v>0</v>
      </c>
      <c r="DB13" s="105">
        <f>Empleo!F13</f>
        <v>0</v>
      </c>
      <c r="DC13" s="105">
        <f>Empleo!G13</f>
        <v>0</v>
      </c>
      <c r="DD13" s="105">
        <f>Empleo!H13</f>
        <v>0</v>
      </c>
      <c r="DE13" s="105">
        <f>Empleo!I13</f>
        <v>0</v>
      </c>
      <c r="DF13" s="105">
        <f>Empleo!J13</f>
        <v>0</v>
      </c>
      <c r="DG13" s="105">
        <f>Empleo!K13</f>
        <v>0</v>
      </c>
      <c r="DH13" s="105">
        <f>Empleo!L13</f>
        <v>0</v>
      </c>
      <c r="DI13" s="105">
        <f>Empleo!M13</f>
        <v>0</v>
      </c>
      <c r="DJ13" s="105">
        <f>Empleo!N13</f>
        <v>0</v>
      </c>
      <c r="DL13" s="105" t="str">
        <f>'Fechas claves'!B13</f>
        <v>Fecha de Interconexión:</v>
      </c>
      <c r="DM13" s="105">
        <f>'Fechas claves'!C13</f>
        <v>0</v>
      </c>
      <c r="DO13" s="110" t="str">
        <f>'Disp. Inmueble - Uso del Suelo'!B12</f>
        <v>Habilitación para la Utilización del Recurso</v>
      </c>
      <c r="DP13" s="105">
        <f>'Disp. Inmueble - Uso del Suelo'!C12</f>
        <v>0</v>
      </c>
      <c r="DQ13" s="105">
        <f>'Disp. Inmueble - Uso del Suelo'!D12</f>
        <v>0</v>
      </c>
      <c r="DR13" s="105">
        <f>'Disp. Inmueble - Uso del Suelo'!E12</f>
        <v>0</v>
      </c>
      <c r="DS13" s="105">
        <f>'Disp. Inmueble - Uso del Suelo'!F12</f>
        <v>0</v>
      </c>
      <c r="DT13" s="111">
        <f>'Disp. Inmueble - Uso del Suelo'!G12</f>
        <v>0</v>
      </c>
      <c r="DV13" s="278" t="str">
        <f>Resumen!B13</f>
        <v>Devolución de IVA</v>
      </c>
      <c r="DW13" s="144">
        <f ca="1">Resumen!C13</f>
        <v>0</v>
      </c>
      <c r="DY13" s="110">
        <f>'Certificado Fiscal'!B13</f>
        <v>0</v>
      </c>
      <c r="DZ13" s="105" t="str">
        <f>'Certificado Fiscal'!C13</f>
        <v>iv) Total Considerado para Aplicar al Certificado Fiscal</v>
      </c>
      <c r="EA13" s="105">
        <f>'Certificado Fiscal'!D13</f>
        <v>0</v>
      </c>
      <c r="EB13" s="111">
        <f ca="1">'Certificado Fiscal'!E13</f>
        <v>0</v>
      </c>
    </row>
    <row r="14" spans="2:132">
      <c r="B14" s="110">
        <f>'Formulario A - "Alta Empresa"'!A14</f>
        <v>0</v>
      </c>
      <c r="C14" s="111" t="str">
        <f>'Formulario A - "Alta Empresa"'!B14</f>
        <v>DOMICILIO LEGAL</v>
      </c>
      <c r="E14" s="105">
        <f>'Formulario B-"Alta de Proyecto"'!A14</f>
        <v>0</v>
      </c>
      <c r="F14" s="105" t="str">
        <f>'Formulario B-"Alta de Proyecto"'!B14</f>
        <v>Ente Habilitador</v>
      </c>
      <c r="G14" s="105" t="str">
        <f>'Formulario B-"Alta de Proyecto"'!C14</f>
        <v>Acto Administrativo</v>
      </c>
      <c r="H14" s="105" t="str">
        <f>'Formulario B-"Alta de Proyecto"'!D14</f>
        <v>Acto Adm. Nro.</v>
      </c>
      <c r="I14" s="105" t="str">
        <f>'Formulario B-"Alta de Proyecto"'!E14</f>
        <v>Fecha</v>
      </c>
      <c r="J14" s="105">
        <f>'Formulario B-"Alta de Proyecto"'!F14</f>
        <v>0</v>
      </c>
      <c r="M14" s="110">
        <f>'"Información del Proyecto" - 1'!B14</f>
        <v>0</v>
      </c>
      <c r="N14" s="105">
        <f>'"Información del Proyecto" - 1'!C14</f>
        <v>0</v>
      </c>
      <c r="O14" s="105">
        <f>'"Información del Proyecto" - 1'!D14</f>
        <v>0</v>
      </c>
      <c r="P14" s="105">
        <f>'"Información del Proyecto" - 1'!E14</f>
        <v>0</v>
      </c>
      <c r="Q14" s="105">
        <f>'"Información del Proyecto" - 1'!F14</f>
        <v>0</v>
      </c>
      <c r="R14" s="105">
        <f>'"Información del Proyecto" - 1'!G14</f>
        <v>0</v>
      </c>
      <c r="S14" s="105" t="str">
        <f>'"Información del Proyecto" - 1'!H14</f>
        <v>Extremo Este</v>
      </c>
      <c r="T14" s="105">
        <f>'"Información del Proyecto" - 1'!I14</f>
        <v>0</v>
      </c>
      <c r="U14" s="105">
        <f>'"Información del Proyecto" - 1'!J14</f>
        <v>0</v>
      </c>
      <c r="V14" s="105">
        <f>'"Información del Proyecto" - 1'!K14</f>
        <v>0</v>
      </c>
      <c r="W14" s="105">
        <f>'"Información del Proyecto" - 1'!L14</f>
        <v>0</v>
      </c>
      <c r="X14" s="111">
        <f>'"Información del Proyecto" - 1'!M14</f>
        <v>0</v>
      </c>
      <c r="Z14" s="110" t="str">
        <f>'"Información del Proyecto" - 2'!B14</f>
        <v>Series hidrológicas</v>
      </c>
      <c r="AA14" s="105">
        <f>'"Información del Proyecto" - 2'!C14</f>
        <v>0</v>
      </c>
      <c r="AB14" s="105">
        <f>'"Información del Proyecto" - 2'!D14</f>
        <v>0</v>
      </c>
      <c r="AC14" s="105">
        <f>'"Información del Proyecto" - 2'!E14</f>
        <v>0</v>
      </c>
      <c r="AD14" s="105">
        <f>'"Información del Proyecto" - 2'!F14</f>
        <v>0</v>
      </c>
      <c r="AE14" s="105">
        <f>'"Información del Proyecto" - 2'!G14</f>
        <v>0</v>
      </c>
      <c r="AF14" s="105">
        <f>'"Información del Proyecto" - 2'!H14</f>
        <v>0</v>
      </c>
      <c r="AG14" s="105">
        <f>'"Información del Proyecto" - 2'!I14</f>
        <v>0</v>
      </c>
      <c r="AH14" s="105">
        <f>'"Información del Proyecto" - 2'!J14</f>
        <v>0</v>
      </c>
      <c r="AI14" s="105">
        <f>'"Información del Proyecto" - 2'!K14</f>
        <v>0</v>
      </c>
      <c r="AJ14" s="105">
        <f>'"Información del Proyecto" - 2'!L14</f>
        <v>0</v>
      </c>
      <c r="AK14" s="105">
        <f>'"Información del Proyecto" - 2'!M14</f>
        <v>0</v>
      </c>
      <c r="AN14" s="110">
        <f>'"Información del Proyecto" - 3'!B14</f>
        <v>0</v>
      </c>
      <c r="AO14" s="105" t="str">
        <f>'"Información del Proyecto" - 3'!C14</f>
        <v>abril</v>
      </c>
      <c r="AP14" s="105">
        <f>'"Información del Proyecto" - 3'!D14</f>
        <v>0</v>
      </c>
      <c r="AQ14" s="105">
        <f>'"Información del Proyecto" - 3'!E14</f>
        <v>0</v>
      </c>
      <c r="AR14" s="105" t="str">
        <f>'"Información del Proyecto" - 3'!F14</f>
        <v>Año 4</v>
      </c>
      <c r="AS14" s="105">
        <f>'"Información del Proyecto" - 3'!G14</f>
        <v>0</v>
      </c>
      <c r="AT14" s="105">
        <f>'"Información del Proyecto" - 3'!H14</f>
        <v>0</v>
      </c>
      <c r="AU14" s="105">
        <f>'"Información del Proyecto" - 3'!I14</f>
        <v>0</v>
      </c>
      <c r="AV14" s="105">
        <f>'"Información del Proyecto" - 3'!J14</f>
        <v>0</v>
      </c>
      <c r="AW14" s="105">
        <f>'"Información del Proyecto" - 3'!K14</f>
        <v>0</v>
      </c>
      <c r="AX14" s="105">
        <f>'"Información del Proyecto" - 3'!L14</f>
        <v>0</v>
      </c>
      <c r="AY14" s="105">
        <f>'"Información del Proyecto" - 3'!M14</f>
        <v>0</v>
      </c>
      <c r="AZ14" s="105">
        <f>'"Información del Proyecto" - 3'!N14</f>
        <v>0</v>
      </c>
      <c r="BA14" s="105">
        <f>'"Información del Proyecto" - 3'!O14</f>
        <v>0</v>
      </c>
      <c r="BB14" s="111">
        <f>'"Información del Proyecto" - 3'!P14</f>
        <v>0</v>
      </c>
      <c r="BD14" s="110">
        <f ca="1">Cálculos!B13</f>
        <v>0</v>
      </c>
      <c r="BE14" s="105">
        <f ca="1">Cálculos!C13</f>
        <v>0</v>
      </c>
      <c r="BF14" s="105">
        <f ca="1">Cálculos!D13</f>
        <v>0</v>
      </c>
      <c r="BG14" s="105">
        <f ca="1">Cálculos!E13</f>
        <v>0</v>
      </c>
      <c r="BH14" s="105">
        <f ca="1">Cálculos!F13</f>
        <v>0</v>
      </c>
      <c r="BI14" s="105">
        <f ca="1">Cálculos!G13</f>
        <v>0</v>
      </c>
      <c r="BJ14" s="105">
        <f>Cálculos!H13</f>
        <v>0</v>
      </c>
      <c r="BK14" s="105">
        <f ca="1">Cálculos!I13</f>
        <v>0</v>
      </c>
      <c r="BL14" s="105">
        <f ca="1">Cálculos!J13</f>
        <v>0</v>
      </c>
      <c r="BM14" s="105">
        <f ca="1">Cálculos!K13</f>
        <v>0</v>
      </c>
      <c r="BN14" s="105">
        <f ca="1">Cálculos!L13</f>
        <v>0</v>
      </c>
      <c r="BO14" s="105">
        <f>Cálculos!M13</f>
        <v>0</v>
      </c>
      <c r="BP14" s="105">
        <f ca="1">Cálculos!N13</f>
        <v>0</v>
      </c>
      <c r="BQ14" s="105">
        <f ca="1">Cálculos!O13</f>
        <v>0</v>
      </c>
      <c r="BR14" s="105">
        <f ca="1">Cálculos!P13</f>
        <v>0</v>
      </c>
      <c r="BS14" s="105">
        <f ca="1">Cálculos!Q13</f>
        <v>0</v>
      </c>
      <c r="BT14" s="105">
        <f ca="1">Cálculos!R13</f>
        <v>0</v>
      </c>
      <c r="BU14" s="105">
        <f ca="1">Cálculos!S13</f>
        <v>0</v>
      </c>
      <c r="BV14" s="105">
        <f ca="1">Cálculos!T13</f>
        <v>0</v>
      </c>
      <c r="BY14" s="110" t="str">
        <f>Cron.Inversiones!B14</f>
        <v>Dirección, Ingeniería, Logística</v>
      </c>
      <c r="BZ14" s="105">
        <f ca="1">Cron.Inversiones!C14</f>
        <v>0</v>
      </c>
      <c r="CA14" s="105">
        <f>Cron.Inversiones!D14</f>
        <v>0</v>
      </c>
      <c r="CB14" s="105">
        <f>Cron.Inversiones!E14</f>
        <v>0</v>
      </c>
      <c r="CC14" s="105">
        <f>Cron.Inversiones!F14</f>
        <v>0</v>
      </c>
      <c r="CD14" s="105">
        <f>Cron.Inversiones!G14</f>
        <v>0</v>
      </c>
      <c r="CE14" s="105" t="str">
        <f>Cron.Inversiones!H14</f>
        <v>Dirección, Ingeniería, Logística</v>
      </c>
      <c r="CF14" s="105">
        <f>Cron.Inversiones!I14</f>
        <v>0</v>
      </c>
      <c r="CG14" s="105">
        <f>Cron.Inversiones!J14</f>
        <v>0</v>
      </c>
      <c r="CH14" s="105" t="str">
        <f>Cron.Inversiones!K14</f>
        <v>X</v>
      </c>
      <c r="CI14" s="105">
        <f>Cron.Inversiones!L14</f>
        <v>0</v>
      </c>
      <c r="CJ14" s="105">
        <f>Cron.Inversiones!M14</f>
        <v>0</v>
      </c>
      <c r="CK14" s="105">
        <f>Cron.Inversiones!N14</f>
        <v>0</v>
      </c>
      <c r="CL14" s="105">
        <f>Cron.Inversiones!O14</f>
        <v>0</v>
      </c>
      <c r="CM14" s="105">
        <f>Cron.Inversiones!P14</f>
        <v>0</v>
      </c>
      <c r="CP14" s="110">
        <f>'Obra Civil y Elect'!B14</f>
        <v>0</v>
      </c>
      <c r="CQ14" s="105" t="str">
        <f>'Obra Civil y Elect'!C14</f>
        <v>Tipo 1</v>
      </c>
      <c r="CR14" s="105">
        <f>'Obra Civil y Elect'!D14</f>
        <v>0</v>
      </c>
      <c r="CS14" s="105" t="str">
        <f>'Obra Civil y Elect'!E14</f>
        <v>Tipo 2</v>
      </c>
      <c r="CT14" s="105">
        <f>'Obra Civil y Elect'!F14</f>
        <v>0</v>
      </c>
      <c r="CU14" s="105">
        <f>'Obra Civil y Elect'!G14</f>
        <v>0</v>
      </c>
      <c r="CV14" s="111">
        <f>'Obra Civil y Elect'!H14</f>
        <v>0</v>
      </c>
      <c r="CX14" s="110" t="str">
        <f>Empleo!B14</f>
        <v>Socio-ambiental</v>
      </c>
      <c r="CY14" s="105">
        <f>Empleo!C14</f>
        <v>0</v>
      </c>
      <c r="CZ14" s="105">
        <f>Empleo!D14</f>
        <v>0</v>
      </c>
      <c r="DA14" s="105">
        <f>Empleo!E14</f>
        <v>0</v>
      </c>
      <c r="DB14" s="105">
        <f>Empleo!F14</f>
        <v>0</v>
      </c>
      <c r="DC14" s="105">
        <f>Empleo!G14</f>
        <v>0</v>
      </c>
      <c r="DD14" s="105">
        <f>Empleo!H14</f>
        <v>0</v>
      </c>
      <c r="DE14" s="105">
        <f>Empleo!I14</f>
        <v>0</v>
      </c>
      <c r="DF14" s="105">
        <f>Empleo!J14</f>
        <v>0</v>
      </c>
      <c r="DG14" s="105">
        <f>Empleo!K14</f>
        <v>0</v>
      </c>
      <c r="DH14" s="105">
        <f>Empleo!L14</f>
        <v>0</v>
      </c>
      <c r="DI14" s="105">
        <f>Empleo!M14</f>
        <v>0</v>
      </c>
      <c r="DJ14" s="105">
        <f>Empleo!N14</f>
        <v>0</v>
      </c>
      <c r="DL14" s="105">
        <f>'Fechas claves'!B14</f>
        <v>0</v>
      </c>
      <c r="DM14" s="105">
        <f>'Fechas claves'!C14</f>
        <v>0</v>
      </c>
      <c r="DO14" s="110">
        <f>'Disp. Inmueble - Uso del Suelo'!B13</f>
        <v>0</v>
      </c>
      <c r="DP14" s="105">
        <f>'Disp. Inmueble - Uso del Suelo'!C13</f>
        <v>0</v>
      </c>
      <c r="DQ14" s="105">
        <f>'Disp. Inmueble - Uso del Suelo'!D13</f>
        <v>0</v>
      </c>
      <c r="DR14" s="105">
        <f>'Disp. Inmueble - Uso del Suelo'!E13</f>
        <v>0</v>
      </c>
      <c r="DS14" s="105">
        <f>'Disp. Inmueble - Uso del Suelo'!F13</f>
        <v>0</v>
      </c>
      <c r="DT14" s="111">
        <f>'Disp. Inmueble - Uso del Suelo'!G13</f>
        <v>0</v>
      </c>
      <c r="DV14" s="278" t="str">
        <f>Resumen!B14</f>
        <v>Amortización Acelerada</v>
      </c>
      <c r="DW14" s="144">
        <f ca="1">Resumen!C14</f>
        <v>0</v>
      </c>
      <c r="DY14" s="110">
        <f>'Certificado Fiscal'!B14</f>
        <v>0</v>
      </c>
      <c r="DZ14" s="105">
        <f>'Certificado Fiscal'!C14</f>
        <v>0</v>
      </c>
      <c r="EA14" s="105">
        <f>'Certificado Fiscal'!D14</f>
        <v>0</v>
      </c>
      <c r="EB14" s="111">
        <f>'Certificado Fiscal'!E14</f>
        <v>0</v>
      </c>
    </row>
    <row r="15" spans="2:132">
      <c r="B15" s="110" t="str">
        <f>'Formulario A - "Alta Empresa"'!A15</f>
        <v xml:space="preserve">CALLE </v>
      </c>
      <c r="C15" s="111">
        <f>'Formulario A - "Alta Empresa"'!B15</f>
        <v>0</v>
      </c>
      <c r="E15" s="105" t="str">
        <f>'Formulario B-"Alta de Proyecto"'!A15</f>
        <v xml:space="preserve">Habilitación de Impacto Ambiental   (*) </v>
      </c>
      <c r="F15" s="105">
        <f>'Formulario B-"Alta de Proyecto"'!B15</f>
        <v>0</v>
      </c>
      <c r="G15" s="105">
        <f>'Formulario B-"Alta de Proyecto"'!C15</f>
        <v>0</v>
      </c>
      <c r="H15" s="105">
        <f>'Formulario B-"Alta de Proyecto"'!D15</f>
        <v>0</v>
      </c>
      <c r="I15" s="105">
        <f>'Formulario B-"Alta de Proyecto"'!E15</f>
        <v>0</v>
      </c>
      <c r="J15" s="105">
        <f>'Formulario B-"Alta de Proyecto"'!F15</f>
        <v>0</v>
      </c>
      <c r="M15" s="110">
        <f>'"Información del Proyecto" - 1'!B15</f>
        <v>0</v>
      </c>
      <c r="N15" s="105">
        <f>'"Información del Proyecto" - 1'!C15</f>
        <v>0</v>
      </c>
      <c r="O15" s="105">
        <f>'"Información del Proyecto" - 1'!D15</f>
        <v>0</v>
      </c>
      <c r="P15" s="105">
        <f>'"Información del Proyecto" - 1'!E15</f>
        <v>0</v>
      </c>
      <c r="Q15" s="105">
        <f>'"Información del Proyecto" - 1'!F15</f>
        <v>0</v>
      </c>
      <c r="R15" s="105">
        <f>'"Información del Proyecto" - 1'!G15</f>
        <v>0</v>
      </c>
      <c r="S15" s="105" t="str">
        <f>'"Información del Proyecto" - 1'!H15</f>
        <v>Extremo Oeste</v>
      </c>
      <c r="T15" s="105">
        <f>'"Información del Proyecto" - 1'!I15</f>
        <v>0</v>
      </c>
      <c r="U15" s="105">
        <f>'"Información del Proyecto" - 1'!J15</f>
        <v>0</v>
      </c>
      <c r="V15" s="105">
        <f>'"Información del Proyecto" - 1'!K15</f>
        <v>0</v>
      </c>
      <c r="W15" s="105">
        <f>'"Información del Proyecto" - 1'!L15</f>
        <v>0</v>
      </c>
      <c r="X15" s="111">
        <f>'"Información del Proyecto" - 1'!M15</f>
        <v>0</v>
      </c>
      <c r="Z15" s="110">
        <f>'"Información del Proyecto" - 2'!B15</f>
        <v>0</v>
      </c>
      <c r="AA15" s="105" t="str">
        <f>'"Información del Proyecto" - 2'!C15</f>
        <v>Principal</v>
      </c>
      <c r="AB15" s="105">
        <f>'"Información del Proyecto" - 2'!D15</f>
        <v>0</v>
      </c>
      <c r="AC15" s="105">
        <f>'"Información del Proyecto" - 2'!E15</f>
        <v>0</v>
      </c>
      <c r="AD15" s="105">
        <f>'"Información del Proyecto" - 2'!F15</f>
        <v>0</v>
      </c>
      <c r="AE15" s="105" t="str">
        <f>'"Información del Proyecto" - 2'!G15</f>
        <v>Serie 2</v>
      </c>
      <c r="AF15" s="105">
        <f>'"Información del Proyecto" - 2'!H15</f>
        <v>0</v>
      </c>
      <c r="AG15" s="105">
        <f>'"Información del Proyecto" - 2'!I15</f>
        <v>0</v>
      </c>
      <c r="AH15" s="105">
        <f>'"Información del Proyecto" - 2'!J15</f>
        <v>0</v>
      </c>
      <c r="AI15" s="105" t="str">
        <f>'"Información del Proyecto" - 2'!K15</f>
        <v>Serie 3</v>
      </c>
      <c r="AJ15" s="105">
        <f>'"Información del Proyecto" - 2'!L15</f>
        <v>0</v>
      </c>
      <c r="AK15" s="105">
        <f>'"Información del Proyecto" - 2'!M15</f>
        <v>0</v>
      </c>
      <c r="AN15" s="110">
        <f>'"Información del Proyecto" - 3'!B15</f>
        <v>0</v>
      </c>
      <c r="AO15" s="105" t="str">
        <f>'"Información del Proyecto" - 3'!C15</f>
        <v>mayo</v>
      </c>
      <c r="AP15" s="105">
        <f>'"Información del Proyecto" - 3'!D15</f>
        <v>0</v>
      </c>
      <c r="AQ15" s="105">
        <f>'"Información del Proyecto" - 3'!E15</f>
        <v>0</v>
      </c>
      <c r="AR15" s="105" t="str">
        <f>'"Información del Proyecto" - 3'!F15</f>
        <v>Año 5</v>
      </c>
      <c r="AS15" s="105">
        <f>'"Información del Proyecto" - 3'!G15</f>
        <v>0</v>
      </c>
      <c r="AT15" s="105">
        <f>'"Información del Proyecto" - 3'!H15</f>
        <v>0</v>
      </c>
      <c r="AU15" s="105">
        <f>'"Información del Proyecto" - 3'!I15</f>
        <v>0</v>
      </c>
      <c r="AV15" s="105">
        <f>'"Información del Proyecto" - 3'!J15</f>
        <v>0</v>
      </c>
      <c r="AW15" s="105">
        <f>'"Información del Proyecto" - 3'!K15</f>
        <v>0</v>
      </c>
      <c r="AX15" s="105">
        <f>'"Información del Proyecto" - 3'!L15</f>
        <v>0</v>
      </c>
      <c r="AY15" s="105">
        <f>'"Información del Proyecto" - 3'!M15</f>
        <v>0</v>
      </c>
      <c r="AZ15" s="105">
        <f>'"Información del Proyecto" - 3'!N15</f>
        <v>0</v>
      </c>
      <c r="BA15" s="105">
        <f>'"Información del Proyecto" - 3'!O15</f>
        <v>0</v>
      </c>
      <c r="BB15" s="111">
        <f>'"Información del Proyecto" - 3'!P15</f>
        <v>0</v>
      </c>
      <c r="BD15" s="110">
        <f ca="1">Cálculos!B14</f>
        <v>0</v>
      </c>
      <c r="BE15" s="105">
        <f ca="1">Cálculos!C14</f>
        <v>0</v>
      </c>
      <c r="BF15" s="105">
        <f ca="1">Cálculos!D14</f>
        <v>0</v>
      </c>
      <c r="BG15" s="105">
        <f ca="1">Cálculos!E14</f>
        <v>0</v>
      </c>
      <c r="BH15" s="105">
        <f ca="1">Cálculos!F14</f>
        <v>0</v>
      </c>
      <c r="BI15" s="105">
        <f ca="1">Cálculos!G14</f>
        <v>0</v>
      </c>
      <c r="BJ15" s="105">
        <f>Cálculos!H14</f>
        <v>0</v>
      </c>
      <c r="BK15" s="105">
        <f ca="1">Cálculos!I14</f>
        <v>0</v>
      </c>
      <c r="BL15" s="105">
        <f ca="1">Cálculos!J14</f>
        <v>0</v>
      </c>
      <c r="BM15" s="105">
        <f ca="1">Cálculos!K14</f>
        <v>0</v>
      </c>
      <c r="BN15" s="105">
        <f ca="1">Cálculos!L14</f>
        <v>0</v>
      </c>
      <c r="BO15" s="105">
        <f>Cálculos!M14</f>
        <v>0</v>
      </c>
      <c r="BP15" s="105">
        <f ca="1">Cálculos!N14</f>
        <v>0</v>
      </c>
      <c r="BQ15" s="105">
        <f ca="1">Cálculos!O14</f>
        <v>0</v>
      </c>
      <c r="BR15" s="105">
        <f ca="1">Cálculos!P14</f>
        <v>0</v>
      </c>
      <c r="BS15" s="105">
        <f ca="1">Cálculos!Q14</f>
        <v>0</v>
      </c>
      <c r="BT15" s="105">
        <f ca="1">Cálculos!R14</f>
        <v>0</v>
      </c>
      <c r="BU15" s="105">
        <f ca="1">Cálculos!S14</f>
        <v>0</v>
      </c>
      <c r="BV15" s="105">
        <f ca="1">Cálculos!T14</f>
        <v>0</v>
      </c>
      <c r="BY15" s="110" t="str">
        <f>Cron.Inversiones!B15</f>
        <v>TOTAL CAPEX</v>
      </c>
      <c r="BZ15" s="105">
        <f ca="1">Cron.Inversiones!C15</f>
        <v>0</v>
      </c>
      <c r="CA15" s="105">
        <f>Cron.Inversiones!D15</f>
        <v>0</v>
      </c>
      <c r="CB15" s="105">
        <f>Cron.Inversiones!E15</f>
        <v>0</v>
      </c>
      <c r="CC15" s="105">
        <f>Cron.Inversiones!F15</f>
        <v>0</v>
      </c>
      <c r="CD15" s="105">
        <f>Cron.Inversiones!G15</f>
        <v>0</v>
      </c>
      <c r="CE15" s="105" t="str">
        <f>Cron.Inversiones!H15</f>
        <v>TOTAL CAPEX</v>
      </c>
      <c r="CF15" s="105">
        <f ca="1">Cron.Inversiones!I15</f>
        <v>0</v>
      </c>
      <c r="CG15" s="105">
        <f ca="1">Cron.Inversiones!J15</f>
        <v>0</v>
      </c>
      <c r="CH15" s="105" t="str">
        <f>Cron.Inversiones!K15</f>
        <v>U$D</v>
      </c>
      <c r="CI15" s="105">
        <f>Cron.Inversiones!L15</f>
        <v>0</v>
      </c>
      <c r="CJ15" s="105">
        <f>Cron.Inversiones!M15</f>
        <v>0</v>
      </c>
      <c r="CK15" s="105">
        <f>Cron.Inversiones!N15</f>
        <v>0</v>
      </c>
      <c r="CL15" s="105">
        <f>Cron.Inversiones!O15</f>
        <v>0</v>
      </c>
      <c r="CM15" s="105">
        <f>Cron.Inversiones!P15</f>
        <v>0</v>
      </c>
      <c r="CP15" s="110" t="str">
        <f>'Obra Civil y Elect'!B15</f>
        <v>Tipo de camino</v>
      </c>
      <c r="CQ15" s="105">
        <f>'Obra Civil y Elect'!C15</f>
        <v>0</v>
      </c>
      <c r="CR15" s="105">
        <f>'Obra Civil y Elect'!D15</f>
        <v>0</v>
      </c>
      <c r="CS15" s="105">
        <f>'Obra Civil y Elect'!E15</f>
        <v>0</v>
      </c>
      <c r="CT15" s="105">
        <f>'Obra Civil y Elect'!F15</f>
        <v>0</v>
      </c>
      <c r="CU15" s="105">
        <f>'Obra Civil y Elect'!G15</f>
        <v>0</v>
      </c>
      <c r="CV15" s="111">
        <f>'Obra Civil y Elect'!H15</f>
        <v>0</v>
      </c>
      <c r="CX15" s="110" t="str">
        <f>Empleo!B15</f>
        <v>Otros</v>
      </c>
      <c r="CY15" s="105">
        <f>Empleo!C15</f>
        <v>0</v>
      </c>
      <c r="CZ15" s="105">
        <f>Empleo!D15</f>
        <v>0</v>
      </c>
      <c r="DA15" s="105">
        <f>Empleo!E15</f>
        <v>0</v>
      </c>
      <c r="DB15" s="105">
        <f>Empleo!F15</f>
        <v>0</v>
      </c>
      <c r="DC15" s="105">
        <f>Empleo!G15</f>
        <v>0</v>
      </c>
      <c r="DD15" s="105">
        <f>Empleo!H15</f>
        <v>0</v>
      </c>
      <c r="DE15" s="105">
        <f>Empleo!I15</f>
        <v>0</v>
      </c>
      <c r="DF15" s="105">
        <f>Empleo!J15</f>
        <v>0</v>
      </c>
      <c r="DG15" s="105">
        <f>Empleo!K15</f>
        <v>0</v>
      </c>
      <c r="DH15" s="105">
        <f>Empleo!L15</f>
        <v>0</v>
      </c>
      <c r="DI15" s="105">
        <f>Empleo!M15</f>
        <v>0</v>
      </c>
      <c r="DJ15" s="105">
        <f>Empleo!N15</f>
        <v>0</v>
      </c>
      <c r="DL15" s="105">
        <f>'Fechas claves'!B15</f>
        <v>0</v>
      </c>
      <c r="DM15" s="105">
        <f>'Fechas claves'!C15</f>
        <v>0</v>
      </c>
      <c r="DO15" s="110">
        <f>'Disp. Inmueble - Uso del Suelo'!B14</f>
        <v>0</v>
      </c>
      <c r="DP15" s="105">
        <f>'Disp. Inmueble - Uso del Suelo'!C14</f>
        <v>0</v>
      </c>
      <c r="DQ15" s="105">
        <f>'Disp. Inmueble - Uso del Suelo'!D14</f>
        <v>0</v>
      </c>
      <c r="DR15" s="105">
        <f>'Disp. Inmueble - Uso del Suelo'!E14</f>
        <v>0</v>
      </c>
      <c r="DS15" s="105">
        <f>'Disp. Inmueble - Uso del Suelo'!F14</f>
        <v>0</v>
      </c>
      <c r="DT15" s="111">
        <f>'Disp. Inmueble - Uso del Suelo'!G14</f>
        <v>0</v>
      </c>
      <c r="DV15" s="278" t="str">
        <f>Resumen!B15</f>
        <v>Derechos de Importación</v>
      </c>
      <c r="DW15" s="144">
        <f ca="1">Resumen!C15</f>
        <v>0</v>
      </c>
      <c r="DY15" s="110">
        <f>'Certificado Fiscal'!B15</f>
        <v>0</v>
      </c>
      <c r="DZ15" s="105">
        <f>'Certificado Fiscal'!C15</f>
        <v>0</v>
      </c>
      <c r="EA15" s="105" t="str">
        <f>'Certificado Fiscal'!D15</f>
        <v xml:space="preserve">Monto Total del Certificado Fiscal:  </v>
      </c>
      <c r="EB15" s="111">
        <f ca="1">'Certificado Fiscal'!E15</f>
        <v>0</v>
      </c>
    </row>
    <row r="16" spans="2:132">
      <c r="B16" s="110" t="str">
        <f>'Formulario A - "Alta Empresa"'!A16</f>
        <v xml:space="preserve">NÚMERO </v>
      </c>
      <c r="C16" s="111">
        <f>'Formulario A - "Alta Empresa"'!B16</f>
        <v>0</v>
      </c>
      <c r="E16" s="105">
        <f>'Formulario B-"Alta de Proyecto"'!A16</f>
        <v>0</v>
      </c>
      <c r="F16" s="105">
        <f>'Formulario B-"Alta de Proyecto"'!B16</f>
        <v>0</v>
      </c>
      <c r="G16" s="105">
        <f>'Formulario B-"Alta de Proyecto"'!C16</f>
        <v>0</v>
      </c>
      <c r="H16" s="105">
        <f>'Formulario B-"Alta de Proyecto"'!D16</f>
        <v>0</v>
      </c>
      <c r="I16" s="105">
        <f>'Formulario B-"Alta de Proyecto"'!E16</f>
        <v>0</v>
      </c>
      <c r="J16" s="105">
        <f>'Formulario B-"Alta de Proyecto"'!F16</f>
        <v>0</v>
      </c>
      <c r="M16" s="110">
        <f>'"Información del Proyecto" - 1'!B16</f>
        <v>0</v>
      </c>
      <c r="N16" s="105">
        <f>'"Información del Proyecto" - 1'!C16</f>
        <v>0</v>
      </c>
      <c r="O16" s="105">
        <f>'"Información del Proyecto" - 1'!D16</f>
        <v>0</v>
      </c>
      <c r="P16" s="105">
        <f>'"Información del Proyecto" - 1'!E16</f>
        <v>0</v>
      </c>
      <c r="Q16" s="105">
        <f>'"Información del Proyecto" - 1'!F16</f>
        <v>0</v>
      </c>
      <c r="R16" s="105">
        <f>'"Información del Proyecto" - 1'!G16</f>
        <v>0</v>
      </c>
      <c r="S16" s="105">
        <f>'"Información del Proyecto" - 1'!H16</f>
        <v>0</v>
      </c>
      <c r="T16" s="105" t="str">
        <f>'"Información del Proyecto" - 1'!I16</f>
        <v>(Ej.: el Obelisco queda en Zona 21S, X: 373315, Y: 6170037)</v>
      </c>
      <c r="U16" s="105">
        <f>'"Información del Proyecto" - 1'!J16</f>
        <v>0</v>
      </c>
      <c r="V16" s="105">
        <f>'"Información del Proyecto" - 1'!K16</f>
        <v>0</v>
      </c>
      <c r="W16" s="105">
        <f>'"Información del Proyecto" - 1'!L16</f>
        <v>0</v>
      </c>
      <c r="X16" s="111">
        <f>'"Información del Proyecto" - 1'!M16</f>
        <v>0</v>
      </c>
      <c r="Z16" s="110" t="str">
        <f>'"Información del Proyecto" - 2'!B16</f>
        <v>Estación de aforo</v>
      </c>
      <c r="AA16" s="105">
        <f>'"Información del Proyecto" - 2'!C16</f>
        <v>0</v>
      </c>
      <c r="AB16" s="105">
        <f>'"Información del Proyecto" - 2'!D16</f>
        <v>0</v>
      </c>
      <c r="AC16" s="105">
        <f>'"Información del Proyecto" - 2'!E16</f>
        <v>0</v>
      </c>
      <c r="AD16" s="105">
        <f>'"Información del Proyecto" - 2'!F16</f>
        <v>0</v>
      </c>
      <c r="AE16" s="105">
        <f>'"Información del Proyecto" - 2'!G16</f>
        <v>0</v>
      </c>
      <c r="AF16" s="105">
        <f>'"Información del Proyecto" - 2'!H16</f>
        <v>0</v>
      </c>
      <c r="AG16" s="105">
        <f>'"Información del Proyecto" - 2'!I16</f>
        <v>0</v>
      </c>
      <c r="AH16" s="105">
        <f>'"Información del Proyecto" - 2'!J16</f>
        <v>0</v>
      </c>
      <c r="AI16" s="105">
        <f>'"Información del Proyecto" - 2'!K16</f>
        <v>0</v>
      </c>
      <c r="AJ16" s="105">
        <f>'"Información del Proyecto" - 2'!L16</f>
        <v>0</v>
      </c>
      <c r="AK16" s="105">
        <f>'"Información del Proyecto" - 2'!M16</f>
        <v>0</v>
      </c>
      <c r="AN16" s="110">
        <f>'"Información del Proyecto" - 3'!B16</f>
        <v>0</v>
      </c>
      <c r="AO16" s="105" t="str">
        <f>'"Información del Proyecto" - 3'!C16</f>
        <v>junio</v>
      </c>
      <c r="AP16" s="105">
        <f>'"Información del Proyecto" - 3'!D16</f>
        <v>0</v>
      </c>
      <c r="AQ16" s="105">
        <f>'"Información del Proyecto" - 3'!E16</f>
        <v>0</v>
      </c>
      <c r="AR16" s="105" t="str">
        <f>'"Información del Proyecto" - 3'!F16</f>
        <v>Año 6</v>
      </c>
      <c r="AS16" s="105">
        <f>'"Información del Proyecto" - 3'!G16</f>
        <v>0</v>
      </c>
      <c r="AT16" s="105">
        <f>'"Información del Proyecto" - 3'!H16</f>
        <v>0</v>
      </c>
      <c r="AU16" s="105">
        <f>'"Información del Proyecto" - 3'!I16</f>
        <v>0</v>
      </c>
      <c r="AV16" s="105">
        <f>'"Información del Proyecto" - 3'!J16</f>
        <v>0</v>
      </c>
      <c r="AW16" s="105">
        <f>'"Información del Proyecto" - 3'!K16</f>
        <v>0</v>
      </c>
      <c r="AX16" s="105">
        <f>'"Información del Proyecto" - 3'!L16</f>
        <v>0</v>
      </c>
      <c r="AY16" s="105">
        <f>'"Información del Proyecto" - 3'!M16</f>
        <v>0</v>
      </c>
      <c r="AZ16" s="105">
        <f>'"Información del Proyecto" - 3'!N16</f>
        <v>0</v>
      </c>
      <c r="BA16" s="105">
        <f>'"Información del Proyecto" - 3'!O16</f>
        <v>0</v>
      </c>
      <c r="BB16" s="111">
        <f>'"Información del Proyecto" - 3'!P16</f>
        <v>0</v>
      </c>
      <c r="BD16" s="110">
        <f ca="1">Cálculos!B15</f>
        <v>0</v>
      </c>
      <c r="BE16" s="105">
        <f ca="1">Cálculos!C15</f>
        <v>0</v>
      </c>
      <c r="BF16" s="105">
        <f ca="1">Cálculos!D15</f>
        <v>0</v>
      </c>
      <c r="BG16" s="105">
        <f ca="1">Cálculos!E15</f>
        <v>0</v>
      </c>
      <c r="BH16" s="105">
        <f ca="1">Cálculos!F15</f>
        <v>0</v>
      </c>
      <c r="BI16" s="105">
        <f ca="1">Cálculos!G15</f>
        <v>0</v>
      </c>
      <c r="BJ16" s="105">
        <f>Cálculos!H15</f>
        <v>0</v>
      </c>
      <c r="BK16" s="105">
        <f ca="1">Cálculos!I15</f>
        <v>0</v>
      </c>
      <c r="BL16" s="105">
        <f ca="1">Cálculos!J15</f>
        <v>0</v>
      </c>
      <c r="BM16" s="105">
        <f ca="1">Cálculos!K15</f>
        <v>0</v>
      </c>
      <c r="BN16" s="105">
        <f ca="1">Cálculos!L15</f>
        <v>0</v>
      </c>
      <c r="BO16" s="105">
        <f>Cálculos!M15</f>
        <v>0</v>
      </c>
      <c r="BP16" s="105">
        <f ca="1">Cálculos!N15</f>
        <v>0</v>
      </c>
      <c r="BQ16" s="105">
        <f ca="1">Cálculos!O15</f>
        <v>0</v>
      </c>
      <c r="BR16" s="105">
        <f ca="1">Cálculos!P15</f>
        <v>0</v>
      </c>
      <c r="BS16" s="105">
        <f ca="1">Cálculos!Q15</f>
        <v>0</v>
      </c>
      <c r="BT16" s="105">
        <f ca="1">Cálculos!R15</f>
        <v>0</v>
      </c>
      <c r="BU16" s="105">
        <f ca="1">Cálculos!S15</f>
        <v>0</v>
      </c>
      <c r="BV16" s="105">
        <f ca="1">Cálculos!T15</f>
        <v>0</v>
      </c>
      <c r="BY16" s="110">
        <f>Cron.Inversiones!B16</f>
        <v>0</v>
      </c>
      <c r="BZ16" s="105">
        <f>Cron.Inversiones!C16</f>
        <v>0</v>
      </c>
      <c r="CA16" s="105">
        <f>Cron.Inversiones!D16</f>
        <v>0</v>
      </c>
      <c r="CB16" s="105">
        <f>Cron.Inversiones!E16</f>
        <v>0</v>
      </c>
      <c r="CC16" s="105">
        <f>Cron.Inversiones!F16</f>
        <v>0</v>
      </c>
      <c r="CD16" s="105">
        <f>Cron.Inversiones!G16</f>
        <v>0</v>
      </c>
      <c r="CE16" s="105">
        <f>Cron.Inversiones!H16</f>
        <v>0</v>
      </c>
      <c r="CF16" s="105">
        <f ca="1">Cron.Inversiones!I16</f>
        <v>0</v>
      </c>
      <c r="CG16" s="105">
        <f ca="1">Cron.Inversiones!J16</f>
        <v>0</v>
      </c>
      <c r="CH16" s="105">
        <f>Cron.Inversiones!K16</f>
        <v>0</v>
      </c>
      <c r="CI16" s="105">
        <f>Cron.Inversiones!L16</f>
        <v>0</v>
      </c>
      <c r="CJ16" s="105">
        <f>Cron.Inversiones!M16</f>
        <v>0</v>
      </c>
      <c r="CK16" s="105">
        <f>Cron.Inversiones!N16</f>
        <v>0</v>
      </c>
      <c r="CL16" s="105">
        <f>Cron.Inversiones!O16</f>
        <v>0</v>
      </c>
      <c r="CM16" s="105">
        <f>Cron.Inversiones!P16</f>
        <v>0</v>
      </c>
      <c r="CP16" s="110" t="str">
        <f>'Obra Civil y Elect'!B16</f>
        <v>Longitud total</v>
      </c>
      <c r="CQ16" s="105">
        <f>'Obra Civil y Elect'!C16</f>
        <v>0</v>
      </c>
      <c r="CR16" s="105" t="str">
        <f>'Obra Civil y Elect'!D16</f>
        <v>km</v>
      </c>
      <c r="CS16" s="105">
        <f>'Obra Civil y Elect'!E16</f>
        <v>0</v>
      </c>
      <c r="CT16" s="105" t="str">
        <f>'Obra Civil y Elect'!F16</f>
        <v>km</v>
      </c>
      <c r="CU16" s="105">
        <f>'Obra Civil y Elect'!G16</f>
        <v>0</v>
      </c>
      <c r="CV16" s="111">
        <f>'Obra Civil y Elect'!H16</f>
        <v>0</v>
      </c>
      <c r="CX16" s="110" t="str">
        <f>Empleo!B16</f>
        <v>TOTAL</v>
      </c>
      <c r="CY16" s="105">
        <f>Empleo!C16</f>
        <v>0</v>
      </c>
      <c r="CZ16" s="105">
        <f>Empleo!D16</f>
        <v>0</v>
      </c>
      <c r="DA16" s="105">
        <f>Empleo!E16</f>
        <v>0</v>
      </c>
      <c r="DB16" s="105">
        <f>Empleo!F16</f>
        <v>0</v>
      </c>
      <c r="DC16" s="105">
        <f>Empleo!G16</f>
        <v>0</v>
      </c>
      <c r="DD16" s="105">
        <f>Empleo!H16</f>
        <v>0</v>
      </c>
      <c r="DE16" s="105">
        <f>Empleo!I16</f>
        <v>0</v>
      </c>
      <c r="DF16" s="105">
        <f>Empleo!J16</f>
        <v>0</v>
      </c>
      <c r="DG16" s="105">
        <f>Empleo!K16</f>
        <v>0</v>
      </c>
      <c r="DH16" s="105">
        <f>Empleo!L16</f>
        <v>0</v>
      </c>
      <c r="DI16" s="105">
        <f>Empleo!M16</f>
        <v>0</v>
      </c>
      <c r="DJ16" s="105">
        <f>Empleo!N16</f>
        <v>0</v>
      </c>
      <c r="DL16" s="105">
        <f>'Fechas claves'!B16</f>
        <v>0</v>
      </c>
      <c r="DM16" s="105" t="str">
        <f>'Fechas claves'!C16</f>
        <v>(días)</v>
      </c>
      <c r="DO16" s="110">
        <f>'Disp. Inmueble - Uso del Suelo'!B15</f>
        <v>0</v>
      </c>
      <c r="DP16" s="105">
        <f>'Disp. Inmueble - Uso del Suelo'!C15</f>
        <v>0</v>
      </c>
      <c r="DQ16" s="105">
        <f>'Disp. Inmueble - Uso del Suelo'!D15</f>
        <v>0</v>
      </c>
      <c r="DR16" s="105">
        <f>'Disp. Inmueble - Uso del Suelo'!E15</f>
        <v>0</v>
      </c>
      <c r="DS16" s="105">
        <f>'Disp. Inmueble - Uso del Suelo'!F15</f>
        <v>0</v>
      </c>
      <c r="DT16" s="111">
        <f>'Disp. Inmueble - Uso del Suelo'!G15</f>
        <v>0</v>
      </c>
      <c r="DV16" s="278" t="str">
        <f>Resumen!B16</f>
        <v>Certificado Fiscal</v>
      </c>
      <c r="DW16" s="144">
        <f ca="1">Resumen!C16</f>
        <v>0</v>
      </c>
      <c r="DY16" s="110">
        <f>'Certificado Fiscal'!B16</f>
        <v>0</v>
      </c>
      <c r="DZ16" s="105">
        <f>'Certificado Fiscal'!C16</f>
        <v>0</v>
      </c>
      <c r="EA16" s="105">
        <f>'Certificado Fiscal'!D16</f>
        <v>0</v>
      </c>
      <c r="EB16" s="111">
        <f>'Certificado Fiscal'!E16</f>
        <v>0</v>
      </c>
    </row>
    <row r="17" spans="2:132">
      <c r="B17" s="110" t="str">
        <f>'Formulario A - "Alta Empresa"'!A17</f>
        <v xml:space="preserve">LOCALIDAD </v>
      </c>
      <c r="C17" s="111">
        <f>'Formulario A - "Alta Empresa"'!B17</f>
        <v>0</v>
      </c>
      <c r="E17" s="105">
        <f>'Formulario B-"Alta de Proyecto"'!A17</f>
        <v>0</v>
      </c>
      <c r="F17" s="105" t="str">
        <f>'Formulario B-"Alta de Proyecto"'!B17</f>
        <v>Estado</v>
      </c>
      <c r="G17" s="105" t="str">
        <f>'Formulario B-"Alta de Proyecto"'!C17</f>
        <v>Nro Expte o Agente</v>
      </c>
      <c r="H17" s="105" t="str">
        <f>'Formulario B-"Alta de Proyecto"'!D17</f>
        <v>Empresa</v>
      </c>
      <c r="I17" s="105">
        <f>'Formulario B-"Alta de Proyecto"'!E17</f>
        <v>0</v>
      </c>
      <c r="J17" s="105">
        <f>'Formulario B-"Alta de Proyecto"'!F17</f>
        <v>0</v>
      </c>
      <c r="M17" s="110" t="str">
        <f>'"Información del Proyecto" - 1'!B17</f>
        <v>Predio:</v>
      </c>
      <c r="N17" s="105">
        <f>'"Información del Proyecto" - 1'!C17</f>
        <v>0</v>
      </c>
      <c r="O17" s="105">
        <f>'"Información del Proyecto" - 1'!D17</f>
        <v>0</v>
      </c>
      <c r="P17" s="105">
        <f>'"Información del Proyecto" - 1'!E17</f>
        <v>0</v>
      </c>
      <c r="Q17" s="105">
        <f>'"Información del Proyecto" - 1'!F17</f>
        <v>0</v>
      </c>
      <c r="R17" s="105">
        <f>'"Información del Proyecto" - 1'!G17</f>
        <v>0</v>
      </c>
      <c r="S17" s="105">
        <f>'"Información del Proyecto" - 1'!H17</f>
        <v>0</v>
      </c>
      <c r="T17" s="105">
        <f>'"Información del Proyecto" - 1'!I17</f>
        <v>0</v>
      </c>
      <c r="U17" s="105">
        <f>'"Información del Proyecto" - 1'!J17</f>
        <v>0</v>
      </c>
      <c r="V17" s="105">
        <f>'"Información del Proyecto" - 1'!K17</f>
        <v>0</v>
      </c>
      <c r="W17" s="105">
        <f>'"Información del Proyecto" - 1'!L17</f>
        <v>0</v>
      </c>
      <c r="X17" s="111">
        <f>'"Información del Proyecto" - 1'!M17</f>
        <v>0</v>
      </c>
      <c r="Z17" s="110" t="str">
        <f>'"Información del Proyecto" - 2'!B17</f>
        <v>Red hidrométrica</v>
      </c>
      <c r="AA17" s="105">
        <f>'"Información del Proyecto" - 2'!C17</f>
        <v>0</v>
      </c>
      <c r="AB17" s="105">
        <f>'"Información del Proyecto" - 2'!D17</f>
        <v>0</v>
      </c>
      <c r="AC17" s="105">
        <f>'"Información del Proyecto" - 2'!E17</f>
        <v>0</v>
      </c>
      <c r="AD17" s="105">
        <f>'"Información del Proyecto" - 2'!F17</f>
        <v>0</v>
      </c>
      <c r="AE17" s="105">
        <f>'"Información del Proyecto" - 2'!G17</f>
        <v>0</v>
      </c>
      <c r="AF17" s="105">
        <f>'"Información del Proyecto" - 2'!H17</f>
        <v>0</v>
      </c>
      <c r="AG17" s="105">
        <f>'"Información del Proyecto" - 2'!I17</f>
        <v>0</v>
      </c>
      <c r="AH17" s="105">
        <f>'"Información del Proyecto" - 2'!J17</f>
        <v>0</v>
      </c>
      <c r="AI17" s="105">
        <f>'"Información del Proyecto" - 2'!K17</f>
        <v>0</v>
      </c>
      <c r="AJ17" s="105">
        <f>'"Información del Proyecto" - 2'!L17</f>
        <v>0</v>
      </c>
      <c r="AK17" s="105">
        <f>'"Información del Proyecto" - 2'!M17</f>
        <v>0</v>
      </c>
      <c r="AN17" s="110">
        <f>'"Información del Proyecto" - 3'!B17</f>
        <v>0</v>
      </c>
      <c r="AO17" s="105" t="str">
        <f>'"Información del Proyecto" - 3'!C17</f>
        <v>julio</v>
      </c>
      <c r="AP17" s="105">
        <f>'"Información del Proyecto" - 3'!D17</f>
        <v>0</v>
      </c>
      <c r="AQ17" s="105">
        <f>'"Información del Proyecto" - 3'!E17</f>
        <v>0</v>
      </c>
      <c r="AR17" s="105" t="str">
        <f>'"Información del Proyecto" - 3'!F17</f>
        <v>Año 7</v>
      </c>
      <c r="AS17" s="105">
        <f>'"Información del Proyecto" - 3'!G17</f>
        <v>0</v>
      </c>
      <c r="AT17" s="105">
        <f>'"Información del Proyecto" - 3'!H17</f>
        <v>0</v>
      </c>
      <c r="AU17" s="105">
        <f>'"Información del Proyecto" - 3'!I17</f>
        <v>0</v>
      </c>
      <c r="AV17" s="105">
        <f>'"Información del Proyecto" - 3'!J17</f>
        <v>0</v>
      </c>
      <c r="AW17" s="105">
        <f>'"Información del Proyecto" - 3'!K17</f>
        <v>0</v>
      </c>
      <c r="AX17" s="105">
        <f>'"Información del Proyecto" - 3'!L17</f>
        <v>0</v>
      </c>
      <c r="AY17" s="105">
        <f>'"Información del Proyecto" - 3'!M17</f>
        <v>0</v>
      </c>
      <c r="AZ17" s="105">
        <f>'"Información del Proyecto" - 3'!N17</f>
        <v>0</v>
      </c>
      <c r="BA17" s="105">
        <f>'"Información del Proyecto" - 3'!O17</f>
        <v>0</v>
      </c>
      <c r="BB17" s="111">
        <f>'"Información del Proyecto" - 3'!P17</f>
        <v>0</v>
      </c>
      <c r="BD17" s="110">
        <f ca="1">Cálculos!B16</f>
        <v>0</v>
      </c>
      <c r="BE17" s="105">
        <f ca="1">Cálculos!C16</f>
        <v>0</v>
      </c>
      <c r="BF17" s="105">
        <f ca="1">Cálculos!D16</f>
        <v>0</v>
      </c>
      <c r="BG17" s="105">
        <f ca="1">Cálculos!E16</f>
        <v>0</v>
      </c>
      <c r="BH17" s="105">
        <f ca="1">Cálculos!F16</f>
        <v>0</v>
      </c>
      <c r="BI17" s="105">
        <f ca="1">Cálculos!G16</f>
        <v>0</v>
      </c>
      <c r="BJ17" s="105">
        <f>Cálculos!H16</f>
        <v>0</v>
      </c>
      <c r="BK17" s="105">
        <f ca="1">Cálculos!I16</f>
        <v>0</v>
      </c>
      <c r="BL17" s="105">
        <f ca="1">Cálculos!J16</f>
        <v>0</v>
      </c>
      <c r="BM17" s="105">
        <f ca="1">Cálculos!K16</f>
        <v>0</v>
      </c>
      <c r="BN17" s="105">
        <f ca="1">Cálculos!L16</f>
        <v>0</v>
      </c>
      <c r="BO17" s="105">
        <f>Cálculos!M16</f>
        <v>0</v>
      </c>
      <c r="BP17" s="105">
        <f ca="1">Cálculos!N16</f>
        <v>0</v>
      </c>
      <c r="BQ17" s="105">
        <f ca="1">Cálculos!O16</f>
        <v>0</v>
      </c>
      <c r="BR17" s="105">
        <f ca="1">Cálculos!P16</f>
        <v>0</v>
      </c>
      <c r="BS17" s="105">
        <f ca="1">Cálculos!Q16</f>
        <v>0</v>
      </c>
      <c r="BT17" s="105">
        <f ca="1">Cálculos!R16</f>
        <v>0</v>
      </c>
      <c r="BU17" s="105">
        <f ca="1">Cálculos!S16</f>
        <v>0</v>
      </c>
      <c r="BV17" s="105">
        <f ca="1">Cálculos!T16</f>
        <v>0</v>
      </c>
      <c r="BY17" s="110" t="str">
        <f>Cron.Inversiones!B17</f>
        <v>Los totales en cada concepto deben sumar 100%</v>
      </c>
      <c r="BZ17" s="105">
        <f>Cron.Inversiones!C17</f>
        <v>0</v>
      </c>
      <c r="CA17" s="105">
        <f>Cron.Inversiones!D17</f>
        <v>0</v>
      </c>
      <c r="CB17" s="105">
        <f>Cron.Inversiones!E17</f>
        <v>0</v>
      </c>
      <c r="CC17" s="105">
        <f>Cron.Inversiones!F17</f>
        <v>0</v>
      </c>
      <c r="CD17" s="105">
        <f>Cron.Inversiones!G17</f>
        <v>0</v>
      </c>
      <c r="CE17" s="105">
        <f>Cron.Inversiones!H17</f>
        <v>0</v>
      </c>
      <c r="CF17" s="105">
        <f>Cron.Inversiones!I17</f>
        <v>0</v>
      </c>
      <c r="CG17" s="105">
        <f>Cron.Inversiones!J17</f>
        <v>0</v>
      </c>
      <c r="CH17" s="105">
        <f>Cron.Inversiones!K17</f>
        <v>0</v>
      </c>
      <c r="CI17" s="105">
        <f>Cron.Inversiones!L17</f>
        <v>0</v>
      </c>
      <c r="CJ17" s="105">
        <f>Cron.Inversiones!M17</f>
        <v>0</v>
      </c>
      <c r="CK17" s="105">
        <f>Cron.Inversiones!N17</f>
        <v>0</v>
      </c>
      <c r="CL17" s="105">
        <f>Cron.Inversiones!O17</f>
        <v>0</v>
      </c>
      <c r="CM17" s="105">
        <f>Cron.Inversiones!P17</f>
        <v>0</v>
      </c>
      <c r="CP17" s="110">
        <f>'Obra Civil y Elect'!B17</f>
        <v>0</v>
      </c>
      <c r="CQ17" s="105">
        <f>'Obra Civil y Elect'!C17</f>
        <v>0</v>
      </c>
      <c r="CR17" s="105">
        <f>'Obra Civil y Elect'!D17</f>
        <v>0</v>
      </c>
      <c r="CS17" s="105">
        <f>'Obra Civil y Elect'!E17</f>
        <v>0</v>
      </c>
      <c r="CT17" s="105">
        <f>'Obra Civil y Elect'!F17</f>
        <v>0</v>
      </c>
      <c r="CU17" s="105">
        <f>'Obra Civil y Elect'!G17</f>
        <v>0</v>
      </c>
      <c r="CV17" s="111">
        <f>'Obra Civil y Elect'!H17</f>
        <v>0</v>
      </c>
      <c r="CX17" s="110">
        <f>Empleo!B17</f>
        <v>0</v>
      </c>
      <c r="CY17" s="105">
        <f>Empleo!C17</f>
        <v>0</v>
      </c>
      <c r="CZ17" s="105">
        <f>Empleo!D17</f>
        <v>0</v>
      </c>
      <c r="DA17" s="105">
        <f>Empleo!E17</f>
        <v>0</v>
      </c>
      <c r="DB17" s="105">
        <f>Empleo!F17</f>
        <v>0</v>
      </c>
      <c r="DC17" s="105">
        <f>Empleo!G17</f>
        <v>0</v>
      </c>
      <c r="DD17" s="105">
        <f>Empleo!H17</f>
        <v>0</v>
      </c>
      <c r="DE17" s="105">
        <f>Empleo!I17</f>
        <v>0</v>
      </c>
      <c r="DF17" s="105">
        <f>Empleo!J17</f>
        <v>0</v>
      </c>
      <c r="DG17" s="105">
        <f>Empleo!K17</f>
        <v>0</v>
      </c>
      <c r="DH17" s="105">
        <f>Empleo!L17</f>
        <v>0</v>
      </c>
      <c r="DI17" s="105">
        <f>Empleo!M17</f>
        <v>0</v>
      </c>
      <c r="DJ17" s="105">
        <f>Empleo!N17</f>
        <v>0</v>
      </c>
      <c r="DL17" s="105" t="str">
        <f>'Fechas claves'!B17</f>
        <v>Fecha de Habilitación Comercial</v>
      </c>
      <c r="DM17" s="105">
        <f>'Fechas claves'!C17</f>
        <v>0</v>
      </c>
      <c r="DO17" s="110">
        <f>'Disp. Inmueble - Uso del Suelo'!B16</f>
        <v>0</v>
      </c>
      <c r="DP17" s="105">
        <f>'Disp. Inmueble - Uso del Suelo'!C16</f>
        <v>0</v>
      </c>
      <c r="DQ17" s="105">
        <f>'Disp. Inmueble - Uso del Suelo'!D16</f>
        <v>0</v>
      </c>
      <c r="DR17" s="105">
        <f>'Disp. Inmueble - Uso del Suelo'!E16</f>
        <v>0</v>
      </c>
      <c r="DS17" s="105">
        <f>'Disp. Inmueble - Uso del Suelo'!F16</f>
        <v>0</v>
      </c>
      <c r="DT17" s="111">
        <f>'Disp. Inmueble - Uso del Suelo'!G16</f>
        <v>0</v>
      </c>
      <c r="DV17" s="278">
        <f>Resumen!B17</f>
        <v>0</v>
      </c>
      <c r="DW17" s="144">
        <f>Resumen!C17</f>
        <v>0</v>
      </c>
      <c r="DY17" s="110">
        <f>'Certificado Fiscal'!B17</f>
        <v>0</v>
      </c>
      <c r="DZ17" s="105">
        <f>'Certificado Fiscal'!C17</f>
        <v>0</v>
      </c>
      <c r="EA17" s="105">
        <f>'Certificado Fiscal'!D17</f>
        <v>0</v>
      </c>
      <c r="EB17" s="111">
        <f>'Certificado Fiscal'!E17</f>
        <v>0</v>
      </c>
    </row>
    <row r="18" spans="2:132" ht="15.75" customHeight="1">
      <c r="B18" s="110" t="str">
        <f>'Formulario A - "Alta Empresa"'!A18</f>
        <v xml:space="preserve">PROVINCIA </v>
      </c>
      <c r="C18" s="111">
        <f>'Formulario A - "Alta Empresa"'!B18</f>
        <v>0</v>
      </c>
      <c r="E18" s="105" t="str">
        <f>'Formulario B-"Alta de Proyecto"'!A18</f>
        <v xml:space="preserve">Agente MEM (**) </v>
      </c>
      <c r="F18" s="105">
        <f>'Formulario B-"Alta de Proyecto"'!B18</f>
        <v>0</v>
      </c>
      <c r="G18" s="105">
        <f>'Formulario B-"Alta de Proyecto"'!C18</f>
        <v>0</v>
      </c>
      <c r="H18" s="105">
        <f>'Formulario B-"Alta de Proyecto"'!D18</f>
        <v>0</v>
      </c>
      <c r="I18" s="105">
        <f>'Formulario B-"Alta de Proyecto"'!E18</f>
        <v>0</v>
      </c>
      <c r="J18" s="105">
        <f>'Formulario B-"Alta de Proyecto"'!F18</f>
        <v>0</v>
      </c>
      <c r="M18" s="110" t="str">
        <f>'"Información del Proyecto" - 1'!B18</f>
        <v>Tamaño del Predio</v>
      </c>
      <c r="N18" s="105">
        <f>'"Información del Proyecto" - 1'!C18</f>
        <v>0</v>
      </c>
      <c r="O18" s="105" t="str">
        <f>'"Información del Proyecto" - 1'!D18</f>
        <v>(hectáreas)</v>
      </c>
      <c r="P18" s="105" t="str">
        <f>'"Información del Proyecto" - 1'!E18</f>
        <v>("Polígono legal")</v>
      </c>
      <c r="Q18" s="105">
        <f>'"Información del Proyecto" - 1'!F18</f>
        <v>0</v>
      </c>
      <c r="R18" s="105">
        <f>'"Información del Proyecto" - 1'!G18</f>
        <v>0</v>
      </c>
      <c r="S18" s="105">
        <f>'"Información del Proyecto" - 1'!H18</f>
        <v>0</v>
      </c>
      <c r="T18" s="105">
        <f>'"Información del Proyecto" - 1'!I18</f>
        <v>0</v>
      </c>
      <c r="U18" s="105">
        <f>'"Información del Proyecto" - 1'!J18</f>
        <v>0</v>
      </c>
      <c r="V18" s="105">
        <f>'"Información del Proyecto" - 1'!K18</f>
        <v>0</v>
      </c>
      <c r="W18" s="105">
        <f>'"Información del Proyecto" - 1'!L18</f>
        <v>0</v>
      </c>
      <c r="X18" s="111">
        <f>'"Información del Proyecto" - 1'!M18</f>
        <v>0</v>
      </c>
      <c r="Z18" s="110" t="str">
        <f>'"Información del Proyecto" - 2'!B18</f>
        <v>Nombre de la serie</v>
      </c>
      <c r="AA18" s="105">
        <f>'"Información del Proyecto" - 2'!C18</f>
        <v>0</v>
      </c>
      <c r="AB18" s="105">
        <f>'"Información del Proyecto" - 2'!D18</f>
        <v>0</v>
      </c>
      <c r="AC18" s="105">
        <f>'"Información del Proyecto" - 2'!E18</f>
        <v>0</v>
      </c>
      <c r="AD18" s="105">
        <f>'"Información del Proyecto" - 2'!F18</f>
        <v>0</v>
      </c>
      <c r="AE18" s="105">
        <f>'"Información del Proyecto" - 2'!G18</f>
        <v>0</v>
      </c>
      <c r="AF18" s="105">
        <f>'"Información del Proyecto" - 2'!H18</f>
        <v>0</v>
      </c>
      <c r="AG18" s="105">
        <f>'"Información del Proyecto" - 2'!I18</f>
        <v>0</v>
      </c>
      <c r="AH18" s="105">
        <f>'"Información del Proyecto" - 2'!J18</f>
        <v>0</v>
      </c>
      <c r="AI18" s="105">
        <f>'"Información del Proyecto" - 2'!K18</f>
        <v>0</v>
      </c>
      <c r="AJ18" s="105">
        <f>'"Información del Proyecto" - 2'!L18</f>
        <v>0</v>
      </c>
      <c r="AK18" s="105">
        <f>'"Información del Proyecto" - 2'!M18</f>
        <v>0</v>
      </c>
      <c r="AN18" s="110">
        <f>'"Información del Proyecto" - 3'!B18</f>
        <v>0</v>
      </c>
      <c r="AO18" s="105" t="str">
        <f>'"Información del Proyecto" - 3'!C18</f>
        <v>agosto</v>
      </c>
      <c r="AP18" s="105">
        <f>'"Información del Proyecto" - 3'!D18</f>
        <v>0</v>
      </c>
      <c r="AQ18" s="105">
        <f>'"Información del Proyecto" - 3'!E18</f>
        <v>0</v>
      </c>
      <c r="AR18" s="105" t="str">
        <f>'"Información del Proyecto" - 3'!F18</f>
        <v>Año 8</v>
      </c>
      <c r="AS18" s="105">
        <f>'"Información del Proyecto" - 3'!G18</f>
        <v>0</v>
      </c>
      <c r="AT18" s="105">
        <f>'"Información del Proyecto" - 3'!H18</f>
        <v>0</v>
      </c>
      <c r="AU18" s="105">
        <f>'"Información del Proyecto" - 3'!I18</f>
        <v>0</v>
      </c>
      <c r="AV18" s="105">
        <f>'"Información del Proyecto" - 3'!J18</f>
        <v>0</v>
      </c>
      <c r="AW18" s="105">
        <f>'"Información del Proyecto" - 3'!K18</f>
        <v>0</v>
      </c>
      <c r="AX18" s="105">
        <f>'"Información del Proyecto" - 3'!L18</f>
        <v>0</v>
      </c>
      <c r="AY18" s="105">
        <f>'"Información del Proyecto" - 3'!M18</f>
        <v>0</v>
      </c>
      <c r="AZ18" s="105">
        <f>'"Información del Proyecto" - 3'!N18</f>
        <v>0</v>
      </c>
      <c r="BA18" s="105">
        <f>'"Información del Proyecto" - 3'!O18</f>
        <v>0</v>
      </c>
      <c r="BB18" s="111">
        <f>'"Información del Proyecto" - 3'!P18</f>
        <v>0</v>
      </c>
      <c r="BD18" s="110">
        <f ca="1">Cálculos!B17</f>
        <v>0</v>
      </c>
      <c r="BE18" s="105">
        <f ca="1">Cálculos!C17</f>
        <v>0</v>
      </c>
      <c r="BF18" s="105">
        <f ca="1">Cálculos!D17</f>
        <v>0</v>
      </c>
      <c r="BG18" s="105">
        <f ca="1">Cálculos!E17</f>
        <v>0</v>
      </c>
      <c r="BH18" s="105">
        <f ca="1">Cálculos!F17</f>
        <v>0</v>
      </c>
      <c r="BI18" s="105">
        <f ca="1">Cálculos!G17</f>
        <v>0</v>
      </c>
      <c r="BJ18" s="105">
        <f>Cálculos!H17</f>
        <v>0</v>
      </c>
      <c r="BK18" s="105">
        <f ca="1">Cálculos!I17</f>
        <v>0</v>
      </c>
      <c r="BL18" s="105">
        <f ca="1">Cálculos!J17</f>
        <v>0</v>
      </c>
      <c r="BM18" s="105">
        <f ca="1">Cálculos!K17</f>
        <v>0</v>
      </c>
      <c r="BN18" s="105">
        <f ca="1">Cálculos!L17</f>
        <v>0</v>
      </c>
      <c r="BO18" s="105">
        <f>Cálculos!M17</f>
        <v>0</v>
      </c>
      <c r="BP18" s="105">
        <f ca="1">Cálculos!N17</f>
        <v>0</v>
      </c>
      <c r="BQ18" s="105">
        <f ca="1">Cálculos!O17</f>
        <v>0</v>
      </c>
      <c r="BR18" s="105">
        <f ca="1">Cálculos!P17</f>
        <v>0</v>
      </c>
      <c r="BS18" s="105">
        <f ca="1">Cálculos!Q17</f>
        <v>0</v>
      </c>
      <c r="BT18" s="105">
        <f ca="1">Cálculos!R17</f>
        <v>0</v>
      </c>
      <c r="BU18" s="105">
        <f ca="1">Cálculos!S17</f>
        <v>0</v>
      </c>
      <c r="BV18" s="105">
        <f ca="1">Cálculos!T17</f>
        <v>0</v>
      </c>
      <c r="BY18" s="110">
        <f>Cron.Inversiones!B18</f>
        <v>0</v>
      </c>
      <c r="BZ18" s="105">
        <f>Cron.Inversiones!C18</f>
        <v>0</v>
      </c>
      <c r="CA18" s="105">
        <f>Cron.Inversiones!D18</f>
        <v>0</v>
      </c>
      <c r="CB18" s="105">
        <f>Cron.Inversiones!E18</f>
        <v>0</v>
      </c>
      <c r="CC18" s="105">
        <f>Cron.Inversiones!F18</f>
        <v>0</v>
      </c>
      <c r="CD18" s="105">
        <f>Cron.Inversiones!G18</f>
        <v>0</v>
      </c>
      <c r="CE18" s="105">
        <f>Cron.Inversiones!H18</f>
        <v>0</v>
      </c>
      <c r="CF18" s="105">
        <f>Cron.Inversiones!I18</f>
        <v>0</v>
      </c>
      <c r="CG18" s="105">
        <f>Cron.Inversiones!J18</f>
        <v>0</v>
      </c>
      <c r="CH18" s="105">
        <f>Cron.Inversiones!K18</f>
        <v>0</v>
      </c>
      <c r="CI18" s="105">
        <f>Cron.Inversiones!L18</f>
        <v>0</v>
      </c>
      <c r="CJ18" s="105">
        <f>Cron.Inversiones!M18</f>
        <v>0</v>
      </c>
      <c r="CK18" s="105">
        <f>Cron.Inversiones!N18</f>
        <v>0</v>
      </c>
      <c r="CL18" s="105">
        <f>Cron.Inversiones!O18</f>
        <v>0</v>
      </c>
      <c r="CM18" s="105">
        <f>Cron.Inversiones!P18</f>
        <v>0</v>
      </c>
      <c r="CP18" s="110">
        <f>'Obra Civil y Elect'!B18</f>
        <v>0</v>
      </c>
      <c r="CQ18" s="105">
        <f>'Obra Civil y Elect'!C18</f>
        <v>0</v>
      </c>
      <c r="CR18" s="105">
        <f>'Obra Civil y Elect'!D18</f>
        <v>0</v>
      </c>
      <c r="CS18" s="105">
        <f>'Obra Civil y Elect'!E18</f>
        <v>0</v>
      </c>
      <c r="CT18" s="105">
        <f>'Obra Civil y Elect'!F18</f>
        <v>0</v>
      </c>
      <c r="CU18" s="105">
        <f>'Obra Civil y Elect'!G18</f>
        <v>0</v>
      </c>
      <c r="CV18" s="111">
        <f>'Obra Civil y Elect'!H18</f>
        <v>0</v>
      </c>
      <c r="CX18" s="110">
        <f>Empleo!B18</f>
        <v>0</v>
      </c>
      <c r="CY18" s="105" t="str">
        <f>Empleo!C18</f>
        <v>Año 2</v>
      </c>
      <c r="CZ18" s="105">
        <f>Empleo!D18</f>
        <v>0</v>
      </c>
      <c r="DA18" s="105">
        <f>Empleo!E18</f>
        <v>0</v>
      </c>
      <c r="DB18" s="105">
        <f>Empleo!F18</f>
        <v>0</v>
      </c>
      <c r="DC18" s="105">
        <f>Empleo!G18</f>
        <v>0</v>
      </c>
      <c r="DD18" s="105">
        <f>Empleo!H18</f>
        <v>0</v>
      </c>
      <c r="DE18" s="105">
        <f>Empleo!I18</f>
        <v>0</v>
      </c>
      <c r="DF18" s="105">
        <f>Empleo!J18</f>
        <v>0</v>
      </c>
      <c r="DG18" s="105">
        <f>Empleo!K18</f>
        <v>0</v>
      </c>
      <c r="DH18" s="105">
        <f>Empleo!L18</f>
        <v>0</v>
      </c>
      <c r="DI18" s="105">
        <f>Empleo!M18</f>
        <v>0</v>
      </c>
      <c r="DJ18" s="105">
        <f>Empleo!N18</f>
        <v>0</v>
      </c>
      <c r="DL18" s="105">
        <f>'Fechas claves'!B18</f>
        <v>0</v>
      </c>
      <c r="DM18" s="105">
        <f>'Fechas claves'!C18</f>
        <v>0</v>
      </c>
      <c r="DO18" s="110">
        <f>'Disp. Inmueble - Uso del Suelo'!B17</f>
        <v>0</v>
      </c>
      <c r="DP18" s="105">
        <f>'Disp. Inmueble - Uso del Suelo'!C17</f>
        <v>0</v>
      </c>
      <c r="DQ18" s="105">
        <f>'Disp. Inmueble - Uso del Suelo'!D17</f>
        <v>0</v>
      </c>
      <c r="DR18" s="105">
        <f>'Disp. Inmueble - Uso del Suelo'!E17</f>
        <v>0</v>
      </c>
      <c r="DS18" s="105">
        <f>'Disp. Inmueble - Uso del Suelo'!F17</f>
        <v>0</v>
      </c>
      <c r="DT18" s="111">
        <f>'Disp. Inmueble - Uso del Suelo'!G17</f>
        <v>0</v>
      </c>
      <c r="DV18" s="278" t="str">
        <f>Resumen!B18</f>
        <v>CUPO SOLICITADO TOTAL (U$D)</v>
      </c>
      <c r="DW18" s="144">
        <f ca="1">Resumen!C18</f>
        <v>0</v>
      </c>
      <c r="DY18" s="110">
        <f>'Certificado Fiscal'!B18</f>
        <v>0</v>
      </c>
      <c r="DZ18" s="105">
        <f>'Certificado Fiscal'!C18</f>
        <v>0</v>
      </c>
      <c r="EA18" s="105">
        <f>'Certificado Fiscal'!D18</f>
        <v>0</v>
      </c>
      <c r="EB18" s="111">
        <f>'Certificado Fiscal'!E18</f>
        <v>0</v>
      </c>
    </row>
    <row r="19" spans="2:132">
      <c r="B19" s="110" t="str">
        <f>'Formulario A - "Alta Empresa"'!A19</f>
        <v xml:space="preserve">TELÉFONO </v>
      </c>
      <c r="C19" s="111">
        <f>'Formulario A - "Alta Empresa"'!B19</f>
        <v>0</v>
      </c>
      <c r="E19" s="105">
        <f>'Formulario B-"Alta de Proyecto"'!A19</f>
        <v>0</v>
      </c>
      <c r="F19" s="105">
        <f>'Formulario B-"Alta de Proyecto"'!B19</f>
        <v>0</v>
      </c>
      <c r="G19" s="105">
        <f>'Formulario B-"Alta de Proyecto"'!C19</f>
        <v>0</v>
      </c>
      <c r="H19" s="105">
        <f>'Formulario B-"Alta de Proyecto"'!D19</f>
        <v>0</v>
      </c>
      <c r="I19" s="105">
        <f>'Formulario B-"Alta de Proyecto"'!E19</f>
        <v>0</v>
      </c>
      <c r="J19" s="105">
        <f>'Formulario B-"Alta de Proyecto"'!F19</f>
        <v>0</v>
      </c>
      <c r="M19" s="110" t="str">
        <f>'"Información del Proyecto" - 1'!B19</f>
        <v>Tamaño del Parque</v>
      </c>
      <c r="N19" s="105">
        <f>'"Información del Proyecto" - 1'!C19</f>
        <v>0</v>
      </c>
      <c r="O19" s="105" t="str">
        <f>'"Información del Proyecto" - 1'!D19</f>
        <v>(hectáreas)</v>
      </c>
      <c r="P19" s="105" t="str">
        <f>'"Información del Proyecto" - 1'!E19</f>
        <v>("Polígono técnico")</v>
      </c>
      <c r="Q19" s="105">
        <f>'"Información del Proyecto" - 1'!F19</f>
        <v>0</v>
      </c>
      <c r="R19" s="105">
        <f>'"Información del Proyecto" - 1'!G19</f>
        <v>0</v>
      </c>
      <c r="S19" s="105">
        <f>'"Información del Proyecto" - 1'!H19</f>
        <v>0</v>
      </c>
      <c r="T19" s="105">
        <f>'"Información del Proyecto" - 1'!I19</f>
        <v>0</v>
      </c>
      <c r="U19" s="105">
        <f>'"Información del Proyecto" - 1'!J19</f>
        <v>0</v>
      </c>
      <c r="V19" s="105">
        <f>'"Información del Proyecto" - 1'!K19</f>
        <v>0</v>
      </c>
      <c r="W19" s="105">
        <f>'"Información del Proyecto" - 1'!L19</f>
        <v>0</v>
      </c>
      <c r="X19" s="111">
        <f>'"Información del Proyecto" - 1'!M19</f>
        <v>0</v>
      </c>
      <c r="Z19" s="110" t="str">
        <f>'"Información del Proyecto" - 2'!B19</f>
        <v>Fuente</v>
      </c>
      <c r="AA19" s="105">
        <f>'"Información del Proyecto" - 2'!C19</f>
        <v>0</v>
      </c>
      <c r="AB19" s="105">
        <f>'"Información del Proyecto" - 2'!D19</f>
        <v>0</v>
      </c>
      <c r="AC19" s="105">
        <f>'"Información del Proyecto" - 2'!E19</f>
        <v>0</v>
      </c>
      <c r="AD19" s="105">
        <f>'"Información del Proyecto" - 2'!F19</f>
        <v>0</v>
      </c>
      <c r="AE19" s="105">
        <f>'"Información del Proyecto" - 2'!G19</f>
        <v>0</v>
      </c>
      <c r="AF19" s="105">
        <f>'"Información del Proyecto" - 2'!H19</f>
        <v>0</v>
      </c>
      <c r="AG19" s="105">
        <f>'"Información del Proyecto" - 2'!I19</f>
        <v>0</v>
      </c>
      <c r="AH19" s="105">
        <f>'"Información del Proyecto" - 2'!J19</f>
        <v>0</v>
      </c>
      <c r="AI19" s="105">
        <f>'"Información del Proyecto" - 2'!K19</f>
        <v>0</v>
      </c>
      <c r="AJ19" s="105">
        <f>'"Información del Proyecto" - 2'!L19</f>
        <v>0</v>
      </c>
      <c r="AK19" s="105">
        <f>'"Información del Proyecto" - 2'!M19</f>
        <v>0</v>
      </c>
      <c r="AN19" s="110">
        <f>'"Información del Proyecto" - 3'!B19</f>
        <v>0</v>
      </c>
      <c r="AO19" s="105" t="str">
        <f>'"Información del Proyecto" - 3'!C19</f>
        <v>septiembre</v>
      </c>
      <c r="AP19" s="105">
        <f>'"Información del Proyecto" - 3'!D19</f>
        <v>0</v>
      </c>
      <c r="AQ19" s="105">
        <f>'"Información del Proyecto" - 3'!E19</f>
        <v>0</v>
      </c>
      <c r="AR19" s="105" t="str">
        <f>'"Información del Proyecto" - 3'!F19</f>
        <v>Año 9</v>
      </c>
      <c r="AS19" s="105">
        <f>'"Información del Proyecto" - 3'!G19</f>
        <v>0</v>
      </c>
      <c r="AT19" s="105">
        <f>'"Información del Proyecto" - 3'!H19</f>
        <v>0</v>
      </c>
      <c r="AU19" s="105">
        <f>'"Información del Proyecto" - 3'!I19</f>
        <v>0</v>
      </c>
      <c r="AV19" s="105">
        <f>'"Información del Proyecto" - 3'!J19</f>
        <v>0</v>
      </c>
      <c r="AW19" s="105">
        <f>'"Información del Proyecto" - 3'!K19</f>
        <v>0</v>
      </c>
      <c r="AX19" s="105">
        <f>'"Información del Proyecto" - 3'!L19</f>
        <v>0</v>
      </c>
      <c r="AY19" s="105">
        <f>'"Información del Proyecto" - 3'!M19</f>
        <v>0</v>
      </c>
      <c r="AZ19" s="105">
        <f>'"Información del Proyecto" - 3'!N19</f>
        <v>0</v>
      </c>
      <c r="BA19" s="105">
        <f>'"Información del Proyecto" - 3'!O19</f>
        <v>0</v>
      </c>
      <c r="BB19" s="111">
        <f>'"Información del Proyecto" - 3'!P19</f>
        <v>0</v>
      </c>
      <c r="BD19" s="110">
        <f ca="1">Cálculos!B18</f>
        <v>0</v>
      </c>
      <c r="BE19" s="105">
        <f ca="1">Cálculos!C18</f>
        <v>0</v>
      </c>
      <c r="BF19" s="105">
        <f ca="1">Cálculos!D18</f>
        <v>0</v>
      </c>
      <c r="BG19" s="105">
        <f ca="1">Cálculos!E18</f>
        <v>0</v>
      </c>
      <c r="BH19" s="105">
        <f ca="1">Cálculos!F18</f>
        <v>0</v>
      </c>
      <c r="BI19" s="105">
        <f ca="1">Cálculos!G18</f>
        <v>0</v>
      </c>
      <c r="BJ19" s="105">
        <f>Cálculos!H18</f>
        <v>0</v>
      </c>
      <c r="BK19" s="105">
        <f ca="1">Cálculos!I18</f>
        <v>0</v>
      </c>
      <c r="BL19" s="105">
        <f ca="1">Cálculos!J18</f>
        <v>0</v>
      </c>
      <c r="BM19" s="105">
        <f ca="1">Cálculos!K18</f>
        <v>0</v>
      </c>
      <c r="BN19" s="105">
        <f ca="1">Cálculos!L18</f>
        <v>0</v>
      </c>
      <c r="BO19" s="105">
        <f>Cálculos!M18</f>
        <v>0</v>
      </c>
      <c r="BP19" s="105">
        <f ca="1">Cálculos!N18</f>
        <v>0</v>
      </c>
      <c r="BQ19" s="105">
        <f ca="1">Cálculos!O18</f>
        <v>0</v>
      </c>
      <c r="BR19" s="105">
        <f ca="1">Cálculos!P18</f>
        <v>0</v>
      </c>
      <c r="BS19" s="105">
        <f ca="1">Cálculos!Q18</f>
        <v>0</v>
      </c>
      <c r="BT19" s="105">
        <f ca="1">Cálculos!R18</f>
        <v>0</v>
      </c>
      <c r="BU19" s="105">
        <f ca="1">Cálculos!S18</f>
        <v>0</v>
      </c>
      <c r="BV19" s="105">
        <f ca="1">Cálculos!T18</f>
        <v>0</v>
      </c>
      <c r="BY19" s="110">
        <f>Cron.Inversiones!B19</f>
        <v>0</v>
      </c>
      <c r="BZ19" s="105">
        <f>Cron.Inversiones!C19</f>
        <v>0</v>
      </c>
      <c r="CA19" s="105" t="str">
        <f>Cron.Inversiones!D19</f>
        <v xml:space="preserve">Año 1 </v>
      </c>
      <c r="CB19" s="105">
        <f>Cron.Inversiones!E19</f>
        <v>0</v>
      </c>
      <c r="CC19" s="105">
        <f>Cron.Inversiones!F19</f>
        <v>0</v>
      </c>
      <c r="CD19" s="105">
        <f>Cron.Inversiones!G19</f>
        <v>0</v>
      </c>
      <c r="CE19" s="105">
        <f>Cron.Inversiones!H19</f>
        <v>0</v>
      </c>
      <c r="CF19" s="105">
        <f>Cron.Inversiones!I19</f>
        <v>0</v>
      </c>
      <c r="CG19" s="105">
        <f>Cron.Inversiones!J19</f>
        <v>0</v>
      </c>
      <c r="CH19" s="105">
        <f>Cron.Inversiones!K19</f>
        <v>0</v>
      </c>
      <c r="CI19" s="105">
        <f>Cron.Inversiones!L19</f>
        <v>0</v>
      </c>
      <c r="CJ19" s="105">
        <f>Cron.Inversiones!M19</f>
        <v>0</v>
      </c>
      <c r="CK19" s="105">
        <f>Cron.Inversiones!N19</f>
        <v>0</v>
      </c>
      <c r="CL19" s="105">
        <f>Cron.Inversiones!O19</f>
        <v>0</v>
      </c>
      <c r="CM19" s="105">
        <f>Cron.Inversiones!P19</f>
        <v>0</v>
      </c>
      <c r="CP19" s="110" t="str">
        <f>'Obra Civil y Elect'!B19</f>
        <v>Infraestructura de Servicios</v>
      </c>
      <c r="CQ19" s="105">
        <f>'Obra Civil y Elect'!C19</f>
        <v>0</v>
      </c>
      <c r="CR19" s="105">
        <f>'Obra Civil y Elect'!D19</f>
        <v>0</v>
      </c>
      <c r="CS19" s="105">
        <f>'Obra Civil y Elect'!E19</f>
        <v>0</v>
      </c>
      <c r="CT19" s="105">
        <f>'Obra Civil y Elect'!F19</f>
        <v>0</v>
      </c>
      <c r="CU19" s="105">
        <f>'Obra Civil y Elect'!G19</f>
        <v>0</v>
      </c>
      <c r="CV19" s="111">
        <f>'Obra Civil y Elect'!H19</f>
        <v>0</v>
      </c>
      <c r="CX19" s="110">
        <f>Empleo!B19</f>
        <v>0</v>
      </c>
      <c r="CY19" s="105" t="str">
        <f>Empleo!C19</f>
        <v>Mes 13</v>
      </c>
      <c r="CZ19" s="105" t="str">
        <f>Empleo!D19</f>
        <v>Mes 14</v>
      </c>
      <c r="DA19" s="105" t="str">
        <f>Empleo!E19</f>
        <v>Mes 15</v>
      </c>
      <c r="DB19" s="105" t="str">
        <f>Empleo!F19</f>
        <v>Mes 16</v>
      </c>
      <c r="DC19" s="105" t="str">
        <f>Empleo!G19</f>
        <v>Mes 17</v>
      </c>
      <c r="DD19" s="105" t="str">
        <f>Empleo!H19</f>
        <v>Mes 18</v>
      </c>
      <c r="DE19" s="105" t="str">
        <f>Empleo!I19</f>
        <v>Mes 19</v>
      </c>
      <c r="DF19" s="105" t="str">
        <f>Empleo!J19</f>
        <v>Mes 20</v>
      </c>
      <c r="DG19" s="105" t="str">
        <f>Empleo!K19</f>
        <v>Mes 21</v>
      </c>
      <c r="DH19" s="105" t="str">
        <f>Empleo!L19</f>
        <v>Mes 22</v>
      </c>
      <c r="DI19" s="105" t="str">
        <f>Empleo!M19</f>
        <v>Mes 23</v>
      </c>
      <c r="DJ19" s="105" t="str">
        <f>Empleo!N19</f>
        <v>Mes 24</v>
      </c>
      <c r="DL19" s="105">
        <f>'Fechas claves'!B19</f>
        <v>0</v>
      </c>
      <c r="DM19" s="105">
        <f>'Fechas claves'!C19</f>
        <v>0</v>
      </c>
      <c r="DO19" s="110">
        <f>'Disp. Inmueble - Uso del Suelo'!B18</f>
        <v>0</v>
      </c>
      <c r="DP19" s="105">
        <f>'Disp. Inmueble - Uso del Suelo'!C18</f>
        <v>0</v>
      </c>
      <c r="DQ19" s="105">
        <f>'Disp. Inmueble - Uso del Suelo'!D18</f>
        <v>0</v>
      </c>
      <c r="DR19" s="105">
        <f>'Disp. Inmueble - Uso del Suelo'!E18</f>
        <v>0</v>
      </c>
      <c r="DS19" s="105">
        <f>'Disp. Inmueble - Uso del Suelo'!F18</f>
        <v>0</v>
      </c>
      <c r="DT19" s="111">
        <f>'Disp. Inmueble - Uso del Suelo'!G18</f>
        <v>0</v>
      </c>
      <c r="DV19" s="278" t="str">
        <f>Resumen!B19</f>
        <v>CUPO SOLICITADO POR MW (U$D)</v>
      </c>
      <c r="DW19" s="144">
        <f>Resumen!C19</f>
        <v>0</v>
      </c>
      <c r="DY19" s="110">
        <f>'Certificado Fiscal'!B19</f>
        <v>0</v>
      </c>
      <c r="DZ19" s="105">
        <f>'Certificado Fiscal'!C19</f>
        <v>0</v>
      </c>
      <c r="EA19" s="105">
        <f>'Certificado Fiscal'!D19</f>
        <v>0</v>
      </c>
      <c r="EB19" s="111">
        <f>'Certificado Fiscal'!E19</f>
        <v>0</v>
      </c>
    </row>
    <row r="20" spans="2:132">
      <c r="B20" s="110" t="str">
        <f>'Formulario A - "Alta Empresa"'!A20</f>
        <v xml:space="preserve">MAIL INSTITUCIONAL </v>
      </c>
      <c r="C20" s="111">
        <f>'Formulario A - "Alta Empresa"'!B20</f>
        <v>0</v>
      </c>
      <c r="E20" s="105">
        <f>'Formulario B-"Alta de Proyecto"'!A20</f>
        <v>0</v>
      </c>
      <c r="F20" s="105" t="str">
        <f>'Formulario B-"Alta de Proyecto"'!B20</f>
        <v>Estudio PT1:</v>
      </c>
      <c r="G20" s="105" t="str">
        <f>'Formulario B-"Alta de Proyecto"'!C20</f>
        <v>Nombre Empresa Transportista o PAFTT</v>
      </c>
      <c r="H20" s="105" t="str">
        <f>'Formulario B-"Alta de Proyecto"'!D20</f>
        <v>Ente de Aprobación</v>
      </c>
      <c r="I20" s="105">
        <f>'Formulario B-"Alta de Proyecto"'!E20</f>
        <v>0</v>
      </c>
      <c r="J20" s="105">
        <f>'Formulario B-"Alta de Proyecto"'!F20</f>
        <v>0</v>
      </c>
      <c r="M20" s="110" t="str">
        <f>'"Información del Proyecto" - 1'!B20</f>
        <v>Elevación</v>
      </c>
      <c r="N20" s="105">
        <f>'"Información del Proyecto" - 1'!C20</f>
        <v>0</v>
      </c>
      <c r="O20" s="105" t="str">
        <f>'"Información del Proyecto" - 1'!D20</f>
        <v>m.s.n.m.</v>
      </c>
      <c r="P20" s="105">
        <f>'"Información del Proyecto" - 1'!E20</f>
        <v>0</v>
      </c>
      <c r="Q20" s="105">
        <f>'"Información del Proyecto" - 1'!F20</f>
        <v>0</v>
      </c>
      <c r="R20" s="105">
        <f>'"Información del Proyecto" - 1'!G20</f>
        <v>0</v>
      </c>
      <c r="S20" s="105">
        <f>'"Información del Proyecto" - 1'!H20</f>
        <v>0</v>
      </c>
      <c r="T20" s="105">
        <f>'"Información del Proyecto" - 1'!I20</f>
        <v>0</v>
      </c>
      <c r="U20" s="105">
        <f>'"Información del Proyecto" - 1'!J20</f>
        <v>0</v>
      </c>
      <c r="V20" s="105">
        <f>'"Información del Proyecto" - 1'!K20</f>
        <v>0</v>
      </c>
      <c r="W20" s="105">
        <f>'"Información del Proyecto" - 1'!L20</f>
        <v>0</v>
      </c>
      <c r="X20" s="111">
        <f>'"Información del Proyecto" - 1'!M20</f>
        <v>0</v>
      </c>
      <c r="Z20" s="110" t="str">
        <f>'"Información del Proyecto" - 2'!B20</f>
        <v>Periodo de medición</v>
      </c>
      <c r="AA20" s="105">
        <f>'"Información del Proyecto" - 2'!C20</f>
        <v>0</v>
      </c>
      <c r="AB20" s="105" t="str">
        <f>'"Información del Proyecto" - 2'!D20</f>
        <v>a</v>
      </c>
      <c r="AC20" s="105">
        <f>'"Información del Proyecto" - 2'!E20</f>
        <v>0</v>
      </c>
      <c r="AD20" s="105">
        <f>'"Información del Proyecto" - 2'!F20</f>
        <v>0</v>
      </c>
      <c r="AE20" s="105">
        <f>'"Información del Proyecto" - 2'!G20</f>
        <v>0</v>
      </c>
      <c r="AF20" s="105" t="str">
        <f>'"Información del Proyecto" - 2'!H20</f>
        <v>a</v>
      </c>
      <c r="AG20" s="105">
        <f>'"Información del Proyecto" - 2'!I20</f>
        <v>0</v>
      </c>
      <c r="AH20" s="105">
        <f>'"Información del Proyecto" - 2'!J20</f>
        <v>0</v>
      </c>
      <c r="AI20" s="105">
        <f>'"Información del Proyecto" - 2'!K20</f>
        <v>0</v>
      </c>
      <c r="AJ20" s="105" t="str">
        <f>'"Información del Proyecto" - 2'!L20</f>
        <v>a</v>
      </c>
      <c r="AK20" s="105">
        <f>'"Información del Proyecto" - 2'!M20</f>
        <v>0</v>
      </c>
      <c r="AN20" s="110">
        <f>'"Información del Proyecto" - 3'!B20</f>
        <v>0</v>
      </c>
      <c r="AO20" s="105" t="str">
        <f>'"Información del Proyecto" - 3'!C20</f>
        <v>octubre</v>
      </c>
      <c r="AP20" s="105">
        <f>'"Información del Proyecto" - 3'!D20</f>
        <v>0</v>
      </c>
      <c r="AQ20" s="105">
        <f>'"Información del Proyecto" - 3'!E20</f>
        <v>0</v>
      </c>
      <c r="AR20" s="105" t="str">
        <f>'"Información del Proyecto" - 3'!F20</f>
        <v>Año 10</v>
      </c>
      <c r="AS20" s="105">
        <f>'"Información del Proyecto" - 3'!G20</f>
        <v>0</v>
      </c>
      <c r="AT20" s="105">
        <f>'"Información del Proyecto" - 3'!H20</f>
        <v>0</v>
      </c>
      <c r="AU20" s="105">
        <f>'"Información del Proyecto" - 3'!I20</f>
        <v>0</v>
      </c>
      <c r="AV20" s="105">
        <f>'"Información del Proyecto" - 3'!J20</f>
        <v>0</v>
      </c>
      <c r="AW20" s="105">
        <f>'"Información del Proyecto" - 3'!K20</f>
        <v>0</v>
      </c>
      <c r="AX20" s="105">
        <f>'"Información del Proyecto" - 3'!L20</f>
        <v>0</v>
      </c>
      <c r="AY20" s="105">
        <f>'"Información del Proyecto" - 3'!M20</f>
        <v>0</v>
      </c>
      <c r="AZ20" s="105">
        <f>'"Información del Proyecto" - 3'!N20</f>
        <v>0</v>
      </c>
      <c r="BA20" s="105">
        <f>'"Información del Proyecto" - 3'!O20</f>
        <v>0</v>
      </c>
      <c r="BB20" s="111">
        <f>'"Información del Proyecto" - 3'!P20</f>
        <v>0</v>
      </c>
      <c r="BD20" s="110">
        <f ca="1">Cálculos!B19</f>
        <v>0</v>
      </c>
      <c r="BE20" s="105">
        <f ca="1">Cálculos!C19</f>
        <v>0</v>
      </c>
      <c r="BF20" s="105">
        <f ca="1">Cálculos!D19</f>
        <v>0</v>
      </c>
      <c r="BG20" s="105">
        <f ca="1">Cálculos!E19</f>
        <v>0</v>
      </c>
      <c r="BH20" s="105">
        <f ca="1">Cálculos!F19</f>
        <v>0</v>
      </c>
      <c r="BI20" s="105">
        <f ca="1">Cálculos!G19</f>
        <v>0</v>
      </c>
      <c r="BJ20" s="105">
        <f>Cálculos!H19</f>
        <v>0</v>
      </c>
      <c r="BK20" s="105">
        <f ca="1">Cálculos!I19</f>
        <v>0</v>
      </c>
      <c r="BL20" s="105">
        <f ca="1">Cálculos!J19</f>
        <v>0</v>
      </c>
      <c r="BM20" s="105">
        <f ca="1">Cálculos!K19</f>
        <v>0</v>
      </c>
      <c r="BN20" s="105">
        <f ca="1">Cálculos!L19</f>
        <v>0</v>
      </c>
      <c r="BO20" s="105">
        <f>Cálculos!M19</f>
        <v>0</v>
      </c>
      <c r="BP20" s="105">
        <f ca="1">Cálculos!N19</f>
        <v>0</v>
      </c>
      <c r="BQ20" s="105">
        <f ca="1">Cálculos!O19</f>
        <v>0</v>
      </c>
      <c r="BR20" s="105">
        <f ca="1">Cálculos!P19</f>
        <v>0</v>
      </c>
      <c r="BS20" s="105">
        <f ca="1">Cálculos!Q19</f>
        <v>0</v>
      </c>
      <c r="BT20" s="105">
        <f ca="1">Cálculos!R19</f>
        <v>0</v>
      </c>
      <c r="BU20" s="105">
        <f ca="1">Cálculos!S19</f>
        <v>0</v>
      </c>
      <c r="BV20" s="105">
        <f ca="1">Cálculos!T19</f>
        <v>0</v>
      </c>
      <c r="BY20" s="110" t="str">
        <f>Cron.Inversiones!B20</f>
        <v>Valores en U$D, SIN IVA</v>
      </c>
      <c r="BZ20" s="105" t="str">
        <f>Cron.Inversiones!C20</f>
        <v>Inversión por año:</v>
      </c>
      <c r="CA20" s="105" t="str">
        <f>Cron.Inversiones!D20</f>
        <v>Mes 1</v>
      </c>
      <c r="CB20" s="105" t="str">
        <f>Cron.Inversiones!E20</f>
        <v>Mes 2</v>
      </c>
      <c r="CC20" s="105" t="str">
        <f>Cron.Inversiones!F20</f>
        <v>Mes 3</v>
      </c>
      <c r="CD20" s="105" t="str">
        <f>Cron.Inversiones!G20</f>
        <v>Mes 4</v>
      </c>
      <c r="CE20" s="105" t="str">
        <f>Cron.Inversiones!H20</f>
        <v>Mes 5</v>
      </c>
      <c r="CF20" s="105" t="str">
        <f>Cron.Inversiones!I20</f>
        <v>Mes 6</v>
      </c>
      <c r="CG20" s="105" t="str">
        <f>Cron.Inversiones!J20</f>
        <v>Mes 7</v>
      </c>
      <c r="CH20" s="105" t="str">
        <f>Cron.Inversiones!K20</f>
        <v>Mes 8</v>
      </c>
      <c r="CI20" s="105" t="str">
        <f>Cron.Inversiones!L20</f>
        <v>Mes 9</v>
      </c>
      <c r="CJ20" s="105" t="str">
        <f>Cron.Inversiones!M20</f>
        <v>Mes 10</v>
      </c>
      <c r="CK20" s="105" t="str">
        <f>Cron.Inversiones!N20</f>
        <v>Mes 11</v>
      </c>
      <c r="CL20" s="105" t="str">
        <f>Cron.Inversiones!O20</f>
        <v>Mes 12</v>
      </c>
      <c r="CM20" s="105">
        <f>Cron.Inversiones!P20</f>
        <v>0</v>
      </c>
      <c r="CP20" s="110" t="str">
        <f>'Obra Civil y Elect'!B20</f>
        <v>Superficie cubierta</v>
      </c>
      <c r="CQ20" s="105">
        <f>'Obra Civil y Elect'!C20</f>
        <v>0</v>
      </c>
      <c r="CR20" s="105" t="str">
        <f>'Obra Civil y Elect'!D20</f>
        <v>m2 cubiertos</v>
      </c>
      <c r="CS20" s="105">
        <f>'Obra Civil y Elect'!E20</f>
        <v>0</v>
      </c>
      <c r="CT20" s="105">
        <f>'Obra Civil y Elect'!F20</f>
        <v>0</v>
      </c>
      <c r="CU20" s="105">
        <f>'Obra Civil y Elect'!G20</f>
        <v>0</v>
      </c>
      <c r="CV20" s="111">
        <f>'Obra Civil y Elect'!H20</f>
        <v>0</v>
      </c>
      <c r="CX20" s="110">
        <f>Empleo!B20</f>
        <v>0</v>
      </c>
      <c r="CY20" s="105">
        <f>Empleo!C20</f>
        <v>44927</v>
      </c>
      <c r="CZ20" s="105">
        <f>Empleo!D20</f>
        <v>44958</v>
      </c>
      <c r="DA20" s="105">
        <f>Empleo!E20</f>
        <v>44986</v>
      </c>
      <c r="DB20" s="105">
        <f>Empleo!F20</f>
        <v>45017</v>
      </c>
      <c r="DC20" s="105">
        <f>Empleo!G20</f>
        <v>45047</v>
      </c>
      <c r="DD20" s="105">
        <f>Empleo!H20</f>
        <v>45078</v>
      </c>
      <c r="DE20" s="105">
        <f>Empleo!I20</f>
        <v>45108</v>
      </c>
      <c r="DF20" s="105">
        <f>Empleo!J20</f>
        <v>45139</v>
      </c>
      <c r="DG20" s="105">
        <f>Empleo!K20</f>
        <v>45170</v>
      </c>
      <c r="DH20" s="105">
        <f>Empleo!L20</f>
        <v>45200</v>
      </c>
      <c r="DI20" s="105">
        <f>Empleo!M20</f>
        <v>45231</v>
      </c>
      <c r="DJ20" s="105">
        <f>Empleo!N20</f>
        <v>45261</v>
      </c>
      <c r="DL20" s="105">
        <f>'Fechas claves'!B20</f>
        <v>0</v>
      </c>
      <c r="DM20" s="105">
        <f>'Fechas claves'!C20</f>
        <v>0</v>
      </c>
      <c r="DV20" s="278">
        <f>Resumen!B20</f>
        <v>0</v>
      </c>
      <c r="DW20" s="144">
        <f>Resumen!C20</f>
        <v>0</v>
      </c>
      <c r="DY20" s="110">
        <f>'Certificado Fiscal'!B20</f>
        <v>0</v>
      </c>
      <c r="DZ20" s="105">
        <f>'Certificado Fiscal'!C20</f>
        <v>0</v>
      </c>
      <c r="EA20" s="105">
        <f>'Certificado Fiscal'!D20</f>
        <v>0</v>
      </c>
      <c r="EB20" s="111">
        <f>'Certificado Fiscal'!E20</f>
        <v>0</v>
      </c>
    </row>
    <row r="21" spans="2:132">
      <c r="B21" s="110" t="str">
        <f>'Formulario A - "Alta Empresa"'!A21</f>
        <v xml:space="preserve">CÓDIGO POSTAL </v>
      </c>
      <c r="C21" s="111">
        <f>'Formulario A - "Alta Empresa"'!B21</f>
        <v>0</v>
      </c>
      <c r="E21" s="105" t="str">
        <f>'Formulario B-"Alta de Proyecto"'!A21</f>
        <v xml:space="preserve">Acceso a la Capacidad de Transporte (***) </v>
      </c>
      <c r="F21" s="105">
        <f>'Formulario B-"Alta de Proyecto"'!B21</f>
        <v>0</v>
      </c>
      <c r="G21" s="105">
        <f>'Formulario B-"Alta de Proyecto"'!C21</f>
        <v>0</v>
      </c>
      <c r="H21" s="105">
        <f>'Formulario B-"Alta de Proyecto"'!D21</f>
        <v>0</v>
      </c>
      <c r="I21" s="105">
        <f>'Formulario B-"Alta de Proyecto"'!E21</f>
        <v>0</v>
      </c>
      <c r="J21" s="105">
        <f>'Formulario B-"Alta de Proyecto"'!F21</f>
        <v>0</v>
      </c>
      <c r="M21" s="110">
        <f>'"Información del Proyecto" - 1'!B21</f>
        <v>0</v>
      </c>
      <c r="N21" s="105">
        <f>'"Información del Proyecto" - 1'!C21</f>
        <v>0</v>
      </c>
      <c r="O21" s="105">
        <f>'"Información del Proyecto" - 1'!D21</f>
        <v>0</v>
      </c>
      <c r="P21" s="105">
        <f>'"Información del Proyecto" - 1'!E21</f>
        <v>0</v>
      </c>
      <c r="Q21" s="105">
        <f>'"Información del Proyecto" - 1'!F21</f>
        <v>0</v>
      </c>
      <c r="R21" s="105">
        <f>'"Información del Proyecto" - 1'!G21</f>
        <v>0</v>
      </c>
      <c r="S21" s="105">
        <f>'"Información del Proyecto" - 1'!H21</f>
        <v>0</v>
      </c>
      <c r="T21" s="105">
        <f>'"Información del Proyecto" - 1'!I21</f>
        <v>0</v>
      </c>
      <c r="U21" s="105">
        <f>'"Información del Proyecto" - 1'!J21</f>
        <v>0</v>
      </c>
      <c r="V21" s="105">
        <f>'"Información del Proyecto" - 1'!K21</f>
        <v>0</v>
      </c>
      <c r="W21" s="105">
        <f>'"Información del Proyecto" - 1'!L21</f>
        <v>0</v>
      </c>
      <c r="X21" s="111">
        <f>'"Información del Proyecto" - 1'!M21</f>
        <v>0</v>
      </c>
      <c r="Z21" s="110">
        <f>'"Información del Proyecto" - 2'!B21</f>
        <v>0</v>
      </c>
      <c r="AA21" s="105">
        <f>'"Información del Proyecto" - 2'!C21</f>
        <v>0</v>
      </c>
      <c r="AB21" s="105">
        <f>'"Información del Proyecto" - 2'!D21</f>
        <v>0</v>
      </c>
      <c r="AC21" s="105">
        <f>'"Información del Proyecto" - 2'!E21</f>
        <v>0</v>
      </c>
      <c r="AD21" s="105">
        <f>'"Información del Proyecto" - 2'!F21</f>
        <v>0</v>
      </c>
      <c r="AE21" s="105">
        <f>'"Información del Proyecto" - 2'!G21</f>
        <v>0</v>
      </c>
      <c r="AF21" s="105">
        <f>'"Información del Proyecto" - 2'!H21</f>
        <v>0</v>
      </c>
      <c r="AG21" s="105">
        <f>'"Información del Proyecto" - 2'!I21</f>
        <v>0</v>
      </c>
      <c r="AH21" s="105">
        <f>'"Información del Proyecto" - 2'!J21</f>
        <v>0</v>
      </c>
      <c r="AI21" s="105">
        <f>'"Información del Proyecto" - 2'!K21</f>
        <v>0</v>
      </c>
      <c r="AJ21" s="105">
        <f>'"Información del Proyecto" - 2'!L21</f>
        <v>0</v>
      </c>
      <c r="AK21" s="105">
        <f>'"Información del Proyecto" - 2'!M21</f>
        <v>0</v>
      </c>
      <c r="AN21" s="110">
        <f>'"Información del Proyecto" - 3'!B21</f>
        <v>0</v>
      </c>
      <c r="AO21" s="105" t="str">
        <f>'"Información del Proyecto" - 3'!C21</f>
        <v>noviembre</v>
      </c>
      <c r="AP21" s="105">
        <f>'"Información del Proyecto" - 3'!D21</f>
        <v>0</v>
      </c>
      <c r="AQ21" s="105">
        <f>'"Información del Proyecto" - 3'!E21</f>
        <v>0</v>
      </c>
      <c r="AR21" s="105" t="str">
        <f>'"Información del Proyecto" - 3'!F21</f>
        <v>Año 11</v>
      </c>
      <c r="AS21" s="105">
        <f>'"Información del Proyecto" - 3'!G21</f>
        <v>0</v>
      </c>
      <c r="AT21" s="105">
        <f>'"Información del Proyecto" - 3'!H21</f>
        <v>0</v>
      </c>
      <c r="AU21" s="105">
        <f>'"Información del Proyecto" - 3'!I21</f>
        <v>0</v>
      </c>
      <c r="AV21" s="105">
        <f>'"Información del Proyecto" - 3'!J21</f>
        <v>0</v>
      </c>
      <c r="AW21" s="105">
        <f>'"Información del Proyecto" - 3'!K21</f>
        <v>0</v>
      </c>
      <c r="AX21" s="105">
        <f>'"Información del Proyecto" - 3'!L21</f>
        <v>0</v>
      </c>
      <c r="AY21" s="105">
        <f>'"Información del Proyecto" - 3'!M21</f>
        <v>0</v>
      </c>
      <c r="AZ21" s="105">
        <f>'"Información del Proyecto" - 3'!N21</f>
        <v>0</v>
      </c>
      <c r="BA21" s="105">
        <f>'"Información del Proyecto" - 3'!O21</f>
        <v>0</v>
      </c>
      <c r="BB21" s="111">
        <f>'"Información del Proyecto" - 3'!P21</f>
        <v>0</v>
      </c>
      <c r="BD21" s="110">
        <f ca="1">Cálculos!B20</f>
        <v>0</v>
      </c>
      <c r="BE21" s="105">
        <f ca="1">Cálculos!C20</f>
        <v>0</v>
      </c>
      <c r="BF21" s="105">
        <f ca="1">Cálculos!D20</f>
        <v>0</v>
      </c>
      <c r="BG21" s="105">
        <f ca="1">Cálculos!E20</f>
        <v>0</v>
      </c>
      <c r="BH21" s="105">
        <f ca="1">Cálculos!F20</f>
        <v>0</v>
      </c>
      <c r="BI21" s="105">
        <f ca="1">Cálculos!G20</f>
        <v>0</v>
      </c>
      <c r="BJ21" s="105">
        <f>Cálculos!H20</f>
        <v>0</v>
      </c>
      <c r="BK21" s="105">
        <f ca="1">Cálculos!I20</f>
        <v>0</v>
      </c>
      <c r="BL21" s="105">
        <f ca="1">Cálculos!J20</f>
        <v>0</v>
      </c>
      <c r="BM21" s="105">
        <f ca="1">Cálculos!K20</f>
        <v>0</v>
      </c>
      <c r="BN21" s="105">
        <f ca="1">Cálculos!L20</f>
        <v>0</v>
      </c>
      <c r="BO21" s="105">
        <f>Cálculos!M20</f>
        <v>0</v>
      </c>
      <c r="BP21" s="105">
        <f ca="1">Cálculos!N20</f>
        <v>0</v>
      </c>
      <c r="BQ21" s="105">
        <f ca="1">Cálculos!O20</f>
        <v>0</v>
      </c>
      <c r="BR21" s="105">
        <f ca="1">Cálculos!P20</f>
        <v>0</v>
      </c>
      <c r="BS21" s="105">
        <f ca="1">Cálculos!Q20</f>
        <v>0</v>
      </c>
      <c r="BT21" s="105">
        <f ca="1">Cálculos!R20</f>
        <v>0</v>
      </c>
      <c r="BU21" s="105">
        <f ca="1">Cálculos!S20</f>
        <v>0</v>
      </c>
      <c r="BV21" s="105">
        <f ca="1">Cálculos!T20</f>
        <v>0</v>
      </c>
      <c r="BY21" s="110">
        <f>Cron.Inversiones!B21</f>
        <v>0</v>
      </c>
      <c r="BZ21" s="105">
        <f>Cron.Inversiones!C21</f>
        <v>0</v>
      </c>
      <c r="CA21" s="105">
        <f>Cron.Inversiones!D21</f>
        <v>44562</v>
      </c>
      <c r="CB21" s="105">
        <f>Cron.Inversiones!E21</f>
        <v>44593</v>
      </c>
      <c r="CC21" s="105">
        <f>Cron.Inversiones!F21</f>
        <v>44621</v>
      </c>
      <c r="CD21" s="105">
        <f>Cron.Inversiones!G21</f>
        <v>44652</v>
      </c>
      <c r="CE21" s="105">
        <f>Cron.Inversiones!H21</f>
        <v>44682</v>
      </c>
      <c r="CF21" s="105">
        <f>Cron.Inversiones!I21</f>
        <v>44713</v>
      </c>
      <c r="CG21" s="105">
        <f>Cron.Inversiones!J21</f>
        <v>44743</v>
      </c>
      <c r="CH21" s="105">
        <f>Cron.Inversiones!K21</f>
        <v>44774</v>
      </c>
      <c r="CI21" s="105">
        <f>Cron.Inversiones!L21</f>
        <v>44805</v>
      </c>
      <c r="CJ21" s="105">
        <f>Cron.Inversiones!M21</f>
        <v>44835</v>
      </c>
      <c r="CK21" s="105">
        <f>Cron.Inversiones!N21</f>
        <v>44866</v>
      </c>
      <c r="CL21" s="105">
        <f>Cron.Inversiones!O21</f>
        <v>44896</v>
      </c>
      <c r="CM21" s="105">
        <f>Cron.Inversiones!P21</f>
        <v>0</v>
      </c>
      <c r="CP21" s="110" t="str">
        <f>'Obra Civil y Elect'!B21</f>
        <v>Superficie descubierta</v>
      </c>
      <c r="CQ21" s="105">
        <f>'Obra Civil y Elect'!C21</f>
        <v>0</v>
      </c>
      <c r="CR21" s="105" t="str">
        <f>'Obra Civil y Elect'!D21</f>
        <v>m2 descubiertos de servicio</v>
      </c>
      <c r="CS21" s="105">
        <f>'Obra Civil y Elect'!E21</f>
        <v>0</v>
      </c>
      <c r="CT21" s="105">
        <f>'Obra Civil y Elect'!F21</f>
        <v>0</v>
      </c>
      <c r="CU21" s="105">
        <f>'Obra Civil y Elect'!G21</f>
        <v>0</v>
      </c>
      <c r="CV21" s="111">
        <f>'Obra Civil y Elect'!H21</f>
        <v>0</v>
      </c>
      <c r="CX21" s="110">
        <f>Empleo!B21</f>
        <v>0</v>
      </c>
      <c r="CY21" s="105">
        <f>Empleo!C21</f>
        <v>0</v>
      </c>
      <c r="CZ21" s="105">
        <f>Empleo!D21</f>
        <v>0</v>
      </c>
      <c r="DA21" s="105">
        <f>Empleo!E21</f>
        <v>0</v>
      </c>
      <c r="DB21" s="105">
        <f>Empleo!F21</f>
        <v>0</v>
      </c>
      <c r="DC21" s="105">
        <f>Empleo!G21</f>
        <v>0</v>
      </c>
      <c r="DD21" s="105">
        <f>Empleo!H21</f>
        <v>0</v>
      </c>
      <c r="DE21" s="105">
        <f>Empleo!I21</f>
        <v>0</v>
      </c>
      <c r="DF21" s="105">
        <f>Empleo!J21</f>
        <v>0</v>
      </c>
      <c r="DG21" s="105">
        <f>Empleo!K21</f>
        <v>0</v>
      </c>
      <c r="DH21" s="105">
        <f>Empleo!L21</f>
        <v>0</v>
      </c>
      <c r="DI21" s="105">
        <f>Empleo!M21</f>
        <v>0</v>
      </c>
      <c r="DJ21" s="105">
        <f>Empleo!N21</f>
        <v>0</v>
      </c>
      <c r="DL21" s="105">
        <f>'Fechas claves'!B21</f>
        <v>0</v>
      </c>
      <c r="DM21" s="105">
        <f>'Fechas claves'!C21</f>
        <v>0</v>
      </c>
      <c r="DV21" s="278" t="str">
        <f ca="1">Resumen!B21</f>
        <v/>
      </c>
      <c r="DW21" s="144">
        <f>Resumen!C21</f>
        <v>0</v>
      </c>
      <c r="DY21" s="110">
        <f>'Certificado Fiscal'!B21</f>
        <v>0</v>
      </c>
      <c r="DZ21" s="105">
        <f>'Certificado Fiscal'!C21</f>
        <v>0</v>
      </c>
      <c r="EA21" s="105">
        <f>'Certificado Fiscal'!D21</f>
        <v>0</v>
      </c>
      <c r="EB21" s="111">
        <f>'Certificado Fiscal'!E21</f>
        <v>0</v>
      </c>
    </row>
    <row r="22" spans="2:132">
      <c r="B22" s="110">
        <f>'Formulario A - "Alta Empresa"'!A22</f>
        <v>0</v>
      </c>
      <c r="C22" s="111">
        <f>'Formulario A - "Alta Empresa"'!B22</f>
        <v>0</v>
      </c>
      <c r="E22" s="105">
        <f>'Formulario B-"Alta de Proyecto"'!A22</f>
        <v>0</v>
      </c>
      <c r="F22" s="105">
        <f>'Formulario B-"Alta de Proyecto"'!B22</f>
        <v>0</v>
      </c>
      <c r="G22" s="105">
        <f>'Formulario B-"Alta de Proyecto"'!C22</f>
        <v>0</v>
      </c>
      <c r="H22" s="105">
        <f>'Formulario B-"Alta de Proyecto"'!D22</f>
        <v>0</v>
      </c>
      <c r="I22" s="105">
        <f>'Formulario B-"Alta de Proyecto"'!E22</f>
        <v>0</v>
      </c>
      <c r="J22" s="105">
        <f>'Formulario B-"Alta de Proyecto"'!F22</f>
        <v>0</v>
      </c>
      <c r="M22" s="110">
        <f>'"Información del Proyecto" - 1'!B22</f>
        <v>0</v>
      </c>
      <c r="N22" s="105">
        <f>'"Información del Proyecto" - 1'!C22</f>
        <v>0</v>
      </c>
      <c r="O22" s="105">
        <f>'"Información del Proyecto" - 1'!D22</f>
        <v>0</v>
      </c>
      <c r="P22" s="105">
        <f>'"Información del Proyecto" - 1'!E22</f>
        <v>0</v>
      </c>
      <c r="Q22" s="105">
        <f>'"Información del Proyecto" - 1'!F22</f>
        <v>0</v>
      </c>
      <c r="R22" s="105">
        <f>'"Información del Proyecto" - 1'!G22</f>
        <v>0</v>
      </c>
      <c r="S22" s="105">
        <f>'"Información del Proyecto" - 1'!H22</f>
        <v>0</v>
      </c>
      <c r="T22" s="105">
        <f>'"Información del Proyecto" - 1'!I22</f>
        <v>0</v>
      </c>
      <c r="U22" s="105">
        <f>'"Información del Proyecto" - 1'!J22</f>
        <v>0</v>
      </c>
      <c r="V22" s="105">
        <f>'"Información del Proyecto" - 1'!K22</f>
        <v>0</v>
      </c>
      <c r="W22" s="105">
        <f>'"Información del Proyecto" - 1'!L22</f>
        <v>0</v>
      </c>
      <c r="X22" s="111">
        <f>'"Información del Proyecto" - 1'!M22</f>
        <v>0</v>
      </c>
      <c r="Z22" s="110">
        <f>'"Información del Proyecto" - 2'!B22</f>
        <v>0</v>
      </c>
      <c r="AA22" s="105">
        <f>'"Información del Proyecto" - 2'!C22</f>
        <v>0</v>
      </c>
      <c r="AB22" s="105">
        <f>'"Información del Proyecto" - 2'!D22</f>
        <v>0</v>
      </c>
      <c r="AC22" s="105">
        <f>'"Información del Proyecto" - 2'!E22</f>
        <v>0</v>
      </c>
      <c r="AD22" s="105">
        <f>'"Información del Proyecto" - 2'!F22</f>
        <v>0</v>
      </c>
      <c r="AE22" s="105">
        <f>'"Información del Proyecto" - 2'!G22</f>
        <v>0</v>
      </c>
      <c r="AF22" s="105">
        <f>'"Información del Proyecto" - 2'!H22</f>
        <v>0</v>
      </c>
      <c r="AG22" s="105">
        <f>'"Información del Proyecto" - 2'!I22</f>
        <v>0</v>
      </c>
      <c r="AH22" s="105">
        <f>'"Información del Proyecto" - 2'!J22</f>
        <v>0</v>
      </c>
      <c r="AI22" s="105">
        <f>'"Información del Proyecto" - 2'!K22</f>
        <v>0</v>
      </c>
      <c r="AJ22" s="105">
        <f>'"Información del Proyecto" - 2'!L22</f>
        <v>0</v>
      </c>
      <c r="AK22" s="105">
        <f>'"Información del Proyecto" - 2'!M22</f>
        <v>0</v>
      </c>
      <c r="AN22" s="110">
        <f>'"Información del Proyecto" - 3'!B22</f>
        <v>0</v>
      </c>
      <c r="AO22" s="105" t="str">
        <f>'"Información del Proyecto" - 3'!C22</f>
        <v>diciembre</v>
      </c>
      <c r="AP22" s="105">
        <f>'"Información del Proyecto" - 3'!D22</f>
        <v>0</v>
      </c>
      <c r="AQ22" s="105">
        <f>'"Información del Proyecto" - 3'!E22</f>
        <v>0</v>
      </c>
      <c r="AR22" s="105" t="str">
        <f>'"Información del Proyecto" - 3'!F22</f>
        <v>Año 12</v>
      </c>
      <c r="AS22" s="105">
        <f>'"Información del Proyecto" - 3'!G22</f>
        <v>0</v>
      </c>
      <c r="AT22" s="105">
        <f>'"Información del Proyecto" - 3'!H22</f>
        <v>0</v>
      </c>
      <c r="AU22" s="105">
        <f>'"Información del Proyecto" - 3'!I22</f>
        <v>0</v>
      </c>
      <c r="AV22" s="105">
        <f>'"Información del Proyecto" - 3'!J22</f>
        <v>0</v>
      </c>
      <c r="AW22" s="105">
        <f>'"Información del Proyecto" - 3'!K22</f>
        <v>0</v>
      </c>
      <c r="AX22" s="105">
        <f>'"Información del Proyecto" - 3'!L22</f>
        <v>0</v>
      </c>
      <c r="AY22" s="105">
        <f>'"Información del Proyecto" - 3'!M22</f>
        <v>0</v>
      </c>
      <c r="AZ22" s="105">
        <f>'"Información del Proyecto" - 3'!N22</f>
        <v>0</v>
      </c>
      <c r="BA22" s="105">
        <f>'"Información del Proyecto" - 3'!O22</f>
        <v>0</v>
      </c>
      <c r="BB22" s="111">
        <f>'"Información del Proyecto" - 3'!P22</f>
        <v>0</v>
      </c>
      <c r="BD22" s="110">
        <f ca="1">Cálculos!B21</f>
        <v>0</v>
      </c>
      <c r="BE22" s="105">
        <f ca="1">Cálculos!C21</f>
        <v>0</v>
      </c>
      <c r="BF22" s="105">
        <f ca="1">Cálculos!D21</f>
        <v>0</v>
      </c>
      <c r="BG22" s="105">
        <f ca="1">Cálculos!E21</f>
        <v>0</v>
      </c>
      <c r="BH22" s="105">
        <f ca="1">Cálculos!F21</f>
        <v>0</v>
      </c>
      <c r="BI22" s="105">
        <f ca="1">Cálculos!G21</f>
        <v>0</v>
      </c>
      <c r="BJ22" s="105">
        <f>Cálculos!H21</f>
        <v>0</v>
      </c>
      <c r="BK22" s="105">
        <f ca="1">Cálculos!I21</f>
        <v>0</v>
      </c>
      <c r="BL22" s="105">
        <f ca="1">Cálculos!J21</f>
        <v>0</v>
      </c>
      <c r="BM22" s="105">
        <f ca="1">Cálculos!K21</f>
        <v>0</v>
      </c>
      <c r="BN22" s="105">
        <f ca="1">Cálculos!L21</f>
        <v>0</v>
      </c>
      <c r="BO22" s="105">
        <f>Cálculos!M21</f>
        <v>0</v>
      </c>
      <c r="BP22" s="105">
        <f ca="1">Cálculos!N21</f>
        <v>0</v>
      </c>
      <c r="BQ22" s="105">
        <f ca="1">Cálculos!O21</f>
        <v>0</v>
      </c>
      <c r="BR22" s="105">
        <f ca="1">Cálculos!P21</f>
        <v>0</v>
      </c>
      <c r="BS22" s="105">
        <f ca="1">Cálculos!Q21</f>
        <v>0</v>
      </c>
      <c r="BT22" s="105">
        <f ca="1">Cálculos!R21</f>
        <v>0</v>
      </c>
      <c r="BU22" s="105">
        <f ca="1">Cálculos!S21</f>
        <v>0</v>
      </c>
      <c r="BV22" s="105">
        <f ca="1">Cálculos!T21</f>
        <v>0</v>
      </c>
      <c r="BY22" s="110" t="str">
        <f>Cron.Inversiones!B22</f>
        <v>Equipamiento de Generación</v>
      </c>
      <c r="BZ22" s="105">
        <f ca="1">Cron.Inversiones!C22</f>
        <v>0</v>
      </c>
      <c r="CA22" s="105">
        <f>Cron.Inversiones!D22</f>
        <v>0</v>
      </c>
      <c r="CB22" s="105">
        <f>Cron.Inversiones!E22</f>
        <v>0</v>
      </c>
      <c r="CC22" s="105">
        <f>Cron.Inversiones!F22</f>
        <v>0</v>
      </c>
      <c r="CD22" s="105">
        <f>Cron.Inversiones!G22</f>
        <v>0</v>
      </c>
      <c r="CE22" s="105">
        <f>Cron.Inversiones!H22</f>
        <v>0</v>
      </c>
      <c r="CF22" s="105">
        <f>Cron.Inversiones!I22</f>
        <v>0</v>
      </c>
      <c r="CG22" s="105">
        <f>Cron.Inversiones!J22</f>
        <v>0</v>
      </c>
      <c r="CH22" s="105">
        <f>Cron.Inversiones!K22</f>
        <v>0</v>
      </c>
      <c r="CI22" s="105">
        <f>Cron.Inversiones!L22</f>
        <v>0</v>
      </c>
      <c r="CJ22" s="105">
        <f>Cron.Inversiones!M22</f>
        <v>0</v>
      </c>
      <c r="CK22" s="105">
        <f>Cron.Inversiones!N22</f>
        <v>0</v>
      </c>
      <c r="CL22" s="105">
        <f>Cron.Inversiones!O22</f>
        <v>0</v>
      </c>
      <c r="CM22" s="105" t="str">
        <f>Cron.Inversiones!P22</f>
        <v>X</v>
      </c>
      <c r="CP22" s="110">
        <f>'Obra Civil y Elect'!B22</f>
        <v>0</v>
      </c>
      <c r="CQ22" s="105">
        <f>'Obra Civil y Elect'!C22</f>
        <v>0</v>
      </c>
      <c r="CR22" s="105" t="str">
        <f>'Obra Civil y Elect'!D22</f>
        <v xml:space="preserve"> (playon estacionamiento, etc)</v>
      </c>
      <c r="CS22" s="105">
        <f>'Obra Civil y Elect'!E22</f>
        <v>0</v>
      </c>
      <c r="CT22" s="105">
        <f>'Obra Civil y Elect'!F22</f>
        <v>0</v>
      </c>
      <c r="CU22" s="105">
        <f>'Obra Civil y Elect'!G22</f>
        <v>0</v>
      </c>
      <c r="CV22" s="111">
        <f>'Obra Civil y Elect'!H22</f>
        <v>0</v>
      </c>
      <c r="CX22" s="110" t="str">
        <f>Empleo!B22</f>
        <v>Administrativo</v>
      </c>
      <c r="CY22" s="105">
        <f>Empleo!C22</f>
        <v>0</v>
      </c>
      <c r="CZ22" s="105">
        <f>Empleo!D22</f>
        <v>0</v>
      </c>
      <c r="DA22" s="105">
        <f>Empleo!E22</f>
        <v>0</v>
      </c>
      <c r="DB22" s="105">
        <f>Empleo!F22</f>
        <v>0</v>
      </c>
      <c r="DC22" s="105">
        <f>Empleo!G22</f>
        <v>0</v>
      </c>
      <c r="DD22" s="105">
        <f>Empleo!H22</f>
        <v>0</v>
      </c>
      <c r="DE22" s="105">
        <f>Empleo!I22</f>
        <v>0</v>
      </c>
      <c r="DF22" s="105">
        <f>Empleo!J22</f>
        <v>0</v>
      </c>
      <c r="DG22" s="105">
        <f>Empleo!K22</f>
        <v>0</v>
      </c>
      <c r="DH22" s="105">
        <f>Empleo!L22</f>
        <v>0</v>
      </c>
      <c r="DI22" s="105">
        <f>Empleo!M22</f>
        <v>0</v>
      </c>
      <c r="DJ22" s="105">
        <f>Empleo!N22</f>
        <v>0</v>
      </c>
      <c r="DV22" s="278">
        <f>Resumen!B22</f>
        <v>0</v>
      </c>
      <c r="DW22" s="144">
        <f>Resumen!C22</f>
        <v>0</v>
      </c>
      <c r="DY22" s="110">
        <f>'Certificado Fiscal'!B22</f>
        <v>0</v>
      </c>
      <c r="DZ22" s="105">
        <f>'Certificado Fiscal'!C22</f>
        <v>0</v>
      </c>
      <c r="EA22" s="105">
        <f>'Certificado Fiscal'!D22</f>
        <v>0</v>
      </c>
      <c r="EB22" s="111">
        <f>'Certificado Fiscal'!E22</f>
        <v>0</v>
      </c>
    </row>
    <row r="23" spans="2:132">
      <c r="B23" s="110">
        <f>'Formulario A - "Alta Empresa"'!A23</f>
        <v>0</v>
      </c>
      <c r="C23" s="111" t="str">
        <f>'Formulario A - "Alta Empresa"'!B23</f>
        <v>DOMICILIO CONSTITUIDO EN CABA</v>
      </c>
      <c r="E23" s="105">
        <f>'Formulario B-"Alta de Proyecto"'!A23</f>
        <v>0</v>
      </c>
      <c r="F23" s="105">
        <f>'Formulario B-"Alta de Proyecto"'!B23</f>
        <v>0</v>
      </c>
      <c r="G23" s="105">
        <f>'Formulario B-"Alta de Proyecto"'!C23</f>
        <v>0</v>
      </c>
      <c r="H23" s="105">
        <f>'Formulario B-"Alta de Proyecto"'!D23</f>
        <v>0</v>
      </c>
      <c r="I23" s="105">
        <f>'Formulario B-"Alta de Proyecto"'!E23</f>
        <v>0</v>
      </c>
      <c r="J23" s="105">
        <f>'Formulario B-"Alta de Proyecto"'!F23</f>
        <v>0</v>
      </c>
      <c r="M23" s="110">
        <f>'"Información del Proyecto" - 1'!B23</f>
        <v>0</v>
      </c>
      <c r="N23" s="105">
        <f>'"Información del Proyecto" - 1'!C23</f>
        <v>0</v>
      </c>
      <c r="O23" s="105">
        <f>'"Información del Proyecto" - 1'!D23</f>
        <v>0</v>
      </c>
      <c r="P23" s="105">
        <f>'"Información del Proyecto" - 1'!E23</f>
        <v>0</v>
      </c>
      <c r="Q23" s="105">
        <f>'"Información del Proyecto" - 1'!F23</f>
        <v>0</v>
      </c>
      <c r="R23" s="105">
        <f>'"Información del Proyecto" - 1'!G23</f>
        <v>0</v>
      </c>
      <c r="S23" s="105">
        <f>'"Información del Proyecto" - 1'!H23</f>
        <v>0</v>
      </c>
      <c r="T23" s="105">
        <f>'"Información del Proyecto" - 1'!I23</f>
        <v>0</v>
      </c>
      <c r="U23" s="105">
        <f>'"Información del Proyecto" - 1'!J23</f>
        <v>0</v>
      </c>
      <c r="V23" s="105">
        <f>'"Información del Proyecto" - 1'!K23</f>
        <v>0</v>
      </c>
      <c r="W23" s="105">
        <f>'"Información del Proyecto" - 1'!L23</f>
        <v>0</v>
      </c>
      <c r="X23" s="111">
        <f>'"Información del Proyecto" - 1'!M23</f>
        <v>0</v>
      </c>
      <c r="Z23" s="110" t="str">
        <f>'"Información del Proyecto" - 2'!B23</f>
        <v>Prospectiva del recurso</v>
      </c>
      <c r="AA23" s="105">
        <f>'"Información del Proyecto" - 2'!C23</f>
        <v>0</v>
      </c>
      <c r="AB23" s="105">
        <f>'"Información del Proyecto" - 2'!D23</f>
        <v>0</v>
      </c>
      <c r="AC23" s="105">
        <f>'"Información del Proyecto" - 2'!E23</f>
        <v>0</v>
      </c>
      <c r="AD23" s="105">
        <f>'"Información del Proyecto" - 2'!F23</f>
        <v>0</v>
      </c>
      <c r="AE23" s="105">
        <f>'"Información del Proyecto" - 2'!G23</f>
        <v>0</v>
      </c>
      <c r="AF23" s="105">
        <f>'"Información del Proyecto" - 2'!H23</f>
        <v>0</v>
      </c>
      <c r="AG23" s="105">
        <f>'"Información del Proyecto" - 2'!I23</f>
        <v>0</v>
      </c>
      <c r="AH23" s="105">
        <f>'"Información del Proyecto" - 2'!J23</f>
        <v>0</v>
      </c>
      <c r="AI23" s="105">
        <f>'"Información del Proyecto" - 2'!K23</f>
        <v>0</v>
      </c>
      <c r="AJ23" s="105">
        <f>'"Información del Proyecto" - 2'!L23</f>
        <v>0</v>
      </c>
      <c r="AK23" s="105">
        <f>'"Información del Proyecto" - 2'!M23</f>
        <v>0</v>
      </c>
      <c r="AN23" s="110">
        <f>'"Información del Proyecto" - 3'!B23</f>
        <v>0</v>
      </c>
      <c r="AO23" s="105">
        <f>'"Información del Proyecto" - 3'!C23</f>
        <v>0</v>
      </c>
      <c r="AP23" s="105">
        <f>'"Información del Proyecto" - 3'!D23</f>
        <v>0</v>
      </c>
      <c r="AQ23" s="105">
        <f>'"Información del Proyecto" - 3'!E23</f>
        <v>0</v>
      </c>
      <c r="AR23" s="105" t="str">
        <f>'"Información del Proyecto" - 3'!F23</f>
        <v>Año 13</v>
      </c>
      <c r="AS23" s="105">
        <f>'"Información del Proyecto" - 3'!G23</f>
        <v>0</v>
      </c>
      <c r="AT23" s="105">
        <f>'"Información del Proyecto" - 3'!H23</f>
        <v>0</v>
      </c>
      <c r="AU23" s="105">
        <f>'"Información del Proyecto" - 3'!I23</f>
        <v>0</v>
      </c>
      <c r="AV23" s="105">
        <f>'"Información del Proyecto" - 3'!J23</f>
        <v>0</v>
      </c>
      <c r="AW23" s="105">
        <f>'"Información del Proyecto" - 3'!K23</f>
        <v>0</v>
      </c>
      <c r="AX23" s="105">
        <f>'"Información del Proyecto" - 3'!L23</f>
        <v>0</v>
      </c>
      <c r="AY23" s="105">
        <f>'"Información del Proyecto" - 3'!M23</f>
        <v>0</v>
      </c>
      <c r="AZ23" s="105">
        <f>'"Información del Proyecto" - 3'!N23</f>
        <v>0</v>
      </c>
      <c r="BA23" s="105">
        <f>'"Información del Proyecto" - 3'!O23</f>
        <v>0</v>
      </c>
      <c r="BB23" s="111">
        <f>'"Información del Proyecto" - 3'!P23</f>
        <v>0</v>
      </c>
      <c r="BD23" s="110">
        <f ca="1">Cálculos!B22</f>
        <v>0</v>
      </c>
      <c r="BE23" s="105">
        <f ca="1">Cálculos!C22</f>
        <v>0</v>
      </c>
      <c r="BF23" s="105">
        <f ca="1">Cálculos!D22</f>
        <v>0</v>
      </c>
      <c r="BG23" s="105">
        <f ca="1">Cálculos!E22</f>
        <v>0</v>
      </c>
      <c r="BH23" s="105">
        <f ca="1">Cálculos!F22</f>
        <v>0</v>
      </c>
      <c r="BI23" s="105">
        <f ca="1">Cálculos!G22</f>
        <v>0</v>
      </c>
      <c r="BJ23" s="105">
        <f>Cálculos!H22</f>
        <v>0</v>
      </c>
      <c r="BK23" s="105">
        <f ca="1">Cálculos!I22</f>
        <v>0</v>
      </c>
      <c r="BL23" s="105">
        <f ca="1">Cálculos!J22</f>
        <v>0</v>
      </c>
      <c r="BM23" s="105">
        <f ca="1">Cálculos!K22</f>
        <v>0</v>
      </c>
      <c r="BN23" s="105">
        <f ca="1">Cálculos!L22</f>
        <v>0</v>
      </c>
      <c r="BO23" s="105">
        <f>Cálculos!M22</f>
        <v>0</v>
      </c>
      <c r="BP23" s="105">
        <f ca="1">Cálculos!N22</f>
        <v>0</v>
      </c>
      <c r="BQ23" s="105">
        <f ca="1">Cálculos!O22</f>
        <v>0</v>
      </c>
      <c r="BR23" s="105">
        <f ca="1">Cálculos!P22</f>
        <v>0</v>
      </c>
      <c r="BS23" s="105">
        <f ca="1">Cálculos!Q22</f>
        <v>0</v>
      </c>
      <c r="BT23" s="105">
        <f ca="1">Cálculos!R22</f>
        <v>0</v>
      </c>
      <c r="BU23" s="105">
        <f ca="1">Cálculos!S22</f>
        <v>0</v>
      </c>
      <c r="BV23" s="105">
        <f ca="1">Cálculos!T22</f>
        <v>0</v>
      </c>
      <c r="BY23" s="110" t="str">
        <f>Cron.Inversiones!B23</f>
        <v>Estructura y montaje</v>
      </c>
      <c r="BZ23" s="105">
        <f ca="1">Cron.Inversiones!C23</f>
        <v>0</v>
      </c>
      <c r="CA23" s="105">
        <f>Cron.Inversiones!D23</f>
        <v>0</v>
      </c>
      <c r="CB23" s="105">
        <f>Cron.Inversiones!E23</f>
        <v>0</v>
      </c>
      <c r="CC23" s="105">
        <f>Cron.Inversiones!F23</f>
        <v>0</v>
      </c>
      <c r="CD23" s="105">
        <f>Cron.Inversiones!G23</f>
        <v>0</v>
      </c>
      <c r="CE23" s="105">
        <f>Cron.Inversiones!H23</f>
        <v>0</v>
      </c>
      <c r="CF23" s="105">
        <f>Cron.Inversiones!I23</f>
        <v>0</v>
      </c>
      <c r="CG23" s="105">
        <f>Cron.Inversiones!J23</f>
        <v>0</v>
      </c>
      <c r="CH23" s="105">
        <f>Cron.Inversiones!K23</f>
        <v>0</v>
      </c>
      <c r="CI23" s="105">
        <f>Cron.Inversiones!L23</f>
        <v>0</v>
      </c>
      <c r="CJ23" s="105">
        <f>Cron.Inversiones!M23</f>
        <v>0</v>
      </c>
      <c r="CK23" s="105">
        <f>Cron.Inversiones!N23</f>
        <v>0</v>
      </c>
      <c r="CL23" s="105">
        <f>Cron.Inversiones!O23</f>
        <v>0</v>
      </c>
      <c r="CM23" s="105" t="str">
        <f>Cron.Inversiones!P23</f>
        <v>X</v>
      </c>
      <c r="CP23" s="110">
        <f>'Obra Civil y Elect'!B23</f>
        <v>0</v>
      </c>
      <c r="CQ23" s="105">
        <f>'Obra Civil y Elect'!C23</f>
        <v>0</v>
      </c>
      <c r="CR23" s="105">
        <f>'Obra Civil y Elect'!D23</f>
        <v>0</v>
      </c>
      <c r="CS23" s="105">
        <f>'Obra Civil y Elect'!E23</f>
        <v>0</v>
      </c>
      <c r="CT23" s="105">
        <f>'Obra Civil y Elect'!F23</f>
        <v>0</v>
      </c>
      <c r="CU23" s="105">
        <f>'Obra Civil y Elect'!G23</f>
        <v>0</v>
      </c>
      <c r="CV23" s="111">
        <f>'Obra Civil y Elect'!H23</f>
        <v>0</v>
      </c>
      <c r="CX23" s="110" t="str">
        <f>Empleo!B23</f>
        <v>Obra Civil</v>
      </c>
      <c r="CY23" s="105">
        <f>Empleo!C23</f>
        <v>0</v>
      </c>
      <c r="CZ23" s="105">
        <f>Empleo!D23</f>
        <v>0</v>
      </c>
      <c r="DA23" s="105">
        <f>Empleo!E23</f>
        <v>0</v>
      </c>
      <c r="DB23" s="105">
        <f>Empleo!F23</f>
        <v>0</v>
      </c>
      <c r="DC23" s="105">
        <f>Empleo!G23</f>
        <v>0</v>
      </c>
      <c r="DD23" s="105">
        <f>Empleo!H23</f>
        <v>0</v>
      </c>
      <c r="DE23" s="105">
        <f>Empleo!I23</f>
        <v>0</v>
      </c>
      <c r="DF23" s="105">
        <f>Empleo!J23</f>
        <v>0</v>
      </c>
      <c r="DG23" s="105">
        <f>Empleo!K23</f>
        <v>0</v>
      </c>
      <c r="DH23" s="105">
        <f>Empleo!L23</f>
        <v>0</v>
      </c>
      <c r="DI23" s="105">
        <f>Empleo!M23</f>
        <v>0</v>
      </c>
      <c r="DJ23" s="105">
        <f>Empleo!N23</f>
        <v>0</v>
      </c>
      <c r="DV23" s="278"/>
      <c r="DW23" s="144"/>
    </row>
    <row r="24" spans="2:132">
      <c r="B24" s="110" t="str">
        <f>'Formulario A - "Alta Empresa"'!A24</f>
        <v xml:space="preserve">CALLE </v>
      </c>
      <c r="C24" s="111">
        <f>'Formulario A - "Alta Empresa"'!B24</f>
        <v>0</v>
      </c>
      <c r="E24" s="105">
        <f>'Formulario B-"Alta de Proyecto"'!A24</f>
        <v>0</v>
      </c>
      <c r="F24" s="105">
        <f>'Formulario B-"Alta de Proyecto"'!B24</f>
        <v>0</v>
      </c>
      <c r="G24" s="105">
        <f>'Formulario B-"Alta de Proyecto"'!C24</f>
        <v>0</v>
      </c>
      <c r="H24" s="105">
        <f>'Formulario B-"Alta de Proyecto"'!D24</f>
        <v>0</v>
      </c>
      <c r="I24" s="105">
        <f>'Formulario B-"Alta de Proyecto"'!E24</f>
        <v>0</v>
      </c>
      <c r="J24" s="105">
        <f>'Formulario B-"Alta de Proyecto"'!F24</f>
        <v>0</v>
      </c>
      <c r="M24" s="110" t="str">
        <f>'"Información del Proyecto" - 1'!B24</f>
        <v>TECNOLOGIA (**)</v>
      </c>
      <c r="N24" s="105">
        <f>'"Información del Proyecto" - 1'!C24</f>
        <v>0</v>
      </c>
      <c r="O24" s="105">
        <f>'"Información del Proyecto" - 1'!D24</f>
        <v>0</v>
      </c>
      <c r="P24" s="105">
        <f>'"Información del Proyecto" - 1'!E24</f>
        <v>0</v>
      </c>
      <c r="Q24" s="105">
        <f>'"Información del Proyecto" - 1'!F24</f>
        <v>0</v>
      </c>
      <c r="R24" s="105">
        <f>'"Información del Proyecto" - 1'!G24</f>
        <v>0</v>
      </c>
      <c r="S24" s="105">
        <f>'"Información del Proyecto" - 1'!H24</f>
        <v>0</v>
      </c>
      <c r="T24" s="105">
        <f>'"Información del Proyecto" - 1'!I24</f>
        <v>0</v>
      </c>
      <c r="U24" s="105">
        <f>'"Información del Proyecto" - 1'!J24</f>
        <v>0</v>
      </c>
      <c r="V24" s="105">
        <f>'"Información del Proyecto" - 1'!K24</f>
        <v>0</v>
      </c>
      <c r="W24" s="105">
        <f>'"Información del Proyecto" - 1'!L24</f>
        <v>0</v>
      </c>
      <c r="X24" s="111">
        <f>'"Información del Proyecto" - 1'!M24</f>
        <v>0</v>
      </c>
      <c r="Z24" s="110">
        <f>'"Información del Proyecto" - 2'!B24</f>
        <v>0</v>
      </c>
      <c r="AA24" s="105">
        <f>'"Información del Proyecto" - 2'!C24</f>
        <v>0</v>
      </c>
      <c r="AB24" s="105">
        <f>'"Información del Proyecto" - 2'!D24</f>
        <v>0</v>
      </c>
      <c r="AC24" s="105">
        <f>'"Información del Proyecto" - 2'!E24</f>
        <v>0</v>
      </c>
      <c r="AD24" s="105" t="str">
        <f>'"Información del Proyecto" - 2'!F24</f>
        <v xml:space="preserve">Duración de caudales m3/s </v>
      </c>
      <c r="AE24" s="105">
        <f>'"Información del Proyecto" - 2'!G24</f>
        <v>0</v>
      </c>
      <c r="AF24" s="105">
        <f>'"Información del Proyecto" - 2'!H24</f>
        <v>0</v>
      </c>
      <c r="AG24" s="105">
        <f>'"Información del Proyecto" - 2'!I24</f>
        <v>0</v>
      </c>
      <c r="AH24" s="105">
        <f>'"Información del Proyecto" - 2'!J24</f>
        <v>0</v>
      </c>
      <c r="AI24" s="105" t="str">
        <f>'"Información del Proyecto" - 2'!K24</f>
        <v>Estacionalidad caudal medio</v>
      </c>
      <c r="AJ24" s="105">
        <f>'"Información del Proyecto" - 2'!L24</f>
        <v>0</v>
      </c>
      <c r="AK24" s="105">
        <f>'"Información del Proyecto" - 2'!M24</f>
        <v>0</v>
      </c>
      <c r="AN24" s="110">
        <f>'"Información del Proyecto" - 3'!B24</f>
        <v>0</v>
      </c>
      <c r="AO24" s="105">
        <f>'"Información del Proyecto" - 3'!C24</f>
        <v>0</v>
      </c>
      <c r="AP24" s="105">
        <f>'"Información del Proyecto" - 3'!D24</f>
        <v>0</v>
      </c>
      <c r="AQ24" s="105">
        <f>'"Información del Proyecto" - 3'!E24</f>
        <v>0</v>
      </c>
      <c r="AR24" s="105" t="str">
        <f>'"Información del Proyecto" - 3'!F24</f>
        <v>Año 14</v>
      </c>
      <c r="AS24" s="105">
        <f>'"Información del Proyecto" - 3'!G24</f>
        <v>0</v>
      </c>
      <c r="AT24" s="105">
        <f>'"Información del Proyecto" - 3'!H24</f>
        <v>0</v>
      </c>
      <c r="AU24" s="105">
        <f>'"Información del Proyecto" - 3'!I24</f>
        <v>0</v>
      </c>
      <c r="AV24" s="105">
        <f>'"Información del Proyecto" - 3'!J24</f>
        <v>0</v>
      </c>
      <c r="AW24" s="105">
        <f>'"Información del Proyecto" - 3'!K24</f>
        <v>0</v>
      </c>
      <c r="AX24" s="105">
        <f>'"Información del Proyecto" - 3'!L24</f>
        <v>0</v>
      </c>
      <c r="AY24" s="105">
        <f>'"Información del Proyecto" - 3'!M24</f>
        <v>0</v>
      </c>
      <c r="AZ24" s="105">
        <f>'"Información del Proyecto" - 3'!N24</f>
        <v>0</v>
      </c>
      <c r="BA24" s="105">
        <f>'"Información del Proyecto" - 3'!O24</f>
        <v>0</v>
      </c>
      <c r="BB24" s="111">
        <f>'"Información del Proyecto" - 3'!P24</f>
        <v>0</v>
      </c>
      <c r="BD24" s="110">
        <f ca="1">Cálculos!B23</f>
        <v>0</v>
      </c>
      <c r="BE24" s="105">
        <f ca="1">Cálculos!C23</f>
        <v>0</v>
      </c>
      <c r="BF24" s="105">
        <f ca="1">Cálculos!D23</f>
        <v>0</v>
      </c>
      <c r="BG24" s="105">
        <f ca="1">Cálculos!E23</f>
        <v>0</v>
      </c>
      <c r="BH24" s="105">
        <f ca="1">Cálculos!F23</f>
        <v>0</v>
      </c>
      <c r="BI24" s="105">
        <f ca="1">Cálculos!G23</f>
        <v>0</v>
      </c>
      <c r="BJ24" s="105">
        <f>Cálculos!H23</f>
        <v>0</v>
      </c>
      <c r="BK24" s="105">
        <f ca="1">Cálculos!I23</f>
        <v>0</v>
      </c>
      <c r="BL24" s="105">
        <f ca="1">Cálculos!J23</f>
        <v>0</v>
      </c>
      <c r="BM24" s="105">
        <f ca="1">Cálculos!K23</f>
        <v>0</v>
      </c>
      <c r="BN24" s="105">
        <f ca="1">Cálculos!L23</f>
        <v>0</v>
      </c>
      <c r="BO24" s="105">
        <f>Cálculos!M23</f>
        <v>0</v>
      </c>
      <c r="BP24" s="105">
        <f ca="1">Cálculos!N23</f>
        <v>0</v>
      </c>
      <c r="BQ24" s="105">
        <f ca="1">Cálculos!O23</f>
        <v>0</v>
      </c>
      <c r="BR24" s="105">
        <f ca="1">Cálculos!P23</f>
        <v>0</v>
      </c>
      <c r="BS24" s="105">
        <f ca="1">Cálculos!Q23</f>
        <v>0</v>
      </c>
      <c r="BT24" s="105">
        <f ca="1">Cálculos!R23</f>
        <v>0</v>
      </c>
      <c r="BU24" s="105">
        <f ca="1">Cálculos!S23</f>
        <v>0</v>
      </c>
      <c r="BV24" s="105">
        <f ca="1">Cálculos!T23</f>
        <v>0</v>
      </c>
      <c r="BY24" s="110" t="str">
        <f>Cron.Inversiones!B24</f>
        <v>Electromecánica</v>
      </c>
      <c r="BZ24" s="105">
        <f ca="1">Cron.Inversiones!C24</f>
        <v>0</v>
      </c>
      <c r="CA24" s="105">
        <f>Cron.Inversiones!D24</f>
        <v>0</v>
      </c>
      <c r="CB24" s="105">
        <f>Cron.Inversiones!E24</f>
        <v>0</v>
      </c>
      <c r="CC24" s="105">
        <f>Cron.Inversiones!F24</f>
        <v>0</v>
      </c>
      <c r="CD24" s="105">
        <f>Cron.Inversiones!G24</f>
        <v>0</v>
      </c>
      <c r="CE24" s="105">
        <f>Cron.Inversiones!H24</f>
        <v>0</v>
      </c>
      <c r="CF24" s="105">
        <f>Cron.Inversiones!I24</f>
        <v>0</v>
      </c>
      <c r="CG24" s="105">
        <f>Cron.Inversiones!J24</f>
        <v>0</v>
      </c>
      <c r="CH24" s="105">
        <f>Cron.Inversiones!K24</f>
        <v>0</v>
      </c>
      <c r="CI24" s="105">
        <f>Cron.Inversiones!L24</f>
        <v>0</v>
      </c>
      <c r="CJ24" s="105">
        <f>Cron.Inversiones!M24</f>
        <v>0</v>
      </c>
      <c r="CK24" s="105">
        <f>Cron.Inversiones!N24</f>
        <v>0</v>
      </c>
      <c r="CL24" s="105">
        <f>Cron.Inversiones!O24</f>
        <v>0</v>
      </c>
      <c r="CM24" s="105" t="str">
        <f>Cron.Inversiones!P24</f>
        <v>X</v>
      </c>
      <c r="CP24" s="110">
        <f>'Obra Civil y Elect'!B24</f>
        <v>0</v>
      </c>
      <c r="CQ24" s="105">
        <f>'Obra Civil y Elect'!C24</f>
        <v>0</v>
      </c>
      <c r="CR24" s="105">
        <f>'Obra Civil y Elect'!D24</f>
        <v>0</v>
      </c>
      <c r="CS24" s="105">
        <f>'Obra Civil y Elect'!E24</f>
        <v>0</v>
      </c>
      <c r="CT24" s="105">
        <f>'Obra Civil y Elect'!F24</f>
        <v>0</v>
      </c>
      <c r="CU24" s="105">
        <f>'Obra Civil y Elect'!G24</f>
        <v>0</v>
      </c>
      <c r="CV24" s="111">
        <f>'Obra Civil y Elect'!H24</f>
        <v>0</v>
      </c>
      <c r="CX24" s="110" t="str">
        <f>Empleo!B24</f>
        <v>Montaje y Electromecánica</v>
      </c>
      <c r="CY24" s="105">
        <f>Empleo!C24</f>
        <v>0</v>
      </c>
      <c r="CZ24" s="105">
        <f>Empleo!D24</f>
        <v>0</v>
      </c>
      <c r="DA24" s="105">
        <f>Empleo!E24</f>
        <v>0</v>
      </c>
      <c r="DB24" s="105">
        <f>Empleo!F24</f>
        <v>0</v>
      </c>
      <c r="DC24" s="105">
        <f>Empleo!G24</f>
        <v>0</v>
      </c>
      <c r="DD24" s="105">
        <f>Empleo!H24</f>
        <v>0</v>
      </c>
      <c r="DE24" s="105">
        <f>Empleo!I24</f>
        <v>0</v>
      </c>
      <c r="DF24" s="105">
        <f>Empleo!J24</f>
        <v>0</v>
      </c>
      <c r="DG24" s="105">
        <f>Empleo!K24</f>
        <v>0</v>
      </c>
      <c r="DH24" s="105">
        <f>Empleo!L24</f>
        <v>0</v>
      </c>
      <c r="DI24" s="105">
        <f>Empleo!M24</f>
        <v>0</v>
      </c>
      <c r="DJ24" s="105">
        <f>Empleo!N24</f>
        <v>0</v>
      </c>
    </row>
    <row r="25" spans="2:132">
      <c r="B25" s="110" t="str">
        <f>'Formulario A - "Alta Empresa"'!A25</f>
        <v xml:space="preserve">NÚMERO </v>
      </c>
      <c r="C25" s="111">
        <f>'Formulario A - "Alta Empresa"'!B25</f>
        <v>0</v>
      </c>
      <c r="E25" s="105" t="str">
        <f>'Formulario B-"Alta de Proyecto"'!A25</f>
        <v>(*)</v>
      </c>
      <c r="F25" s="105" t="str">
        <f>'Formulario B-"Alta de Proyecto"'!B25</f>
        <v xml:space="preserve">Habilitación Ambiental: (Inicio del trámite) que emite el ente gubernamental competente — provincial, de la CIUDAD AUTÓNOMA DE BUENOS AIRES y/o municipal, según corresponda— para la habilitación ambiental del proyecto, que permita desde el punto de vista ambiental el desarrollo del proyecto sin necesidad de obtener ninguna otra habilitación, autorización, permiso o acto equivalente, según la normativa vigente. </v>
      </c>
      <c r="G25" s="105">
        <f>'Formulario B-"Alta de Proyecto"'!C25</f>
        <v>0</v>
      </c>
      <c r="H25" s="105">
        <f>'Formulario B-"Alta de Proyecto"'!D25</f>
        <v>0</v>
      </c>
      <c r="I25" s="105">
        <f>'Formulario B-"Alta de Proyecto"'!E25</f>
        <v>0</v>
      </c>
      <c r="J25" s="105">
        <f>'Formulario B-"Alta de Proyecto"'!F25</f>
        <v>0</v>
      </c>
      <c r="M25" s="110">
        <f>'"Información del Proyecto" - 1'!B25</f>
        <v>0</v>
      </c>
      <c r="N25" s="105">
        <f>'"Información del Proyecto" - 1'!C25</f>
        <v>0</v>
      </c>
      <c r="O25" s="105">
        <f>'"Información del Proyecto" - 1'!D25</f>
        <v>0</v>
      </c>
      <c r="P25" s="105">
        <f>'"Información del Proyecto" - 1'!E25</f>
        <v>0</v>
      </c>
      <c r="Q25" s="105">
        <f>'"Información del Proyecto" - 1'!F25</f>
        <v>0</v>
      </c>
      <c r="R25" s="105">
        <f>'"Información del Proyecto" - 1'!G25</f>
        <v>0</v>
      </c>
      <c r="S25" s="105">
        <f>'"Información del Proyecto" - 1'!H25</f>
        <v>0</v>
      </c>
      <c r="T25" s="105">
        <f>'"Información del Proyecto" - 1'!I25</f>
        <v>0</v>
      </c>
      <c r="U25" s="105">
        <f>'"Información del Proyecto" - 1'!J25</f>
        <v>0</v>
      </c>
      <c r="V25" s="105">
        <f>'"Información del Proyecto" - 1'!K25</f>
        <v>0</v>
      </c>
      <c r="W25" s="105">
        <f>'"Información del Proyecto" - 1'!L25</f>
        <v>0</v>
      </c>
      <c r="X25" s="111">
        <f>'"Información del Proyecto" - 1'!M25</f>
        <v>0</v>
      </c>
      <c r="Z25" s="110" t="str">
        <f>'"Información del Proyecto" - 2'!B25</f>
        <v>Caudal medio diario</v>
      </c>
      <c r="AA25" s="105">
        <f>'"Información del Proyecto" - 2'!C25</f>
        <v>0</v>
      </c>
      <c r="AB25" s="105" t="str">
        <f>'"Información del Proyecto" - 2'!D25</f>
        <v>m3/s</v>
      </c>
      <c r="AC25" s="105">
        <f>'"Información del Proyecto" - 2'!E25</f>
        <v>0</v>
      </c>
      <c r="AD25" s="105" t="str">
        <f>'"Información del Proyecto" - 2'!F25</f>
        <v>0%</v>
      </c>
      <c r="AE25" s="105">
        <f>'"Información del Proyecto" - 2'!G25</f>
        <v>0</v>
      </c>
      <c r="AF25" s="105">
        <f>'"Información del Proyecto" - 2'!H25</f>
        <v>0</v>
      </c>
      <c r="AG25" s="105">
        <f>'"Información del Proyecto" - 2'!I25</f>
        <v>0</v>
      </c>
      <c r="AH25" s="105">
        <f>'"Información del Proyecto" - 2'!J25</f>
        <v>0</v>
      </c>
      <c r="AI25" s="105">
        <f>'"Información del Proyecto" - 2'!K25</f>
        <v>0</v>
      </c>
      <c r="AJ25" s="105">
        <f>'"Información del Proyecto" - 2'!L25</f>
        <v>0</v>
      </c>
      <c r="AK25" s="105">
        <f>'"Información del Proyecto" - 2'!M25</f>
        <v>0</v>
      </c>
      <c r="AN25" s="110">
        <f>'"Información del Proyecto" - 3'!B25</f>
        <v>0</v>
      </c>
      <c r="AO25" s="105">
        <f>'"Información del Proyecto" - 3'!C25</f>
        <v>0</v>
      </c>
      <c r="AP25" s="105">
        <f>'"Información del Proyecto" - 3'!D25</f>
        <v>0</v>
      </c>
      <c r="AQ25" s="105">
        <f>'"Información del Proyecto" - 3'!E25</f>
        <v>0</v>
      </c>
      <c r="AR25" s="105" t="str">
        <f>'"Información del Proyecto" - 3'!F25</f>
        <v>Año 15</v>
      </c>
      <c r="AS25" s="105">
        <f>'"Información del Proyecto" - 3'!G25</f>
        <v>0</v>
      </c>
      <c r="AT25" s="105">
        <f>'"Información del Proyecto" - 3'!H25</f>
        <v>0</v>
      </c>
      <c r="AU25" s="105">
        <f>'"Información del Proyecto" - 3'!I25</f>
        <v>0</v>
      </c>
      <c r="AV25" s="105">
        <f>'"Información del Proyecto" - 3'!J25</f>
        <v>0</v>
      </c>
      <c r="AW25" s="105">
        <f>'"Información del Proyecto" - 3'!K25</f>
        <v>0</v>
      </c>
      <c r="AX25" s="105">
        <f>'"Información del Proyecto" - 3'!L25</f>
        <v>0</v>
      </c>
      <c r="AY25" s="105">
        <f>'"Información del Proyecto" - 3'!M25</f>
        <v>0</v>
      </c>
      <c r="AZ25" s="105">
        <f>'"Información del Proyecto" - 3'!N25</f>
        <v>0</v>
      </c>
      <c r="BA25" s="105">
        <f>'"Información del Proyecto" - 3'!O25</f>
        <v>0</v>
      </c>
      <c r="BB25" s="111">
        <f>'"Información del Proyecto" - 3'!P25</f>
        <v>0</v>
      </c>
      <c r="BD25" s="110">
        <f ca="1">Cálculos!B24</f>
        <v>0</v>
      </c>
      <c r="BE25" s="105">
        <f ca="1">Cálculos!C24</f>
        <v>0</v>
      </c>
      <c r="BF25" s="105">
        <f ca="1">Cálculos!D24</f>
        <v>0</v>
      </c>
      <c r="BG25" s="105">
        <f ca="1">Cálculos!E24</f>
        <v>0</v>
      </c>
      <c r="BH25" s="105">
        <f ca="1">Cálculos!F24</f>
        <v>0</v>
      </c>
      <c r="BI25" s="105">
        <f ca="1">Cálculos!G24</f>
        <v>0</v>
      </c>
      <c r="BJ25" s="105">
        <f>Cálculos!H24</f>
        <v>0</v>
      </c>
      <c r="BK25" s="105">
        <f ca="1">Cálculos!I24</f>
        <v>0</v>
      </c>
      <c r="BL25" s="105">
        <f ca="1">Cálculos!J24</f>
        <v>0</v>
      </c>
      <c r="BM25" s="105">
        <f ca="1">Cálculos!K24</f>
        <v>0</v>
      </c>
      <c r="BN25" s="105">
        <f ca="1">Cálculos!L24</f>
        <v>0</v>
      </c>
      <c r="BO25" s="105">
        <f>Cálculos!M24</f>
        <v>0</v>
      </c>
      <c r="BP25" s="105">
        <f ca="1">Cálculos!N24</f>
        <v>0</v>
      </c>
      <c r="BQ25" s="105">
        <f ca="1">Cálculos!O24</f>
        <v>0</v>
      </c>
      <c r="BR25" s="105">
        <f ca="1">Cálculos!P24</f>
        <v>0</v>
      </c>
      <c r="BS25" s="105">
        <f ca="1">Cálculos!Q24</f>
        <v>0</v>
      </c>
      <c r="BT25" s="105">
        <f ca="1">Cálculos!R24</f>
        <v>0</v>
      </c>
      <c r="BU25" s="105">
        <f ca="1">Cálculos!S24</f>
        <v>0</v>
      </c>
      <c r="BV25" s="105">
        <f ca="1">Cálculos!T24</f>
        <v>0</v>
      </c>
      <c r="BY25" s="110" t="str">
        <f>Cron.Inversiones!B25</f>
        <v>Obra Civil</v>
      </c>
      <c r="BZ25" s="105">
        <f ca="1">Cron.Inversiones!C25</f>
        <v>0</v>
      </c>
      <c r="CA25" s="105">
        <f>Cron.Inversiones!D25</f>
        <v>0</v>
      </c>
      <c r="CB25" s="105">
        <f>Cron.Inversiones!E25</f>
        <v>0</v>
      </c>
      <c r="CC25" s="105">
        <f>Cron.Inversiones!F25</f>
        <v>0</v>
      </c>
      <c r="CD25" s="105">
        <f>Cron.Inversiones!G25</f>
        <v>0</v>
      </c>
      <c r="CE25" s="105">
        <f>Cron.Inversiones!H25</f>
        <v>0</v>
      </c>
      <c r="CF25" s="105">
        <f>Cron.Inversiones!I25</f>
        <v>0</v>
      </c>
      <c r="CG25" s="105">
        <f>Cron.Inversiones!J25</f>
        <v>0</v>
      </c>
      <c r="CH25" s="105">
        <f>Cron.Inversiones!K25</f>
        <v>0</v>
      </c>
      <c r="CI25" s="105">
        <f>Cron.Inversiones!L25</f>
        <v>0</v>
      </c>
      <c r="CJ25" s="105">
        <f>Cron.Inversiones!M25</f>
        <v>0</v>
      </c>
      <c r="CK25" s="105">
        <f>Cron.Inversiones!N25</f>
        <v>0</v>
      </c>
      <c r="CL25" s="105">
        <f>Cron.Inversiones!O25</f>
        <v>0</v>
      </c>
      <c r="CM25" s="105" t="str">
        <f>Cron.Inversiones!P25</f>
        <v>X</v>
      </c>
      <c r="CP25" s="110" t="str">
        <f>'Obra Civil y Elect'!B25</f>
        <v>Puentes Grúa</v>
      </c>
      <c r="CQ25" s="105">
        <f>'Obra Civil y Elect'!C25</f>
        <v>0</v>
      </c>
      <c r="CR25" s="105">
        <f>'Obra Civil y Elect'!D25</f>
        <v>0</v>
      </c>
      <c r="CS25" s="105">
        <f>'Obra Civil y Elect'!E25</f>
        <v>0</v>
      </c>
      <c r="CT25" s="105">
        <f>'Obra Civil y Elect'!F25</f>
        <v>0</v>
      </c>
      <c r="CU25" s="105">
        <f>'Obra Civil y Elect'!G25</f>
        <v>0</v>
      </c>
      <c r="CV25" s="111">
        <f>'Obra Civil y Elect'!H25</f>
        <v>0</v>
      </c>
      <c r="CX25" s="110" t="str">
        <f>Empleo!B25</f>
        <v>Seguridad e Higiene</v>
      </c>
      <c r="CY25" s="105">
        <f>Empleo!C25</f>
        <v>0</v>
      </c>
      <c r="CZ25" s="105">
        <f>Empleo!D25</f>
        <v>0</v>
      </c>
      <c r="DA25" s="105">
        <f>Empleo!E25</f>
        <v>0</v>
      </c>
      <c r="DB25" s="105">
        <f>Empleo!F25</f>
        <v>0</v>
      </c>
      <c r="DC25" s="105">
        <f>Empleo!G25</f>
        <v>0</v>
      </c>
      <c r="DD25" s="105">
        <f>Empleo!H25</f>
        <v>0</v>
      </c>
      <c r="DE25" s="105">
        <f>Empleo!I25</f>
        <v>0</v>
      </c>
      <c r="DF25" s="105">
        <f>Empleo!J25</f>
        <v>0</v>
      </c>
      <c r="DG25" s="105">
        <f>Empleo!K25</f>
        <v>0</v>
      </c>
      <c r="DH25" s="105">
        <f>Empleo!L25</f>
        <v>0</v>
      </c>
      <c r="DI25" s="105">
        <f>Empleo!M25</f>
        <v>0</v>
      </c>
      <c r="DJ25" s="105">
        <f>Empleo!N25</f>
        <v>0</v>
      </c>
    </row>
    <row r="26" spans="2:132">
      <c r="B26" s="110" t="str">
        <f>'Formulario A - "Alta Empresa"'!A26</f>
        <v xml:space="preserve">TELÉFONO </v>
      </c>
      <c r="C26" s="111">
        <f>'Formulario A - "Alta Empresa"'!B26</f>
        <v>0</v>
      </c>
      <c r="E26" s="105" t="str">
        <f>'Formulario B-"Alta de Proyecto"'!A26</f>
        <v>(**)</v>
      </c>
      <c r="F26" s="105" t="str">
        <f>'Formulario B-"Alta de Proyecto"'!B26</f>
        <v>Agente del MEM. (inicio del trámite): El Proyecto deberá presentar copia que acredite el inicio de trámite y número de expediente para la inscripción del Proyecto como Agente Generador, Cogenerador o Autogenerador del MEM en los términos establecidos en Los Procedimientos, ante la Dirección Nacional de Prospectiva dependiente de la Subsecretaría de Energía Térmica, Transporte y Distribución de la Secretaría de Energía Eléctrica del Ministerio de Energía y Minería de la Nación</v>
      </c>
      <c r="G26" s="105">
        <f>'Formulario B-"Alta de Proyecto"'!C26</f>
        <v>0</v>
      </c>
      <c r="H26" s="105">
        <f>'Formulario B-"Alta de Proyecto"'!D26</f>
        <v>0</v>
      </c>
      <c r="I26" s="105">
        <f>'Formulario B-"Alta de Proyecto"'!E26</f>
        <v>0</v>
      </c>
      <c r="J26" s="105">
        <f>'Formulario B-"Alta de Proyecto"'!F26</f>
        <v>0</v>
      </c>
      <c r="M26" s="110" t="str">
        <f>'"Información del Proyecto" - 1'!B26</f>
        <v>DESCRIPCIÓN TÉCNICA (Resumen)</v>
      </c>
      <c r="N26" s="105">
        <f>'"Información del Proyecto" - 1'!C26</f>
        <v>0</v>
      </c>
      <c r="O26" s="105">
        <f>'"Información del Proyecto" - 1'!D26</f>
        <v>0</v>
      </c>
      <c r="P26" s="105">
        <f>'"Información del Proyecto" - 1'!E26</f>
        <v>0</v>
      </c>
      <c r="Q26" s="105">
        <f>'"Información del Proyecto" - 1'!F26</f>
        <v>0</v>
      </c>
      <c r="R26" s="105">
        <f>'"Información del Proyecto" - 1'!G26</f>
        <v>0</v>
      </c>
      <c r="S26" s="105">
        <f>'"Información del Proyecto" - 1'!H26</f>
        <v>0</v>
      </c>
      <c r="T26" s="105">
        <f>'"Información del Proyecto" - 1'!I26</f>
        <v>0</v>
      </c>
      <c r="U26" s="105">
        <f>'"Información del Proyecto" - 1'!J26</f>
        <v>0</v>
      </c>
      <c r="V26" s="105">
        <f>'"Información del Proyecto" - 1'!K26</f>
        <v>0</v>
      </c>
      <c r="W26" s="105">
        <f>'"Información del Proyecto" - 1'!L26</f>
        <v>0</v>
      </c>
      <c r="X26" s="111">
        <f>'"Información del Proyecto" - 1'!M26</f>
        <v>0</v>
      </c>
      <c r="Z26" s="110" t="str">
        <f>'"Información del Proyecto" - 2'!B26</f>
        <v>Permanencia del caudal medio diario</v>
      </c>
      <c r="AA26" s="105">
        <f>'"Información del Proyecto" - 2'!C26</f>
        <v>0</v>
      </c>
      <c r="AB26" s="105" t="str">
        <f>'"Información del Proyecto" - 2'!D26</f>
        <v>%</v>
      </c>
      <c r="AC26" s="105">
        <f>'"Información del Proyecto" - 2'!E26</f>
        <v>0</v>
      </c>
      <c r="AD26" s="105" t="str">
        <f>'"Información del Proyecto" - 2'!F26</f>
        <v>5%</v>
      </c>
      <c r="AE26" s="105">
        <f>'"Información del Proyecto" - 2'!G26</f>
        <v>0</v>
      </c>
      <c r="AF26" s="105">
        <f>'"Información del Proyecto" - 2'!H26</f>
        <v>0</v>
      </c>
      <c r="AG26" s="105">
        <f>'"Información del Proyecto" - 2'!I26</f>
        <v>0</v>
      </c>
      <c r="AH26" s="105" t="str">
        <f>'"Información del Proyecto" - 2'!J26</f>
        <v>Enero</v>
      </c>
      <c r="AI26" s="105">
        <f>'"Información del Proyecto" - 2'!K26</f>
        <v>0</v>
      </c>
      <c r="AJ26" s="105" t="str">
        <f>'"Información del Proyecto" - 2'!L26</f>
        <v>m3/s</v>
      </c>
      <c r="AK26" s="105">
        <f>'"Información del Proyecto" - 2'!M26</f>
        <v>0</v>
      </c>
      <c r="AN26" s="110">
        <f>'"Información del Proyecto" - 3'!B26</f>
        <v>0</v>
      </c>
      <c r="AO26" s="105">
        <f>'"Información del Proyecto" - 3'!C26</f>
        <v>0</v>
      </c>
      <c r="AP26" s="105">
        <f>'"Información del Proyecto" - 3'!D26</f>
        <v>0</v>
      </c>
      <c r="AQ26" s="105">
        <f>'"Información del Proyecto" - 3'!E26</f>
        <v>0</v>
      </c>
      <c r="AR26" s="105" t="str">
        <f>'"Información del Proyecto" - 3'!F26</f>
        <v>Año 16</v>
      </c>
      <c r="AS26" s="105">
        <f>'"Información del Proyecto" - 3'!G26</f>
        <v>0</v>
      </c>
      <c r="AT26" s="105">
        <f>'"Información del Proyecto" - 3'!H26</f>
        <v>0</v>
      </c>
      <c r="AU26" s="105">
        <f>'"Información del Proyecto" - 3'!I26</f>
        <v>0</v>
      </c>
      <c r="AV26" s="105">
        <f>'"Información del Proyecto" - 3'!J26</f>
        <v>0</v>
      </c>
      <c r="AW26" s="105">
        <f>'"Información del Proyecto" - 3'!K26</f>
        <v>0</v>
      </c>
      <c r="AX26" s="105">
        <f>'"Información del Proyecto" - 3'!L26</f>
        <v>0</v>
      </c>
      <c r="AY26" s="105">
        <f>'"Información del Proyecto" - 3'!M26</f>
        <v>0</v>
      </c>
      <c r="AZ26" s="105">
        <f>'"Información del Proyecto" - 3'!N26</f>
        <v>0</v>
      </c>
      <c r="BA26" s="105">
        <f>'"Información del Proyecto" - 3'!O26</f>
        <v>0</v>
      </c>
      <c r="BB26" s="111">
        <f>'"Información del Proyecto" - 3'!P26</f>
        <v>0</v>
      </c>
      <c r="BD26" s="110">
        <f ca="1">Cálculos!B25</f>
        <v>0</v>
      </c>
      <c r="BE26" s="105">
        <f ca="1">Cálculos!C25</f>
        <v>0</v>
      </c>
      <c r="BF26" s="105">
        <f ca="1">Cálculos!D25</f>
        <v>0</v>
      </c>
      <c r="BG26" s="105">
        <f ca="1">Cálculos!E25</f>
        <v>0</v>
      </c>
      <c r="BH26" s="105">
        <f ca="1">Cálculos!F25</f>
        <v>0</v>
      </c>
      <c r="BI26" s="105">
        <f ca="1">Cálculos!G25</f>
        <v>0</v>
      </c>
      <c r="BJ26" s="105">
        <f>Cálculos!H25</f>
        <v>0</v>
      </c>
      <c r="BK26" s="105">
        <f ca="1">Cálculos!I25</f>
        <v>0</v>
      </c>
      <c r="BL26" s="105">
        <f ca="1">Cálculos!J25</f>
        <v>0</v>
      </c>
      <c r="BM26" s="105">
        <f ca="1">Cálculos!K25</f>
        <v>0</v>
      </c>
      <c r="BN26" s="105">
        <f ca="1">Cálculos!L25</f>
        <v>0</v>
      </c>
      <c r="BO26" s="105">
        <f>Cálculos!M25</f>
        <v>0</v>
      </c>
      <c r="BP26" s="105">
        <f ca="1">Cálculos!N25</f>
        <v>0</v>
      </c>
      <c r="BQ26" s="105">
        <f ca="1">Cálculos!O25</f>
        <v>0</v>
      </c>
      <c r="BR26" s="105">
        <f ca="1">Cálculos!P25</f>
        <v>0</v>
      </c>
      <c r="BS26" s="105">
        <f ca="1">Cálculos!Q25</f>
        <v>0</v>
      </c>
      <c r="BT26" s="105">
        <f ca="1">Cálculos!R25</f>
        <v>0</v>
      </c>
      <c r="BU26" s="105">
        <f ca="1">Cálculos!S25</f>
        <v>0</v>
      </c>
      <c r="BV26" s="105">
        <f ca="1">Cálculos!T25</f>
        <v>0</v>
      </c>
      <c r="BY26" s="110" t="str">
        <f>Cron.Inversiones!B26</f>
        <v>Dirección, Ingeniería, Logística</v>
      </c>
      <c r="BZ26" s="105">
        <f ca="1">Cron.Inversiones!C26</f>
        <v>0</v>
      </c>
      <c r="CA26" s="105">
        <f>Cron.Inversiones!D26</f>
        <v>0</v>
      </c>
      <c r="CB26" s="105">
        <f>Cron.Inversiones!E26</f>
        <v>0</v>
      </c>
      <c r="CC26" s="105">
        <f>Cron.Inversiones!F26</f>
        <v>0</v>
      </c>
      <c r="CD26" s="105">
        <f>Cron.Inversiones!G26</f>
        <v>0</v>
      </c>
      <c r="CE26" s="105">
        <f>Cron.Inversiones!H26</f>
        <v>0</v>
      </c>
      <c r="CF26" s="105">
        <f>Cron.Inversiones!I26</f>
        <v>0</v>
      </c>
      <c r="CG26" s="105">
        <f>Cron.Inversiones!J26</f>
        <v>0</v>
      </c>
      <c r="CH26" s="105">
        <f>Cron.Inversiones!K26</f>
        <v>0</v>
      </c>
      <c r="CI26" s="105">
        <f>Cron.Inversiones!L26</f>
        <v>0</v>
      </c>
      <c r="CJ26" s="105">
        <f>Cron.Inversiones!M26</f>
        <v>0</v>
      </c>
      <c r="CK26" s="105">
        <f>Cron.Inversiones!N26</f>
        <v>0</v>
      </c>
      <c r="CL26" s="105">
        <f>Cron.Inversiones!O26</f>
        <v>0</v>
      </c>
      <c r="CM26" s="105" t="str">
        <f>Cron.Inversiones!P26</f>
        <v>X</v>
      </c>
      <c r="CP26" s="110">
        <f>'Obra Civil y Elect'!B26</f>
        <v>0</v>
      </c>
      <c r="CQ26" s="105" t="str">
        <f>'Obra Civil y Elect'!C26</f>
        <v>Puente grúa 1</v>
      </c>
      <c r="CR26" s="105" t="str">
        <f>'Obra Civil y Elect'!D26</f>
        <v>Puente grúa 2</v>
      </c>
      <c r="CS26" s="105" t="str">
        <f>'Obra Civil y Elect'!E26</f>
        <v>Puente grúa 3</v>
      </c>
      <c r="CT26" s="105">
        <f>'Obra Civil y Elect'!F26</f>
        <v>0</v>
      </c>
      <c r="CU26" s="105">
        <f>'Obra Civil y Elect'!G26</f>
        <v>0</v>
      </c>
      <c r="CV26" s="111">
        <f>'Obra Civil y Elect'!H26</f>
        <v>0</v>
      </c>
      <c r="CX26" s="110" t="str">
        <f>Empleo!B26</f>
        <v>Socio-ambiental</v>
      </c>
      <c r="CY26" s="105">
        <f>Empleo!C26</f>
        <v>0</v>
      </c>
      <c r="CZ26" s="105">
        <f>Empleo!D26</f>
        <v>0</v>
      </c>
      <c r="DA26" s="105">
        <f>Empleo!E26</f>
        <v>0</v>
      </c>
      <c r="DB26" s="105">
        <f>Empleo!F26</f>
        <v>0</v>
      </c>
      <c r="DC26" s="105">
        <f>Empleo!G26</f>
        <v>0</v>
      </c>
      <c r="DD26" s="105">
        <f>Empleo!H26</f>
        <v>0</v>
      </c>
      <c r="DE26" s="105">
        <f>Empleo!I26</f>
        <v>0</v>
      </c>
      <c r="DF26" s="105">
        <f>Empleo!J26</f>
        <v>0</v>
      </c>
      <c r="DG26" s="105">
        <f>Empleo!K26</f>
        <v>0</v>
      </c>
      <c r="DH26" s="105">
        <f>Empleo!L26</f>
        <v>0</v>
      </c>
      <c r="DI26" s="105">
        <f>Empleo!M26</f>
        <v>0</v>
      </c>
      <c r="DJ26" s="105">
        <f>Empleo!N26</f>
        <v>0</v>
      </c>
    </row>
    <row r="27" spans="2:132">
      <c r="B27" s="110" t="str">
        <f>'Formulario A - "Alta Empresa"'!A27</f>
        <v xml:space="preserve">CÓDIGO POSTAL </v>
      </c>
      <c r="C27" s="111">
        <f>'Formulario A - "Alta Empresa"'!B27</f>
        <v>0</v>
      </c>
      <c r="E27" s="105" t="str">
        <f>'Formulario B-"Alta de Proyecto"'!A27</f>
        <v>(***)</v>
      </c>
      <c r="F27" s="105" t="str">
        <f>'Formulario B-"Alta de Proyecto"'!B27</f>
        <v xml:space="preserve"> Acceso a la Capacidad de Transporte. (inicio del trámite): El Proyecto deberá presentar los resultados del Procedimiento Técnico N° 1 de CAMMESA (estudio estático y dinámico de la red con la debida conclusión de un consultor independiente, donde manifieste expresamente la factibilidad de inyección de la potencia y energía asociada al Proyecto en el Punto de Entrega) así como la aprobación del Transportista o el Prestador Adicional de la Función Técnica de
Transporte correspondiente.</v>
      </c>
      <c r="G27" s="105">
        <f>'Formulario B-"Alta de Proyecto"'!C27</f>
        <v>0</v>
      </c>
      <c r="H27" s="105">
        <f>'Formulario B-"Alta de Proyecto"'!D27</f>
        <v>0</v>
      </c>
      <c r="I27" s="105">
        <f>'Formulario B-"Alta de Proyecto"'!E27</f>
        <v>0</v>
      </c>
      <c r="J27" s="105">
        <f>'Formulario B-"Alta de Proyecto"'!F27</f>
        <v>0</v>
      </c>
      <c r="M27" s="110">
        <f>'"Información del Proyecto" - 1'!B27</f>
        <v>0</v>
      </c>
      <c r="N27" s="105">
        <f>'"Información del Proyecto" - 1'!C27</f>
        <v>0</v>
      </c>
      <c r="O27" s="105">
        <f>'"Información del Proyecto" - 1'!D27</f>
        <v>0</v>
      </c>
      <c r="P27" s="105">
        <f>'"Información del Proyecto" - 1'!E27</f>
        <v>0</v>
      </c>
      <c r="Q27" s="105">
        <f>'"Información del Proyecto" - 1'!F27</f>
        <v>0</v>
      </c>
      <c r="R27" s="105">
        <f>'"Información del Proyecto" - 1'!G27</f>
        <v>0</v>
      </c>
      <c r="S27" s="105">
        <f>'"Información del Proyecto" - 1'!H27</f>
        <v>0</v>
      </c>
      <c r="T27" s="105">
        <f>'"Información del Proyecto" - 1'!I27</f>
        <v>0</v>
      </c>
      <c r="U27" s="105">
        <f>'"Información del Proyecto" - 1'!J27</f>
        <v>0</v>
      </c>
      <c r="V27" s="105">
        <f>'"Información del Proyecto" - 1'!K27</f>
        <v>0</v>
      </c>
      <c r="W27" s="105">
        <f>'"Información del Proyecto" - 1'!L27</f>
        <v>0</v>
      </c>
      <c r="X27" s="111">
        <f>'"Información del Proyecto" - 1'!M27</f>
        <v>0</v>
      </c>
      <c r="Z27" s="110" t="str">
        <f>'"Información del Proyecto" - 2'!B27</f>
        <v>Caudal de crecida</v>
      </c>
      <c r="AA27" s="105">
        <f>'"Información del Proyecto" - 2'!C27</f>
        <v>0</v>
      </c>
      <c r="AB27" s="105" t="str">
        <f>'"Información del Proyecto" - 2'!D27</f>
        <v>m3/s</v>
      </c>
      <c r="AC27" s="105">
        <f>'"Información del Proyecto" - 2'!E27</f>
        <v>0</v>
      </c>
      <c r="AD27" s="105" t="str">
        <f>'"Información del Proyecto" - 2'!F27</f>
        <v>10%</v>
      </c>
      <c r="AE27" s="105">
        <f>'"Información del Proyecto" - 2'!G27</f>
        <v>0</v>
      </c>
      <c r="AF27" s="105">
        <f>'"Información del Proyecto" - 2'!H27</f>
        <v>0</v>
      </c>
      <c r="AG27" s="105">
        <f>'"Información del Proyecto" - 2'!I27</f>
        <v>0</v>
      </c>
      <c r="AH27" s="105" t="str">
        <f>'"Información del Proyecto" - 2'!J27</f>
        <v>Febrero</v>
      </c>
      <c r="AI27" s="105">
        <f>'"Información del Proyecto" - 2'!K27</f>
        <v>0</v>
      </c>
      <c r="AJ27" s="105" t="str">
        <f>'"Información del Proyecto" - 2'!L27</f>
        <v>m3/s</v>
      </c>
      <c r="AK27" s="105">
        <f>'"Información del Proyecto" - 2'!M27</f>
        <v>0</v>
      </c>
      <c r="AN27" s="110">
        <f>'"Información del Proyecto" - 3'!B27</f>
        <v>0</v>
      </c>
      <c r="AO27" s="105">
        <f>'"Información del Proyecto" - 3'!C27</f>
        <v>0</v>
      </c>
      <c r="AP27" s="105">
        <f>'"Información del Proyecto" - 3'!D27</f>
        <v>0</v>
      </c>
      <c r="AQ27" s="105">
        <f>'"Información del Proyecto" - 3'!E27</f>
        <v>0</v>
      </c>
      <c r="AR27" s="105" t="str">
        <f>'"Información del Proyecto" - 3'!F27</f>
        <v>Año 17</v>
      </c>
      <c r="AS27" s="105">
        <f>'"Información del Proyecto" - 3'!G27</f>
        <v>0</v>
      </c>
      <c r="AT27" s="105">
        <f>'"Información del Proyecto" - 3'!H27</f>
        <v>0</v>
      </c>
      <c r="AU27" s="105">
        <f>'"Información del Proyecto" - 3'!I27</f>
        <v>0</v>
      </c>
      <c r="AV27" s="105">
        <f>'"Información del Proyecto" - 3'!J27</f>
        <v>0</v>
      </c>
      <c r="AW27" s="105">
        <f>'"Información del Proyecto" - 3'!K27</f>
        <v>0</v>
      </c>
      <c r="AX27" s="105">
        <f>'"Información del Proyecto" - 3'!L27</f>
        <v>0</v>
      </c>
      <c r="AY27" s="105">
        <f>'"Información del Proyecto" - 3'!M27</f>
        <v>0</v>
      </c>
      <c r="AZ27" s="105">
        <f>'"Información del Proyecto" - 3'!N27</f>
        <v>0</v>
      </c>
      <c r="BA27" s="105">
        <f>'"Información del Proyecto" - 3'!O27</f>
        <v>0</v>
      </c>
      <c r="BB27" s="111">
        <f>'"Información del Proyecto" - 3'!P27</f>
        <v>0</v>
      </c>
      <c r="BD27" s="110">
        <f ca="1">Cálculos!B26</f>
        <v>0</v>
      </c>
      <c r="BE27" s="105">
        <f ca="1">Cálculos!C26</f>
        <v>0</v>
      </c>
      <c r="BF27" s="105">
        <f ca="1">Cálculos!D26</f>
        <v>0</v>
      </c>
      <c r="BG27" s="105">
        <f ca="1">Cálculos!E26</f>
        <v>0</v>
      </c>
      <c r="BH27" s="105">
        <f ca="1">Cálculos!F26</f>
        <v>0</v>
      </c>
      <c r="BI27" s="105">
        <f ca="1">Cálculos!G26</f>
        <v>0</v>
      </c>
      <c r="BJ27" s="105">
        <f>Cálculos!H26</f>
        <v>0</v>
      </c>
      <c r="BK27" s="105">
        <f ca="1">Cálculos!I26</f>
        <v>0</v>
      </c>
      <c r="BL27" s="105">
        <f ca="1">Cálculos!J26</f>
        <v>0</v>
      </c>
      <c r="BM27" s="105">
        <f ca="1">Cálculos!K26</f>
        <v>0</v>
      </c>
      <c r="BN27" s="105">
        <f ca="1">Cálculos!L26</f>
        <v>0</v>
      </c>
      <c r="BO27" s="105">
        <f>Cálculos!M26</f>
        <v>0</v>
      </c>
      <c r="BP27" s="105">
        <f ca="1">Cálculos!N26</f>
        <v>0</v>
      </c>
      <c r="BQ27" s="105">
        <f ca="1">Cálculos!O26</f>
        <v>0</v>
      </c>
      <c r="BR27" s="105">
        <f ca="1">Cálculos!P26</f>
        <v>0</v>
      </c>
      <c r="BS27" s="105">
        <f ca="1">Cálculos!Q26</f>
        <v>0</v>
      </c>
      <c r="BT27" s="105">
        <f ca="1">Cálculos!R26</f>
        <v>0</v>
      </c>
      <c r="BU27" s="105">
        <f ca="1">Cálculos!S26</f>
        <v>0</v>
      </c>
      <c r="BV27" s="105">
        <f ca="1">Cálculos!T26</f>
        <v>0</v>
      </c>
      <c r="BY27" s="110" t="str">
        <f>Cron.Inversiones!B27</f>
        <v>TOTAL CAPEX</v>
      </c>
      <c r="BZ27" s="105">
        <f>Cron.Inversiones!C27</f>
        <v>0</v>
      </c>
      <c r="CA27" s="105">
        <f ca="1">Cron.Inversiones!D27</f>
        <v>0</v>
      </c>
      <c r="CB27" s="105">
        <f ca="1">Cron.Inversiones!E27</f>
        <v>0</v>
      </c>
      <c r="CC27" s="105">
        <f ca="1">Cron.Inversiones!F27</f>
        <v>0</v>
      </c>
      <c r="CD27" s="105">
        <f ca="1">Cron.Inversiones!G27</f>
        <v>0</v>
      </c>
      <c r="CE27" s="105">
        <f ca="1">Cron.Inversiones!H27</f>
        <v>0</v>
      </c>
      <c r="CF27" s="105">
        <f ca="1">Cron.Inversiones!I27</f>
        <v>0</v>
      </c>
      <c r="CG27" s="105">
        <f ca="1">Cron.Inversiones!J27</f>
        <v>0</v>
      </c>
      <c r="CH27" s="105">
        <f ca="1">Cron.Inversiones!K27</f>
        <v>0</v>
      </c>
      <c r="CI27" s="105">
        <f ca="1">Cron.Inversiones!L27</f>
        <v>0</v>
      </c>
      <c r="CJ27" s="105">
        <f ca="1">Cron.Inversiones!M27</f>
        <v>0</v>
      </c>
      <c r="CK27" s="105">
        <f ca="1">Cron.Inversiones!N27</f>
        <v>0</v>
      </c>
      <c r="CL27" s="105">
        <f ca="1">Cron.Inversiones!O27</f>
        <v>0</v>
      </c>
      <c r="CM27" s="105" t="str">
        <f>Cron.Inversiones!P27</f>
        <v>U$D</v>
      </c>
      <c r="CP27" s="110" t="str">
        <f>'Obra Civil y Elect'!B27</f>
        <v>Marca</v>
      </c>
      <c r="CQ27" s="105">
        <f>'Obra Civil y Elect'!C27</f>
        <v>0</v>
      </c>
      <c r="CR27" s="105">
        <f>'Obra Civil y Elect'!D27</f>
        <v>0</v>
      </c>
      <c r="CS27" s="105">
        <f>'Obra Civil y Elect'!E27</f>
        <v>0</v>
      </c>
      <c r="CT27" s="105">
        <f>'Obra Civil y Elect'!F27</f>
        <v>0</v>
      </c>
      <c r="CU27" s="105">
        <f>'Obra Civil y Elect'!G27</f>
        <v>0</v>
      </c>
      <c r="CV27" s="111">
        <f>'Obra Civil y Elect'!H27</f>
        <v>0</v>
      </c>
      <c r="CX27" s="110" t="str">
        <f>Empleo!B27</f>
        <v>Otros</v>
      </c>
      <c r="CY27" s="105">
        <f>Empleo!C27</f>
        <v>0</v>
      </c>
      <c r="CZ27" s="105">
        <f>Empleo!D27</f>
        <v>0</v>
      </c>
      <c r="DA27" s="105">
        <f>Empleo!E27</f>
        <v>0</v>
      </c>
      <c r="DB27" s="105">
        <f>Empleo!F27</f>
        <v>0</v>
      </c>
      <c r="DC27" s="105">
        <f>Empleo!G27</f>
        <v>0</v>
      </c>
      <c r="DD27" s="105">
        <f>Empleo!H27</f>
        <v>0</v>
      </c>
      <c r="DE27" s="105">
        <f>Empleo!I27</f>
        <v>0</v>
      </c>
      <c r="DF27" s="105">
        <f>Empleo!J27</f>
        <v>0</v>
      </c>
      <c r="DG27" s="105">
        <f>Empleo!K27</f>
        <v>0</v>
      </c>
      <c r="DH27" s="105">
        <f>Empleo!L27</f>
        <v>0</v>
      </c>
      <c r="DI27" s="105">
        <f>Empleo!M27</f>
        <v>0</v>
      </c>
      <c r="DJ27" s="105">
        <f>Empleo!N27</f>
        <v>0</v>
      </c>
    </row>
    <row r="28" spans="2:132">
      <c r="B28" s="110">
        <f>'Formulario A - "Alta Empresa"'!A28</f>
        <v>0</v>
      </c>
      <c r="C28" s="111">
        <f>'Formulario A - "Alta Empresa"'!B28</f>
        <v>0</v>
      </c>
      <c r="M28" s="110" t="str">
        <f>'"Información del Proyecto" - 1'!B28</f>
        <v>Tipo de proyecto</v>
      </c>
      <c r="N28" s="105">
        <f>'"Información del Proyecto" - 1'!C28</f>
        <v>0</v>
      </c>
      <c r="O28" s="105">
        <f>'"Información del Proyecto" - 1'!D28</f>
        <v>0</v>
      </c>
      <c r="P28" s="105">
        <f>'"Información del Proyecto" - 1'!E28</f>
        <v>0</v>
      </c>
      <c r="Q28" s="105">
        <f>'"Información del Proyecto" - 1'!F28</f>
        <v>0</v>
      </c>
      <c r="R28" s="105">
        <f>'"Información del Proyecto" - 1'!G28</f>
        <v>0</v>
      </c>
      <c r="S28" s="105">
        <f>'"Información del Proyecto" - 1'!H28</f>
        <v>0</v>
      </c>
      <c r="T28" s="105">
        <f>'"Información del Proyecto" - 1'!I28</f>
        <v>0</v>
      </c>
      <c r="U28" s="105">
        <f>'"Información del Proyecto" - 1'!J28</f>
        <v>0</v>
      </c>
      <c r="V28" s="105">
        <f>'"Información del Proyecto" - 1'!K28</f>
        <v>0</v>
      </c>
      <c r="W28" s="105">
        <f>'"Información del Proyecto" - 1'!L28</f>
        <v>0</v>
      </c>
      <c r="X28" s="111">
        <f>'"Información del Proyecto" - 1'!M28</f>
        <v>0</v>
      </c>
      <c r="Z28" s="110" t="str">
        <f>'"Información del Proyecto" - 2'!B28</f>
        <v>Caudal en estiaje</v>
      </c>
      <c r="AA28" s="105">
        <f>'"Información del Proyecto" - 2'!C28</f>
        <v>0</v>
      </c>
      <c r="AB28" s="105" t="str">
        <f>'"Información del Proyecto" - 2'!D28</f>
        <v>m3/s</v>
      </c>
      <c r="AC28" s="105">
        <f>'"Información del Proyecto" - 2'!E28</f>
        <v>0</v>
      </c>
      <c r="AD28" s="105" t="str">
        <f>'"Información del Proyecto" - 2'!F28</f>
        <v>15%</v>
      </c>
      <c r="AE28" s="105">
        <f>'"Información del Proyecto" - 2'!G28</f>
        <v>0</v>
      </c>
      <c r="AF28" s="105">
        <f>'"Información del Proyecto" - 2'!H28</f>
        <v>0</v>
      </c>
      <c r="AG28" s="105">
        <f>'"Información del Proyecto" - 2'!I28</f>
        <v>0</v>
      </c>
      <c r="AH28" s="105" t="str">
        <f>'"Información del Proyecto" - 2'!J28</f>
        <v>Marzo</v>
      </c>
      <c r="AI28" s="105">
        <f>'"Información del Proyecto" - 2'!K28</f>
        <v>0</v>
      </c>
      <c r="AJ28" s="105" t="str">
        <f>'"Información del Proyecto" - 2'!L28</f>
        <v>m3/s</v>
      </c>
      <c r="AK28" s="105">
        <f>'"Información del Proyecto" - 2'!M28</f>
        <v>0</v>
      </c>
      <c r="AN28" s="110">
        <f>'"Información del Proyecto" - 3'!B28</f>
        <v>0</v>
      </c>
      <c r="AO28" s="105">
        <f>'"Información del Proyecto" - 3'!C28</f>
        <v>0</v>
      </c>
      <c r="AP28" s="105">
        <f>'"Información del Proyecto" - 3'!D28</f>
        <v>0</v>
      </c>
      <c r="AQ28" s="105">
        <f>'"Información del Proyecto" - 3'!E28</f>
        <v>0</v>
      </c>
      <c r="AR28" s="105" t="str">
        <f>'"Información del Proyecto" - 3'!F28</f>
        <v>Año 18</v>
      </c>
      <c r="AS28" s="105">
        <f>'"Información del Proyecto" - 3'!G28</f>
        <v>0</v>
      </c>
      <c r="AT28" s="105">
        <f>'"Información del Proyecto" - 3'!H28</f>
        <v>0</v>
      </c>
      <c r="AU28" s="105">
        <f>'"Información del Proyecto" - 3'!I28</f>
        <v>0</v>
      </c>
      <c r="AV28" s="105">
        <f>'"Información del Proyecto" - 3'!J28</f>
        <v>0</v>
      </c>
      <c r="AW28" s="105">
        <f>'"Información del Proyecto" - 3'!K28</f>
        <v>0</v>
      </c>
      <c r="AX28" s="105">
        <f>'"Información del Proyecto" - 3'!L28</f>
        <v>0</v>
      </c>
      <c r="AY28" s="105">
        <f>'"Información del Proyecto" - 3'!M28</f>
        <v>0</v>
      </c>
      <c r="AZ28" s="105">
        <f>'"Información del Proyecto" - 3'!N28</f>
        <v>0</v>
      </c>
      <c r="BA28" s="105">
        <f>'"Información del Proyecto" - 3'!O28</f>
        <v>0</v>
      </c>
      <c r="BB28" s="111">
        <f>'"Información del Proyecto" - 3'!P28</f>
        <v>0</v>
      </c>
      <c r="BD28" s="110">
        <f ca="1">Cálculos!B27</f>
        <v>0</v>
      </c>
      <c r="BE28" s="105">
        <f ca="1">Cálculos!C27</f>
        <v>0</v>
      </c>
      <c r="BF28" s="105">
        <f ca="1">Cálculos!D27</f>
        <v>0</v>
      </c>
      <c r="BG28" s="105">
        <f ca="1">Cálculos!E27</f>
        <v>0</v>
      </c>
      <c r="BH28" s="105">
        <f ca="1">Cálculos!F27</f>
        <v>0</v>
      </c>
      <c r="BI28" s="105">
        <f ca="1">Cálculos!G27</f>
        <v>0</v>
      </c>
      <c r="BJ28" s="105">
        <f>Cálculos!H27</f>
        <v>0</v>
      </c>
      <c r="BK28" s="105">
        <f ca="1">Cálculos!I27</f>
        <v>0</v>
      </c>
      <c r="BL28" s="105">
        <f ca="1">Cálculos!J27</f>
        <v>0</v>
      </c>
      <c r="BM28" s="105">
        <f ca="1">Cálculos!K27</f>
        <v>0</v>
      </c>
      <c r="BN28" s="105">
        <f ca="1">Cálculos!L27</f>
        <v>0</v>
      </c>
      <c r="BO28" s="105">
        <f>Cálculos!M27</f>
        <v>0</v>
      </c>
      <c r="BP28" s="105">
        <f ca="1">Cálculos!N27</f>
        <v>0</v>
      </c>
      <c r="BQ28" s="105">
        <f ca="1">Cálculos!O27</f>
        <v>0</v>
      </c>
      <c r="BR28" s="105">
        <f ca="1">Cálculos!P27</f>
        <v>0</v>
      </c>
      <c r="BS28" s="105">
        <f ca="1">Cálculos!Q27</f>
        <v>0</v>
      </c>
      <c r="BT28" s="105">
        <f ca="1">Cálculos!R27</f>
        <v>0</v>
      </c>
      <c r="BU28" s="105">
        <f ca="1">Cálculos!S27</f>
        <v>0</v>
      </c>
      <c r="BV28" s="105">
        <f ca="1">Cálculos!T27</f>
        <v>0</v>
      </c>
      <c r="BY28" s="110" t="str">
        <f>Cron.Inversiones!B28</f>
        <v>Los totales en cada concepto deben sumar 100%</v>
      </c>
      <c r="BZ28" s="105" t="str">
        <f>Cron.Inversiones!C28</f>
        <v>%</v>
      </c>
      <c r="CA28" s="105">
        <f ca="1">Cron.Inversiones!D28</f>
        <v>0</v>
      </c>
      <c r="CB28" s="105">
        <f ca="1">Cron.Inversiones!E28</f>
        <v>0</v>
      </c>
      <c r="CC28" s="105">
        <f ca="1">Cron.Inversiones!F28</f>
        <v>0</v>
      </c>
      <c r="CD28" s="105">
        <f ca="1">Cron.Inversiones!G28</f>
        <v>0</v>
      </c>
      <c r="CE28" s="105">
        <f ca="1">Cron.Inversiones!H28</f>
        <v>0</v>
      </c>
      <c r="CF28" s="105">
        <f ca="1">Cron.Inversiones!I28</f>
        <v>0</v>
      </c>
      <c r="CG28" s="105">
        <f ca="1">Cron.Inversiones!J28</f>
        <v>0</v>
      </c>
      <c r="CH28" s="105">
        <f ca="1">Cron.Inversiones!K28</f>
        <v>0</v>
      </c>
      <c r="CI28" s="105">
        <f ca="1">Cron.Inversiones!L28</f>
        <v>0</v>
      </c>
      <c r="CJ28" s="105">
        <f ca="1">Cron.Inversiones!M28</f>
        <v>0</v>
      </c>
      <c r="CK28" s="105">
        <f ca="1">Cron.Inversiones!N28</f>
        <v>0</v>
      </c>
      <c r="CL28" s="105">
        <f ca="1">Cron.Inversiones!O28</f>
        <v>0</v>
      </c>
      <c r="CM28" s="105">
        <f>Cron.Inversiones!P28</f>
        <v>0</v>
      </c>
      <c r="CP28" s="110" t="str">
        <f>'Obra Civil y Elect'!B28</f>
        <v>Modelo</v>
      </c>
      <c r="CQ28" s="105">
        <f>'Obra Civil y Elect'!C28</f>
        <v>0</v>
      </c>
      <c r="CR28" s="105">
        <f>'Obra Civil y Elect'!D28</f>
        <v>0</v>
      </c>
      <c r="CS28" s="105">
        <f>'Obra Civil y Elect'!E28</f>
        <v>0</v>
      </c>
      <c r="CT28" s="105">
        <f>'Obra Civil y Elect'!F28</f>
        <v>0</v>
      </c>
      <c r="CU28" s="105">
        <f>'Obra Civil y Elect'!G28</f>
        <v>0</v>
      </c>
      <c r="CV28" s="111">
        <f>'Obra Civil y Elect'!H28</f>
        <v>0</v>
      </c>
      <c r="CX28" s="110" t="str">
        <f>Empleo!B28</f>
        <v>TOTAL</v>
      </c>
      <c r="CY28" s="105">
        <f>Empleo!C28</f>
        <v>0</v>
      </c>
      <c r="CZ28" s="105">
        <f>Empleo!D28</f>
        <v>0</v>
      </c>
      <c r="DA28" s="105">
        <f>Empleo!E28</f>
        <v>0</v>
      </c>
      <c r="DB28" s="105">
        <f>Empleo!F28</f>
        <v>0</v>
      </c>
      <c r="DC28" s="105">
        <f>Empleo!G28</f>
        <v>0</v>
      </c>
      <c r="DD28" s="105">
        <f>Empleo!H28</f>
        <v>0</v>
      </c>
      <c r="DE28" s="105">
        <f>Empleo!I28</f>
        <v>0</v>
      </c>
      <c r="DF28" s="105">
        <f>Empleo!J28</f>
        <v>0</v>
      </c>
      <c r="DG28" s="105">
        <f>Empleo!K28</f>
        <v>0</v>
      </c>
      <c r="DH28" s="105">
        <f>Empleo!L28</f>
        <v>0</v>
      </c>
      <c r="DI28" s="105">
        <f>Empleo!M28</f>
        <v>0</v>
      </c>
      <c r="DJ28" s="105">
        <f>Empleo!N28</f>
        <v>0</v>
      </c>
    </row>
    <row r="29" spans="2:132">
      <c r="B29" s="110">
        <f>'Formulario A - "Alta Empresa"'!A29</f>
        <v>0</v>
      </c>
      <c r="C29" s="111" t="str">
        <f>'Formulario A - "Alta Empresa"'!B29</f>
        <v>APODERADO/S O REPRESENTANTE/S LEGAL/ES</v>
      </c>
      <c r="M29" s="110" t="str">
        <f>'"Información del Proyecto" - 1'!B29</f>
        <v xml:space="preserve">Tipo de aprovechamiento </v>
      </c>
      <c r="N29" s="105">
        <f>'"Información del Proyecto" - 1'!C29</f>
        <v>0</v>
      </c>
      <c r="O29" s="105">
        <f>'"Información del Proyecto" - 1'!D29</f>
        <v>0</v>
      </c>
      <c r="P29" s="105">
        <f>'"Información del Proyecto" - 1'!E29</f>
        <v>0</v>
      </c>
      <c r="Q29" s="105">
        <f>'"Información del Proyecto" - 1'!F29</f>
        <v>0</v>
      </c>
      <c r="R29" s="105">
        <f>'"Información del Proyecto" - 1'!G29</f>
        <v>0</v>
      </c>
      <c r="S29" s="105">
        <f>'"Información del Proyecto" - 1'!H29</f>
        <v>0</v>
      </c>
      <c r="T29" s="105">
        <f>'"Información del Proyecto" - 1'!I29</f>
        <v>0</v>
      </c>
      <c r="U29" s="105">
        <f>'"Información del Proyecto" - 1'!J29</f>
        <v>0</v>
      </c>
      <c r="V29" s="105">
        <f>'"Información del Proyecto" - 1'!K29</f>
        <v>0</v>
      </c>
      <c r="W29" s="105">
        <f>'"Información del Proyecto" - 1'!L29</f>
        <v>0</v>
      </c>
      <c r="X29" s="111">
        <f>'"Información del Proyecto" - 1'!M29</f>
        <v>0</v>
      </c>
      <c r="Z29" s="110" t="str">
        <f>'"Información del Proyecto" - 2'!B29</f>
        <v>Caudal firme @ 95% permanencia</v>
      </c>
      <c r="AA29" s="105">
        <f>'"Información del Proyecto" - 2'!C29</f>
        <v>0</v>
      </c>
      <c r="AB29" s="105" t="str">
        <f>'"Información del Proyecto" - 2'!D29</f>
        <v>m3/s</v>
      </c>
      <c r="AC29" s="105">
        <f>'"Información del Proyecto" - 2'!E29</f>
        <v>0</v>
      </c>
      <c r="AD29" s="105" t="str">
        <f>'"Información del Proyecto" - 2'!F29</f>
        <v>20%</v>
      </c>
      <c r="AE29" s="105">
        <f>'"Información del Proyecto" - 2'!G29</f>
        <v>0</v>
      </c>
      <c r="AF29" s="105">
        <f>'"Información del Proyecto" - 2'!H29</f>
        <v>0</v>
      </c>
      <c r="AG29" s="105">
        <f>'"Información del Proyecto" - 2'!I29</f>
        <v>0</v>
      </c>
      <c r="AH29" s="105" t="str">
        <f>'"Información del Proyecto" - 2'!J29</f>
        <v>Abril</v>
      </c>
      <c r="AI29" s="105">
        <f>'"Información del Proyecto" - 2'!K29</f>
        <v>0</v>
      </c>
      <c r="AJ29" s="105" t="str">
        <f>'"Información del Proyecto" - 2'!L29</f>
        <v>m3/s</v>
      </c>
      <c r="AK29" s="105">
        <f>'"Información del Proyecto" - 2'!M29</f>
        <v>0</v>
      </c>
      <c r="AN29" s="110">
        <f>'"Información del Proyecto" - 3'!B29</f>
        <v>0</v>
      </c>
      <c r="AO29" s="105">
        <f>'"Información del Proyecto" - 3'!C29</f>
        <v>0</v>
      </c>
      <c r="AP29" s="105">
        <f>'"Información del Proyecto" - 3'!D29</f>
        <v>0</v>
      </c>
      <c r="AQ29" s="105">
        <f>'"Información del Proyecto" - 3'!E29</f>
        <v>0</v>
      </c>
      <c r="AR29" s="105" t="str">
        <f>'"Información del Proyecto" - 3'!F29</f>
        <v>Año 19</v>
      </c>
      <c r="AS29" s="105">
        <f>'"Información del Proyecto" - 3'!G29</f>
        <v>0</v>
      </c>
      <c r="AT29" s="105">
        <f>'"Información del Proyecto" - 3'!H29</f>
        <v>0</v>
      </c>
      <c r="AU29" s="105">
        <f>'"Información del Proyecto" - 3'!I29</f>
        <v>0</v>
      </c>
      <c r="AV29" s="105">
        <f>'"Información del Proyecto" - 3'!J29</f>
        <v>0</v>
      </c>
      <c r="AW29" s="105">
        <f>'"Información del Proyecto" - 3'!K29</f>
        <v>0</v>
      </c>
      <c r="AX29" s="105">
        <f>'"Información del Proyecto" - 3'!L29</f>
        <v>0</v>
      </c>
      <c r="AY29" s="105">
        <f>'"Información del Proyecto" - 3'!M29</f>
        <v>0</v>
      </c>
      <c r="AZ29" s="105">
        <f>'"Información del Proyecto" - 3'!N29</f>
        <v>0</v>
      </c>
      <c r="BA29" s="105">
        <f>'"Información del Proyecto" - 3'!O29</f>
        <v>0</v>
      </c>
      <c r="BB29" s="111">
        <f>'"Información del Proyecto" - 3'!P29</f>
        <v>0</v>
      </c>
      <c r="BD29" s="110">
        <f ca="1">Cálculos!B28</f>
        <v>0</v>
      </c>
      <c r="BE29" s="105">
        <f ca="1">Cálculos!C28</f>
        <v>0</v>
      </c>
      <c r="BF29" s="105">
        <f ca="1">Cálculos!D28</f>
        <v>0</v>
      </c>
      <c r="BG29" s="105">
        <f ca="1">Cálculos!E28</f>
        <v>0</v>
      </c>
      <c r="BH29" s="105">
        <f ca="1">Cálculos!F28</f>
        <v>0</v>
      </c>
      <c r="BI29" s="105">
        <f ca="1">Cálculos!G28</f>
        <v>0</v>
      </c>
      <c r="BJ29" s="105">
        <f>Cálculos!H28</f>
        <v>0</v>
      </c>
      <c r="BK29" s="105">
        <f ca="1">Cálculos!I28</f>
        <v>0</v>
      </c>
      <c r="BL29" s="105">
        <f ca="1">Cálculos!J28</f>
        <v>0</v>
      </c>
      <c r="BM29" s="105">
        <f ca="1">Cálculos!K28</f>
        <v>0</v>
      </c>
      <c r="BN29" s="105">
        <f ca="1">Cálculos!L28</f>
        <v>0</v>
      </c>
      <c r="BO29" s="105">
        <f>Cálculos!M28</f>
        <v>0</v>
      </c>
      <c r="BP29" s="105">
        <f ca="1">Cálculos!N28</f>
        <v>0</v>
      </c>
      <c r="BQ29" s="105">
        <f ca="1">Cálculos!O28</f>
        <v>0</v>
      </c>
      <c r="BR29" s="105">
        <f ca="1">Cálculos!P28</f>
        <v>0</v>
      </c>
      <c r="BS29" s="105">
        <f ca="1">Cálculos!Q28</f>
        <v>0</v>
      </c>
      <c r="BT29" s="105">
        <f ca="1">Cálculos!R28</f>
        <v>0</v>
      </c>
      <c r="BU29" s="105">
        <f ca="1">Cálculos!S28</f>
        <v>0</v>
      </c>
      <c r="BV29" s="105">
        <f ca="1">Cálculos!T28</f>
        <v>0</v>
      </c>
      <c r="BY29" s="110">
        <f>Cron.Inversiones!B29</f>
        <v>0</v>
      </c>
      <c r="BZ29" s="105">
        <f>Cron.Inversiones!C29</f>
        <v>0</v>
      </c>
      <c r="CA29" s="105">
        <f>Cron.Inversiones!D29</f>
        <v>0</v>
      </c>
      <c r="CB29" s="105">
        <f>Cron.Inversiones!E29</f>
        <v>0</v>
      </c>
      <c r="CC29" s="105">
        <f>Cron.Inversiones!F29</f>
        <v>0</v>
      </c>
      <c r="CD29" s="105">
        <f>Cron.Inversiones!G29</f>
        <v>0</v>
      </c>
      <c r="CE29" s="105">
        <f>Cron.Inversiones!H29</f>
        <v>0</v>
      </c>
      <c r="CF29" s="105">
        <f>Cron.Inversiones!I29</f>
        <v>0</v>
      </c>
      <c r="CG29" s="105">
        <f>Cron.Inversiones!J29</f>
        <v>0</v>
      </c>
      <c r="CH29" s="105">
        <f>Cron.Inversiones!K29</f>
        <v>0</v>
      </c>
      <c r="CI29" s="105">
        <f>Cron.Inversiones!L29</f>
        <v>0</v>
      </c>
      <c r="CJ29" s="105">
        <f>Cron.Inversiones!M29</f>
        <v>0</v>
      </c>
      <c r="CK29" s="105">
        <f>Cron.Inversiones!N29</f>
        <v>0</v>
      </c>
      <c r="CL29" s="105">
        <f>Cron.Inversiones!O29</f>
        <v>0</v>
      </c>
      <c r="CM29" s="105">
        <f>Cron.Inversiones!P29</f>
        <v>0</v>
      </c>
      <c r="CP29" s="110" t="str">
        <f>'Obra Civil y Elect'!B29</f>
        <v>Capacidad (ton)</v>
      </c>
      <c r="CQ29" s="105">
        <f>'Obra Civil y Elect'!C29</f>
        <v>0</v>
      </c>
      <c r="CR29" s="105">
        <f>'Obra Civil y Elect'!D29</f>
        <v>0</v>
      </c>
      <c r="CS29" s="105">
        <f>'Obra Civil y Elect'!E29</f>
        <v>0</v>
      </c>
      <c r="CT29" s="105">
        <f>'Obra Civil y Elect'!F29</f>
        <v>0</v>
      </c>
      <c r="CU29" s="105">
        <f>'Obra Civil y Elect'!G29</f>
        <v>0</v>
      </c>
      <c r="CV29" s="111">
        <f>'Obra Civil y Elect'!H29</f>
        <v>0</v>
      </c>
      <c r="CX29" s="110">
        <f>Empleo!B29</f>
        <v>0</v>
      </c>
      <c r="CY29" s="105">
        <f>Empleo!C29</f>
        <v>0</v>
      </c>
      <c r="CZ29" s="105">
        <f>Empleo!D29</f>
        <v>0</v>
      </c>
      <c r="DA29" s="105">
        <f>Empleo!E29</f>
        <v>0</v>
      </c>
      <c r="DB29" s="105">
        <f>Empleo!F29</f>
        <v>0</v>
      </c>
      <c r="DC29" s="105">
        <f>Empleo!G29</f>
        <v>0</v>
      </c>
      <c r="DD29" s="105">
        <f>Empleo!H29</f>
        <v>0</v>
      </c>
      <c r="DE29" s="105">
        <f>Empleo!I29</f>
        <v>0</v>
      </c>
      <c r="DF29" s="105">
        <f>Empleo!J29</f>
        <v>0</v>
      </c>
      <c r="DG29" s="105">
        <f>Empleo!K29</f>
        <v>0</v>
      </c>
      <c r="DH29" s="105">
        <f>Empleo!L29</f>
        <v>0</v>
      </c>
      <c r="DI29" s="105">
        <f>Empleo!M29</f>
        <v>0</v>
      </c>
      <c r="DJ29" s="105">
        <f>Empleo!N29</f>
        <v>0</v>
      </c>
    </row>
    <row r="30" spans="2:132">
      <c r="B30" s="110" t="str">
        <f>'Formulario A - "Alta Empresa"'!A30</f>
        <v xml:space="preserve">NOMBRE Y APELLIDO </v>
      </c>
      <c r="C30" s="111">
        <f>'Formulario A - "Alta Empresa"'!B30</f>
        <v>0</v>
      </c>
      <c r="M30" s="110" t="str">
        <f>'"Información del Proyecto" - 1'!B30</f>
        <v>Tipo de Central</v>
      </c>
      <c r="N30" s="105">
        <f>'"Información del Proyecto" - 1'!C30</f>
        <v>0</v>
      </c>
      <c r="O30" s="105">
        <f>'"Información del Proyecto" - 1'!D30</f>
        <v>0</v>
      </c>
      <c r="P30" s="105">
        <f>'"Información del Proyecto" - 1'!E30</f>
        <v>0</v>
      </c>
      <c r="Q30" s="105">
        <f>'"Información del Proyecto" - 1'!F30</f>
        <v>0</v>
      </c>
      <c r="R30" s="105">
        <f>'"Información del Proyecto" - 1'!G30</f>
        <v>0</v>
      </c>
      <c r="S30" s="105">
        <f>'"Información del Proyecto" - 1'!H30</f>
        <v>0</v>
      </c>
      <c r="T30" s="105">
        <f>'"Información del Proyecto" - 1'!I30</f>
        <v>0</v>
      </c>
      <c r="U30" s="105">
        <f>'"Información del Proyecto" - 1'!J30</f>
        <v>0</v>
      </c>
      <c r="V30" s="105">
        <f>'"Información del Proyecto" - 1'!K30</f>
        <v>0</v>
      </c>
      <c r="W30" s="105">
        <f>'"Información del Proyecto" - 1'!L30</f>
        <v>0</v>
      </c>
      <c r="X30" s="111">
        <f>'"Información del Proyecto" - 1'!M30</f>
        <v>0</v>
      </c>
      <c r="Z30" s="110" t="str">
        <f>'"Información del Proyecto" - 2'!B30</f>
        <v>Caudal ecológico</v>
      </c>
      <c r="AA30" s="105">
        <f>'"Información del Proyecto" - 2'!C30</f>
        <v>0</v>
      </c>
      <c r="AB30" s="105" t="str">
        <f>'"Información del Proyecto" - 2'!D30</f>
        <v>m3/s</v>
      </c>
      <c r="AC30" s="105">
        <f>'"Información del Proyecto" - 2'!E30</f>
        <v>0</v>
      </c>
      <c r="AD30" s="105" t="str">
        <f>'"Información del Proyecto" - 2'!F30</f>
        <v>25%</v>
      </c>
      <c r="AE30" s="105">
        <f>'"Información del Proyecto" - 2'!G30</f>
        <v>0</v>
      </c>
      <c r="AF30" s="105">
        <f>'"Información del Proyecto" - 2'!H30</f>
        <v>0</v>
      </c>
      <c r="AG30" s="105">
        <f>'"Información del Proyecto" - 2'!I30</f>
        <v>0</v>
      </c>
      <c r="AH30" s="105" t="str">
        <f>'"Información del Proyecto" - 2'!J30</f>
        <v>Mayo</v>
      </c>
      <c r="AI30" s="105">
        <f>'"Información del Proyecto" - 2'!K30</f>
        <v>0</v>
      </c>
      <c r="AJ30" s="105" t="str">
        <f>'"Información del Proyecto" - 2'!L30</f>
        <v>m3/s</v>
      </c>
      <c r="AK30" s="105">
        <f>'"Información del Proyecto" - 2'!M30</f>
        <v>0</v>
      </c>
      <c r="AN30" s="110">
        <f>'"Información del Proyecto" - 3'!B30</f>
        <v>0</v>
      </c>
      <c r="AO30" s="105">
        <f>'"Información del Proyecto" - 3'!C30</f>
        <v>0</v>
      </c>
      <c r="AP30" s="105">
        <f>'"Información del Proyecto" - 3'!D30</f>
        <v>0</v>
      </c>
      <c r="AQ30" s="105">
        <f>'"Información del Proyecto" - 3'!E30</f>
        <v>0</v>
      </c>
      <c r="AR30" s="105" t="str">
        <f>'"Información del Proyecto" - 3'!F30</f>
        <v>Año 20</v>
      </c>
      <c r="AS30" s="105">
        <f>'"Información del Proyecto" - 3'!G30</f>
        <v>0</v>
      </c>
      <c r="AT30" s="105">
        <f>'"Información del Proyecto" - 3'!H30</f>
        <v>0</v>
      </c>
      <c r="AU30" s="105">
        <f>'"Información del Proyecto" - 3'!I30</f>
        <v>0</v>
      </c>
      <c r="AV30" s="105">
        <f>'"Información del Proyecto" - 3'!J30</f>
        <v>0</v>
      </c>
      <c r="AW30" s="105">
        <f>'"Información del Proyecto" - 3'!K30</f>
        <v>0</v>
      </c>
      <c r="AX30" s="105">
        <f>'"Información del Proyecto" - 3'!L30</f>
        <v>0</v>
      </c>
      <c r="AY30" s="105">
        <f>'"Información del Proyecto" - 3'!M30</f>
        <v>0</v>
      </c>
      <c r="AZ30" s="105">
        <f>'"Información del Proyecto" - 3'!N30</f>
        <v>0</v>
      </c>
      <c r="BA30" s="105">
        <f>'"Información del Proyecto" - 3'!O30</f>
        <v>0</v>
      </c>
      <c r="BB30" s="111">
        <f>'"Información del Proyecto" - 3'!P30</f>
        <v>0</v>
      </c>
      <c r="BD30" s="110">
        <f ca="1">Cálculos!B29</f>
        <v>0</v>
      </c>
      <c r="BE30" s="105">
        <f ca="1">Cálculos!C29</f>
        <v>0</v>
      </c>
      <c r="BF30" s="105">
        <f ca="1">Cálculos!D29</f>
        <v>0</v>
      </c>
      <c r="BG30" s="105">
        <f ca="1">Cálculos!E29</f>
        <v>0</v>
      </c>
      <c r="BH30" s="105">
        <f ca="1">Cálculos!F29</f>
        <v>0</v>
      </c>
      <c r="BI30" s="105">
        <f ca="1">Cálculos!G29</f>
        <v>0</v>
      </c>
      <c r="BJ30" s="105">
        <f>Cálculos!H29</f>
        <v>0</v>
      </c>
      <c r="BK30" s="105">
        <f ca="1">Cálculos!I29</f>
        <v>0</v>
      </c>
      <c r="BL30" s="105">
        <f ca="1">Cálculos!J29</f>
        <v>0</v>
      </c>
      <c r="BM30" s="105">
        <f ca="1">Cálculos!K29</f>
        <v>0</v>
      </c>
      <c r="BN30" s="105">
        <f ca="1">Cálculos!L29</f>
        <v>0</v>
      </c>
      <c r="BO30" s="105">
        <f>Cálculos!M29</f>
        <v>0</v>
      </c>
      <c r="BP30" s="105">
        <f ca="1">Cálculos!N29</f>
        <v>0</v>
      </c>
      <c r="BQ30" s="105">
        <f ca="1">Cálculos!O29</f>
        <v>0</v>
      </c>
      <c r="BR30" s="105">
        <f ca="1">Cálculos!P29</f>
        <v>0</v>
      </c>
      <c r="BS30" s="105">
        <f ca="1">Cálculos!Q29</f>
        <v>0</v>
      </c>
      <c r="BT30" s="105">
        <f ca="1">Cálculos!R29</f>
        <v>0</v>
      </c>
      <c r="BU30" s="105">
        <f ca="1">Cálculos!S29</f>
        <v>0</v>
      </c>
      <c r="BV30" s="105">
        <f ca="1">Cálculos!T29</f>
        <v>0</v>
      </c>
      <c r="BY30" s="110">
        <f>Cron.Inversiones!B30</f>
        <v>0</v>
      </c>
      <c r="BZ30" s="105">
        <f>Cron.Inversiones!C30</f>
        <v>0</v>
      </c>
      <c r="CA30" s="105" t="str">
        <f>Cron.Inversiones!D30</f>
        <v>Año 2</v>
      </c>
      <c r="CB30" s="105">
        <f>Cron.Inversiones!E30</f>
        <v>0</v>
      </c>
      <c r="CC30" s="105">
        <f>Cron.Inversiones!F30</f>
        <v>0</v>
      </c>
      <c r="CD30" s="105">
        <f>Cron.Inversiones!G30</f>
        <v>0</v>
      </c>
      <c r="CE30" s="105">
        <f>Cron.Inversiones!H30</f>
        <v>0</v>
      </c>
      <c r="CF30" s="105">
        <f>Cron.Inversiones!I30</f>
        <v>0</v>
      </c>
      <c r="CG30" s="105">
        <f>Cron.Inversiones!J30</f>
        <v>0</v>
      </c>
      <c r="CH30" s="105">
        <f>Cron.Inversiones!K30</f>
        <v>0</v>
      </c>
      <c r="CI30" s="105">
        <f>Cron.Inversiones!L30</f>
        <v>0</v>
      </c>
      <c r="CJ30" s="105">
        <f>Cron.Inversiones!M30</f>
        <v>0</v>
      </c>
      <c r="CK30" s="105">
        <f>Cron.Inversiones!N30</f>
        <v>0</v>
      </c>
      <c r="CL30" s="105">
        <f>Cron.Inversiones!O30</f>
        <v>0</v>
      </c>
      <c r="CM30" s="105">
        <f>Cron.Inversiones!P30</f>
        <v>0</v>
      </c>
      <c r="CP30" s="110">
        <f>'Obra Civil y Elect'!B30</f>
        <v>0</v>
      </c>
      <c r="CQ30" s="105">
        <f>'Obra Civil y Elect'!C30</f>
        <v>0</v>
      </c>
      <c r="CR30" s="105">
        <f>'Obra Civil y Elect'!D30</f>
        <v>0</v>
      </c>
      <c r="CS30" s="105">
        <f>'Obra Civil y Elect'!E30</f>
        <v>0</v>
      </c>
      <c r="CT30" s="105">
        <f>'Obra Civil y Elect'!F30</f>
        <v>0</v>
      </c>
      <c r="CU30" s="105">
        <f>'Obra Civil y Elect'!G30</f>
        <v>0</v>
      </c>
      <c r="CV30" s="111">
        <f>'Obra Civil y Elect'!H30</f>
        <v>0</v>
      </c>
      <c r="CX30" s="110">
        <f>Empleo!B30</f>
        <v>0</v>
      </c>
      <c r="CY30" s="105" t="str">
        <f>Empleo!C30</f>
        <v>Año 3</v>
      </c>
      <c r="CZ30" s="105">
        <f>Empleo!D30</f>
        <v>0</v>
      </c>
      <c r="DA30" s="105">
        <f>Empleo!E30</f>
        <v>0</v>
      </c>
      <c r="DB30" s="105">
        <f>Empleo!F30</f>
        <v>0</v>
      </c>
      <c r="DC30" s="105">
        <f>Empleo!G30</f>
        <v>0</v>
      </c>
      <c r="DD30" s="105">
        <f>Empleo!H30</f>
        <v>0</v>
      </c>
      <c r="DE30" s="105">
        <f>Empleo!I30</f>
        <v>0</v>
      </c>
      <c r="DF30" s="105">
        <f>Empleo!J30</f>
        <v>0</v>
      </c>
      <c r="DG30" s="105">
        <f>Empleo!K30</f>
        <v>0</v>
      </c>
      <c r="DH30" s="105">
        <f>Empleo!L30</f>
        <v>0</v>
      </c>
      <c r="DI30" s="105">
        <f>Empleo!M30</f>
        <v>0</v>
      </c>
      <c r="DJ30" s="105">
        <f>Empleo!N30</f>
        <v>0</v>
      </c>
    </row>
    <row r="31" spans="2:132">
      <c r="B31" s="110" t="str">
        <f>'Formulario A - "Alta Empresa"'!A31</f>
        <v xml:space="preserve">CUIL / CUIT </v>
      </c>
      <c r="C31" s="111">
        <f>'Formulario A - "Alta Empresa"'!B31</f>
        <v>0</v>
      </c>
      <c r="M31" s="110" t="str">
        <f>'"Información del Proyecto" - 1'!B31</f>
        <v>Salto de diseño (H)</v>
      </c>
      <c r="N31" s="105">
        <f>'"Información del Proyecto" - 1'!C31</f>
        <v>0</v>
      </c>
      <c r="O31" s="105" t="str">
        <f>'"Información del Proyecto" - 1'!D31</f>
        <v>m</v>
      </c>
      <c r="P31" s="105" t="str">
        <f>'"Información del Proyecto" - 1'!E31</f>
        <v>(Salto neto)</v>
      </c>
      <c r="Q31" s="105">
        <f>'"Información del Proyecto" - 1'!F31</f>
        <v>0</v>
      </c>
      <c r="R31" s="105">
        <f>'"Información del Proyecto" - 1'!G31</f>
        <v>0</v>
      </c>
      <c r="S31" s="105">
        <f>'"Información del Proyecto" - 1'!H31</f>
        <v>0</v>
      </c>
      <c r="T31" s="105">
        <f>'"Información del Proyecto" - 1'!I31</f>
        <v>0</v>
      </c>
      <c r="U31" s="105">
        <f>'"Información del Proyecto" - 1'!J31</f>
        <v>0</v>
      </c>
      <c r="V31" s="105">
        <f>'"Información del Proyecto" - 1'!K31</f>
        <v>0</v>
      </c>
      <c r="W31" s="105">
        <f>'"Información del Proyecto" - 1'!L31</f>
        <v>0</v>
      </c>
      <c r="X31" s="111">
        <f>'"Información del Proyecto" - 1'!M31</f>
        <v>0</v>
      </c>
      <c r="Z31" s="110" t="str">
        <f>'"Información del Proyecto" - 2'!B31</f>
        <v>Caudal mínimo posible de turbinar</v>
      </c>
      <c r="AA31" s="105">
        <f>'"Información del Proyecto" - 2'!C31</f>
        <v>0</v>
      </c>
      <c r="AB31" s="105" t="str">
        <f>'"Información del Proyecto" - 2'!D31</f>
        <v>m3/s</v>
      </c>
      <c r="AC31" s="105">
        <f>'"Información del Proyecto" - 2'!E31</f>
        <v>0</v>
      </c>
      <c r="AD31" s="105" t="str">
        <f>'"Información del Proyecto" - 2'!F31</f>
        <v>30%</v>
      </c>
      <c r="AE31" s="105">
        <f>'"Información del Proyecto" - 2'!G31</f>
        <v>0</v>
      </c>
      <c r="AF31" s="105">
        <f>'"Información del Proyecto" - 2'!H31</f>
        <v>0</v>
      </c>
      <c r="AG31" s="105">
        <f>'"Información del Proyecto" - 2'!I31</f>
        <v>0</v>
      </c>
      <c r="AH31" s="105" t="str">
        <f>'"Información del Proyecto" - 2'!J31</f>
        <v>Junio</v>
      </c>
      <c r="AI31" s="105">
        <f>'"Información del Proyecto" - 2'!K31</f>
        <v>0</v>
      </c>
      <c r="AJ31" s="105" t="str">
        <f>'"Información del Proyecto" - 2'!L31</f>
        <v>m3/s</v>
      </c>
      <c r="AK31" s="105">
        <f>'"Información del Proyecto" - 2'!M31</f>
        <v>0</v>
      </c>
      <c r="AN31" s="110">
        <f>'"Información del Proyecto" - 3'!B31</f>
        <v>0</v>
      </c>
      <c r="AO31" s="105">
        <f>'"Información del Proyecto" - 3'!C31</f>
        <v>0</v>
      </c>
      <c r="AP31" s="105">
        <f>'"Información del Proyecto" - 3'!D31</f>
        <v>0</v>
      </c>
      <c r="AQ31" s="105">
        <f>'"Información del Proyecto" - 3'!E31</f>
        <v>0</v>
      </c>
      <c r="AR31" s="105">
        <f>'"Información del Proyecto" - 3'!F31</f>
        <v>0</v>
      </c>
      <c r="AS31" s="105">
        <f>'"Información del Proyecto" - 3'!G31</f>
        <v>0</v>
      </c>
      <c r="AT31" s="105">
        <f>'"Información del Proyecto" - 3'!H31</f>
        <v>0</v>
      </c>
      <c r="AU31" s="105">
        <f>'"Información del Proyecto" - 3'!I31</f>
        <v>0</v>
      </c>
      <c r="AV31" s="105">
        <f>'"Información del Proyecto" - 3'!J31</f>
        <v>0</v>
      </c>
      <c r="AW31" s="105">
        <f>'"Información del Proyecto" - 3'!K31</f>
        <v>0</v>
      </c>
      <c r="AX31" s="105">
        <f>'"Información del Proyecto" - 3'!L31</f>
        <v>0</v>
      </c>
      <c r="AY31" s="105">
        <f>'"Información del Proyecto" - 3'!M31</f>
        <v>0</v>
      </c>
      <c r="AZ31" s="105">
        <f>'"Información del Proyecto" - 3'!N31</f>
        <v>0</v>
      </c>
      <c r="BA31" s="105">
        <f>'"Información del Proyecto" - 3'!O31</f>
        <v>0</v>
      </c>
      <c r="BB31" s="111">
        <f>'"Información del Proyecto" - 3'!P31</f>
        <v>0</v>
      </c>
      <c r="BD31" s="110">
        <f ca="1">Cálculos!B30</f>
        <v>0</v>
      </c>
      <c r="BE31" s="105">
        <f ca="1">Cálculos!C30</f>
        <v>0</v>
      </c>
      <c r="BF31" s="105">
        <f ca="1">Cálculos!D30</f>
        <v>0</v>
      </c>
      <c r="BG31" s="105">
        <f ca="1">Cálculos!E30</f>
        <v>0</v>
      </c>
      <c r="BH31" s="105">
        <f ca="1">Cálculos!F30</f>
        <v>0</v>
      </c>
      <c r="BI31" s="105">
        <f ca="1">Cálculos!G30</f>
        <v>0</v>
      </c>
      <c r="BJ31" s="105">
        <f>Cálculos!H30</f>
        <v>0</v>
      </c>
      <c r="BK31" s="105">
        <f ca="1">Cálculos!I30</f>
        <v>0</v>
      </c>
      <c r="BL31" s="105">
        <f ca="1">Cálculos!J30</f>
        <v>0</v>
      </c>
      <c r="BM31" s="105">
        <f ca="1">Cálculos!K30</f>
        <v>0</v>
      </c>
      <c r="BN31" s="105">
        <f ca="1">Cálculos!L30</f>
        <v>0</v>
      </c>
      <c r="BO31" s="105">
        <f>Cálculos!M30</f>
        <v>0</v>
      </c>
      <c r="BP31" s="105">
        <f ca="1">Cálculos!N30</f>
        <v>0</v>
      </c>
      <c r="BQ31" s="105">
        <f ca="1">Cálculos!O30</f>
        <v>0</v>
      </c>
      <c r="BR31" s="105">
        <f ca="1">Cálculos!P30</f>
        <v>0</v>
      </c>
      <c r="BS31" s="105">
        <f ca="1">Cálculos!Q30</f>
        <v>0</v>
      </c>
      <c r="BT31" s="105">
        <f ca="1">Cálculos!R30</f>
        <v>0</v>
      </c>
      <c r="BU31" s="105">
        <f ca="1">Cálculos!S30</f>
        <v>0</v>
      </c>
      <c r="BV31" s="105">
        <f ca="1">Cálculos!T30</f>
        <v>0</v>
      </c>
      <c r="BY31" s="110" t="str">
        <f>Cron.Inversiones!B31</f>
        <v>Valores en U$D, SIN IVA</v>
      </c>
      <c r="BZ31" s="105" t="str">
        <f>Cron.Inversiones!C31</f>
        <v>Inversión por año:</v>
      </c>
      <c r="CA31" s="105" t="str">
        <f>Cron.Inversiones!D31</f>
        <v>Mes 13</v>
      </c>
      <c r="CB31" s="105" t="str">
        <f>Cron.Inversiones!E31</f>
        <v>Mes 14</v>
      </c>
      <c r="CC31" s="105" t="str">
        <f>Cron.Inversiones!F31</f>
        <v>Mes 15</v>
      </c>
      <c r="CD31" s="105" t="str">
        <f>Cron.Inversiones!G31</f>
        <v>Mes 16</v>
      </c>
      <c r="CE31" s="105" t="str">
        <f>Cron.Inversiones!H31</f>
        <v>Mes 17</v>
      </c>
      <c r="CF31" s="105" t="str">
        <f>Cron.Inversiones!I31</f>
        <v>Mes 18</v>
      </c>
      <c r="CG31" s="105" t="str">
        <f>Cron.Inversiones!J31</f>
        <v>Mes 19</v>
      </c>
      <c r="CH31" s="105" t="str">
        <f>Cron.Inversiones!K31</f>
        <v>Mes 20</v>
      </c>
      <c r="CI31" s="105" t="str">
        <f>Cron.Inversiones!L31</f>
        <v>Mes 21</v>
      </c>
      <c r="CJ31" s="105" t="str">
        <f>Cron.Inversiones!M31</f>
        <v>Mes 22</v>
      </c>
      <c r="CK31" s="105" t="str">
        <f>Cron.Inversiones!N31</f>
        <v>Mes 23</v>
      </c>
      <c r="CL31" s="105" t="str">
        <f>Cron.Inversiones!O31</f>
        <v>Mes 24</v>
      </c>
      <c r="CM31" s="105">
        <f>Cron.Inversiones!P31</f>
        <v>0</v>
      </c>
      <c r="CP31" s="110">
        <f>'Obra Civil y Elect'!B31</f>
        <v>0</v>
      </c>
      <c r="CQ31" s="105">
        <f>'Obra Civil y Elect'!C31</f>
        <v>0</v>
      </c>
      <c r="CR31" s="105">
        <f>'Obra Civil y Elect'!D31</f>
        <v>0</v>
      </c>
      <c r="CS31" s="105">
        <f>'Obra Civil y Elect'!E31</f>
        <v>0</v>
      </c>
      <c r="CT31" s="105">
        <f>'Obra Civil y Elect'!F31</f>
        <v>0</v>
      </c>
      <c r="CU31" s="105">
        <f>'Obra Civil y Elect'!G31</f>
        <v>0</v>
      </c>
      <c r="CV31" s="111">
        <f>'Obra Civil y Elect'!H31</f>
        <v>0</v>
      </c>
      <c r="CX31" s="110">
        <f>Empleo!B31</f>
        <v>0</v>
      </c>
      <c r="CY31" s="105" t="str">
        <f>Empleo!C31</f>
        <v>Mes 25</v>
      </c>
      <c r="CZ31" s="105" t="str">
        <f>Empleo!D31</f>
        <v>Mes 26</v>
      </c>
      <c r="DA31" s="105" t="str">
        <f>Empleo!E31</f>
        <v>Mes 27</v>
      </c>
      <c r="DB31" s="105" t="str">
        <f>Empleo!F31</f>
        <v>Mes 28</v>
      </c>
      <c r="DC31" s="105" t="str">
        <f>Empleo!G31</f>
        <v>Mes 29</v>
      </c>
      <c r="DD31" s="105" t="str">
        <f>Empleo!H31</f>
        <v>Mes 30</v>
      </c>
      <c r="DE31" s="105" t="str">
        <f>Empleo!I31</f>
        <v>Mes 31</v>
      </c>
      <c r="DF31" s="105" t="str">
        <f>Empleo!J31</f>
        <v>Mes 32</v>
      </c>
      <c r="DG31" s="105" t="str">
        <f>Empleo!K31</f>
        <v>Mes 33</v>
      </c>
      <c r="DH31" s="105" t="str">
        <f>Empleo!L31</f>
        <v>Mes 34</v>
      </c>
      <c r="DI31" s="105" t="str">
        <f>Empleo!M31</f>
        <v>Mes 35</v>
      </c>
      <c r="DJ31" s="105" t="str">
        <f>Empleo!N31</f>
        <v>Mes 36</v>
      </c>
    </row>
    <row r="32" spans="2:132">
      <c r="B32" s="110" t="str">
        <f>'Formulario A - "Alta Empresa"'!A32</f>
        <v xml:space="preserve">CARÁCTER </v>
      </c>
      <c r="C32" s="111">
        <f>'Formulario A - "Alta Empresa"'!B32</f>
        <v>0</v>
      </c>
      <c r="M32" s="110" t="str">
        <f>'"Información del Proyecto" - 1'!B32</f>
        <v>Caudal de diseño (Q)</v>
      </c>
      <c r="N32" s="105">
        <f>'"Información del Proyecto" - 1'!C32</f>
        <v>0</v>
      </c>
      <c r="O32" s="105" t="str">
        <f>'"Información del Proyecto" - 1'!D32</f>
        <v>m3/s</v>
      </c>
      <c r="P32" s="105">
        <f>'"Información del Proyecto" - 1'!E32</f>
        <v>0</v>
      </c>
      <c r="Q32" s="105">
        <f>'"Información del Proyecto" - 1'!F32</f>
        <v>0</v>
      </c>
      <c r="R32" s="105">
        <f>'"Información del Proyecto" - 1'!G32</f>
        <v>0</v>
      </c>
      <c r="S32" s="105">
        <f>'"Información del Proyecto" - 1'!H32</f>
        <v>0</v>
      </c>
      <c r="T32" s="105">
        <f>'"Información del Proyecto" - 1'!I32</f>
        <v>0</v>
      </c>
      <c r="U32" s="105">
        <f>'"Información del Proyecto" - 1'!J32</f>
        <v>0</v>
      </c>
      <c r="V32" s="105">
        <f>'"Información del Proyecto" - 1'!K32</f>
        <v>0</v>
      </c>
      <c r="W32" s="105">
        <f>'"Información del Proyecto" - 1'!L32</f>
        <v>0</v>
      </c>
      <c r="X32" s="111">
        <f>'"Información del Proyecto" - 1'!M32</f>
        <v>0</v>
      </c>
      <c r="Z32" s="110" t="str">
        <f>'"Información del Proyecto" - 2'!B32</f>
        <v>Caudal máximo posible de turbinar</v>
      </c>
      <c r="AA32" s="105">
        <f>'"Información del Proyecto" - 2'!C32</f>
        <v>0</v>
      </c>
      <c r="AB32" s="105" t="str">
        <f>'"Información del Proyecto" - 2'!D32</f>
        <v>m3/s</v>
      </c>
      <c r="AC32" s="105">
        <f>'"Información del Proyecto" - 2'!E32</f>
        <v>0</v>
      </c>
      <c r="AD32" s="105" t="str">
        <f>'"Información del Proyecto" - 2'!F32</f>
        <v>35%</v>
      </c>
      <c r="AE32" s="105">
        <f>'"Información del Proyecto" - 2'!G32</f>
        <v>0</v>
      </c>
      <c r="AF32" s="105">
        <f>'"Información del Proyecto" - 2'!H32</f>
        <v>0</v>
      </c>
      <c r="AG32" s="105">
        <f>'"Información del Proyecto" - 2'!I32</f>
        <v>0</v>
      </c>
      <c r="AH32" s="105" t="str">
        <f>'"Información del Proyecto" - 2'!J32</f>
        <v>Julio</v>
      </c>
      <c r="AI32" s="105">
        <f>'"Información del Proyecto" - 2'!K32</f>
        <v>0</v>
      </c>
      <c r="AJ32" s="105" t="str">
        <f>'"Información del Proyecto" - 2'!L32</f>
        <v>m3/s</v>
      </c>
      <c r="AK32" s="105">
        <f>'"Información del Proyecto" - 2'!M32</f>
        <v>0</v>
      </c>
      <c r="AN32" s="110">
        <f>'"Información del Proyecto" - 3'!B32</f>
        <v>0</v>
      </c>
      <c r="AO32" s="105">
        <f>'"Información del Proyecto" - 3'!C32</f>
        <v>0</v>
      </c>
      <c r="AP32" s="105">
        <f>'"Información del Proyecto" - 3'!D32</f>
        <v>0</v>
      </c>
      <c r="AQ32" s="105">
        <f>'"Información del Proyecto" - 3'!E32</f>
        <v>0</v>
      </c>
      <c r="AR32" s="105">
        <f>'"Información del Proyecto" - 3'!F32</f>
        <v>0</v>
      </c>
      <c r="AS32" s="105">
        <f>'"Información del Proyecto" - 3'!G32</f>
        <v>0</v>
      </c>
      <c r="AT32" s="105">
        <f>'"Información del Proyecto" - 3'!H32</f>
        <v>0</v>
      </c>
      <c r="AU32" s="105">
        <f>'"Información del Proyecto" - 3'!I32</f>
        <v>0</v>
      </c>
      <c r="AV32" s="105">
        <f>'"Información del Proyecto" - 3'!J32</f>
        <v>0</v>
      </c>
      <c r="AW32" s="105">
        <f>'"Información del Proyecto" - 3'!K32</f>
        <v>0</v>
      </c>
      <c r="AX32" s="105">
        <f>'"Información del Proyecto" - 3'!L32</f>
        <v>0</v>
      </c>
      <c r="AY32" s="105">
        <f>'"Información del Proyecto" - 3'!M32</f>
        <v>0</v>
      </c>
      <c r="AZ32" s="105">
        <f>'"Información del Proyecto" - 3'!N32</f>
        <v>0</v>
      </c>
      <c r="BA32" s="105">
        <f>'"Información del Proyecto" - 3'!O32</f>
        <v>0</v>
      </c>
      <c r="BB32" s="111">
        <f>'"Información del Proyecto" - 3'!P32</f>
        <v>0</v>
      </c>
      <c r="BD32" s="110">
        <f ca="1">Cálculos!B31</f>
        <v>0</v>
      </c>
      <c r="BE32" s="105">
        <f ca="1">Cálculos!C31</f>
        <v>0</v>
      </c>
      <c r="BF32" s="105">
        <f ca="1">Cálculos!D31</f>
        <v>0</v>
      </c>
      <c r="BG32" s="105">
        <f ca="1">Cálculos!E31</f>
        <v>0</v>
      </c>
      <c r="BH32" s="105">
        <f ca="1">Cálculos!F31</f>
        <v>0</v>
      </c>
      <c r="BI32" s="105">
        <f ca="1">Cálculos!G31</f>
        <v>0</v>
      </c>
      <c r="BJ32" s="105">
        <f>Cálculos!H31</f>
        <v>0</v>
      </c>
      <c r="BK32" s="105">
        <f ca="1">Cálculos!I31</f>
        <v>0</v>
      </c>
      <c r="BL32" s="105">
        <f ca="1">Cálculos!J31</f>
        <v>0</v>
      </c>
      <c r="BM32" s="105">
        <f ca="1">Cálculos!K31</f>
        <v>0</v>
      </c>
      <c r="BN32" s="105">
        <f ca="1">Cálculos!L31</f>
        <v>0</v>
      </c>
      <c r="BO32" s="105">
        <f>Cálculos!M31</f>
        <v>0</v>
      </c>
      <c r="BP32" s="105">
        <f ca="1">Cálculos!N31</f>
        <v>0</v>
      </c>
      <c r="BQ32" s="105">
        <f ca="1">Cálculos!O31</f>
        <v>0</v>
      </c>
      <c r="BR32" s="105">
        <f ca="1">Cálculos!P31</f>
        <v>0</v>
      </c>
      <c r="BS32" s="105">
        <f ca="1">Cálculos!Q31</f>
        <v>0</v>
      </c>
      <c r="BT32" s="105">
        <f ca="1">Cálculos!R31</f>
        <v>0</v>
      </c>
      <c r="BU32" s="105">
        <f ca="1">Cálculos!S31</f>
        <v>0</v>
      </c>
      <c r="BV32" s="105">
        <f ca="1">Cálculos!T31</f>
        <v>0</v>
      </c>
      <c r="BY32" s="110">
        <f>Cron.Inversiones!B32</f>
        <v>0</v>
      </c>
      <c r="BZ32" s="105">
        <f>Cron.Inversiones!C32</f>
        <v>0</v>
      </c>
      <c r="CA32" s="105">
        <f>Cron.Inversiones!D32</f>
        <v>44927</v>
      </c>
      <c r="CB32" s="105">
        <f>Cron.Inversiones!E32</f>
        <v>44958</v>
      </c>
      <c r="CC32" s="105">
        <f>Cron.Inversiones!F32</f>
        <v>44986</v>
      </c>
      <c r="CD32" s="105">
        <f>Cron.Inversiones!G32</f>
        <v>45017</v>
      </c>
      <c r="CE32" s="105">
        <f>Cron.Inversiones!H32</f>
        <v>45047</v>
      </c>
      <c r="CF32" s="105">
        <f>Cron.Inversiones!I32</f>
        <v>45078</v>
      </c>
      <c r="CG32" s="105">
        <f>Cron.Inversiones!J32</f>
        <v>45108</v>
      </c>
      <c r="CH32" s="105">
        <f>Cron.Inversiones!K32</f>
        <v>45139</v>
      </c>
      <c r="CI32" s="105">
        <f>Cron.Inversiones!L32</f>
        <v>45170</v>
      </c>
      <c r="CJ32" s="105">
        <f>Cron.Inversiones!M32</f>
        <v>45200</v>
      </c>
      <c r="CK32" s="105">
        <f>Cron.Inversiones!N32</f>
        <v>45231</v>
      </c>
      <c r="CL32" s="105">
        <f>Cron.Inversiones!O32</f>
        <v>45261</v>
      </c>
      <c r="CM32" s="105" t="str">
        <f>Cron.Inversiones!P32</f>
        <v>X</v>
      </c>
      <c r="CP32" s="110" t="str">
        <f>'Obra Civil y Elect'!B32</f>
        <v>Volúmenes de Obra nueva -permanente o temporaria-</v>
      </c>
      <c r="CQ32" s="105">
        <f>'Obra Civil y Elect'!C32</f>
        <v>0</v>
      </c>
      <c r="CR32" s="105">
        <f>'Obra Civil y Elect'!D32</f>
        <v>0</v>
      </c>
      <c r="CS32" s="105">
        <f>'Obra Civil y Elect'!E32</f>
        <v>0</v>
      </c>
      <c r="CT32" s="105">
        <f>'Obra Civil y Elect'!F32</f>
        <v>0</v>
      </c>
      <c r="CU32" s="105">
        <f>'Obra Civil y Elect'!G32</f>
        <v>0</v>
      </c>
      <c r="CV32" s="111">
        <f>'Obra Civil y Elect'!H32</f>
        <v>0</v>
      </c>
      <c r="CX32" s="110">
        <f>Empleo!B32</f>
        <v>0</v>
      </c>
      <c r="CY32" s="105">
        <f>Empleo!C32</f>
        <v>45292</v>
      </c>
      <c r="CZ32" s="105">
        <f>Empleo!D32</f>
        <v>45323</v>
      </c>
      <c r="DA32" s="105">
        <f>Empleo!E32</f>
        <v>45352</v>
      </c>
      <c r="DB32" s="105">
        <f>Empleo!F32</f>
        <v>45383</v>
      </c>
      <c r="DC32" s="105">
        <f>Empleo!G32</f>
        <v>45413</v>
      </c>
      <c r="DD32" s="105">
        <f>Empleo!H32</f>
        <v>45444</v>
      </c>
      <c r="DE32" s="105">
        <f>Empleo!I32</f>
        <v>45474</v>
      </c>
      <c r="DF32" s="105">
        <f>Empleo!J32</f>
        <v>45505</v>
      </c>
      <c r="DG32" s="105">
        <f>Empleo!K32</f>
        <v>45536</v>
      </c>
      <c r="DH32" s="105">
        <f>Empleo!L32</f>
        <v>45566</v>
      </c>
      <c r="DI32" s="105">
        <f>Empleo!M32</f>
        <v>45597</v>
      </c>
      <c r="DJ32" s="105">
        <f>Empleo!N32</f>
        <v>45627</v>
      </c>
    </row>
    <row r="33" spans="2:132">
      <c r="B33" s="110">
        <f>'Formulario A - "Alta Empresa"'!A33</f>
        <v>0</v>
      </c>
      <c r="C33" s="111">
        <f>'Formulario A - "Alta Empresa"'!B33</f>
        <v>0</v>
      </c>
      <c r="M33" s="110">
        <f>'"Información del Proyecto" - 1'!B33</f>
        <v>0</v>
      </c>
      <c r="N33" s="105">
        <f>'"Información del Proyecto" - 1'!C33</f>
        <v>0</v>
      </c>
      <c r="O33" s="105">
        <f>'"Información del Proyecto" - 1'!D33</f>
        <v>0</v>
      </c>
      <c r="P33" s="105">
        <f>'"Información del Proyecto" - 1'!E33</f>
        <v>0</v>
      </c>
      <c r="Q33" s="105">
        <f>'"Información del Proyecto" - 1'!F33</f>
        <v>0</v>
      </c>
      <c r="R33" s="105">
        <f>'"Información del Proyecto" - 1'!G33</f>
        <v>0</v>
      </c>
      <c r="S33" s="105">
        <f>'"Información del Proyecto" - 1'!H33</f>
        <v>0</v>
      </c>
      <c r="T33" s="105">
        <f>'"Información del Proyecto" - 1'!I33</f>
        <v>0</v>
      </c>
      <c r="U33" s="105">
        <f>'"Información del Proyecto" - 1'!J33</f>
        <v>0</v>
      </c>
      <c r="V33" s="105">
        <f>'"Información del Proyecto" - 1'!K33</f>
        <v>0</v>
      </c>
      <c r="W33" s="105">
        <f>'"Información del Proyecto" - 1'!L33</f>
        <v>0</v>
      </c>
      <c r="X33" s="111">
        <f>'"Información del Proyecto" - 1'!M33</f>
        <v>0</v>
      </c>
      <c r="Z33" s="110">
        <f>'"Información del Proyecto" - 2'!B33</f>
        <v>0</v>
      </c>
      <c r="AA33" s="105">
        <f>'"Información del Proyecto" - 2'!C33</f>
        <v>0</v>
      </c>
      <c r="AB33" s="105">
        <f>'"Información del Proyecto" - 2'!D33</f>
        <v>0</v>
      </c>
      <c r="AC33" s="105">
        <f>'"Información del Proyecto" - 2'!E33</f>
        <v>0</v>
      </c>
      <c r="AD33" s="105" t="str">
        <f>'"Información del Proyecto" - 2'!F33</f>
        <v>40%</v>
      </c>
      <c r="AE33" s="105">
        <f>'"Información del Proyecto" - 2'!G33</f>
        <v>0</v>
      </c>
      <c r="AF33" s="105">
        <f>'"Información del Proyecto" - 2'!H33</f>
        <v>0</v>
      </c>
      <c r="AG33" s="105">
        <f>'"Información del Proyecto" - 2'!I33</f>
        <v>0</v>
      </c>
      <c r="AH33" s="105" t="str">
        <f>'"Información del Proyecto" - 2'!J33</f>
        <v>Agosto</v>
      </c>
      <c r="AI33" s="105">
        <f>'"Información del Proyecto" - 2'!K33</f>
        <v>0</v>
      </c>
      <c r="AJ33" s="105" t="str">
        <f>'"Información del Proyecto" - 2'!L33</f>
        <v>m3/s</v>
      </c>
      <c r="AK33" s="105">
        <f>'"Información del Proyecto" - 2'!M33</f>
        <v>0</v>
      </c>
      <c r="AN33" s="110">
        <f>'"Información del Proyecto" - 3'!B33</f>
        <v>0</v>
      </c>
      <c r="AO33" s="105">
        <f>'"Información del Proyecto" - 3'!C33</f>
        <v>0</v>
      </c>
      <c r="AP33" s="105">
        <f>'"Información del Proyecto" - 3'!D33</f>
        <v>0</v>
      </c>
      <c r="AQ33" s="105">
        <f>'"Información del Proyecto" - 3'!E33</f>
        <v>0</v>
      </c>
      <c r="AR33" s="105">
        <f>'"Información del Proyecto" - 3'!F33</f>
        <v>0</v>
      </c>
      <c r="AS33" s="105">
        <f>'"Información del Proyecto" - 3'!G33</f>
        <v>0</v>
      </c>
      <c r="AT33" s="105">
        <f>'"Información del Proyecto" - 3'!H33</f>
        <v>0</v>
      </c>
      <c r="AU33" s="105">
        <f>'"Información del Proyecto" - 3'!I33</f>
        <v>0</v>
      </c>
      <c r="AV33" s="105">
        <f>'"Información del Proyecto" - 3'!J33</f>
        <v>0</v>
      </c>
      <c r="AW33" s="105">
        <f>'"Información del Proyecto" - 3'!K33</f>
        <v>0</v>
      </c>
      <c r="AX33" s="105">
        <f>'"Información del Proyecto" - 3'!L33</f>
        <v>0</v>
      </c>
      <c r="AY33" s="105">
        <f>'"Información del Proyecto" - 3'!M33</f>
        <v>0</v>
      </c>
      <c r="AZ33" s="105">
        <f>'"Información del Proyecto" - 3'!N33</f>
        <v>0</v>
      </c>
      <c r="BA33" s="105">
        <f>'"Información del Proyecto" - 3'!O33</f>
        <v>0</v>
      </c>
      <c r="BB33" s="111">
        <f>'"Información del Proyecto" - 3'!P33</f>
        <v>0</v>
      </c>
      <c r="BD33" s="110">
        <f ca="1">Cálculos!B32</f>
        <v>0</v>
      </c>
      <c r="BE33" s="105">
        <f ca="1">Cálculos!C32</f>
        <v>0</v>
      </c>
      <c r="BF33" s="105">
        <f ca="1">Cálculos!D32</f>
        <v>0</v>
      </c>
      <c r="BG33" s="105">
        <f ca="1">Cálculos!E32</f>
        <v>0</v>
      </c>
      <c r="BH33" s="105">
        <f ca="1">Cálculos!F32</f>
        <v>0</v>
      </c>
      <c r="BI33" s="105">
        <f ca="1">Cálculos!G32</f>
        <v>0</v>
      </c>
      <c r="BJ33" s="105">
        <f>Cálculos!H32</f>
        <v>0</v>
      </c>
      <c r="BK33" s="105">
        <f ca="1">Cálculos!I32</f>
        <v>0</v>
      </c>
      <c r="BL33" s="105">
        <f ca="1">Cálculos!J32</f>
        <v>0</v>
      </c>
      <c r="BM33" s="105">
        <f ca="1">Cálculos!K32</f>
        <v>0</v>
      </c>
      <c r="BN33" s="105">
        <f ca="1">Cálculos!L32</f>
        <v>0</v>
      </c>
      <c r="BO33" s="105">
        <f>Cálculos!M32</f>
        <v>0</v>
      </c>
      <c r="BP33" s="105">
        <f ca="1">Cálculos!N32</f>
        <v>0</v>
      </c>
      <c r="BQ33" s="105">
        <f ca="1">Cálculos!O32</f>
        <v>0</v>
      </c>
      <c r="BR33" s="105">
        <f ca="1">Cálculos!P32</f>
        <v>0</v>
      </c>
      <c r="BS33" s="105">
        <f ca="1">Cálculos!Q32</f>
        <v>0</v>
      </c>
      <c r="BT33" s="105">
        <f ca="1">Cálculos!R32</f>
        <v>0</v>
      </c>
      <c r="BU33" s="105">
        <f ca="1">Cálculos!S32</f>
        <v>0</v>
      </c>
      <c r="BV33" s="105">
        <f ca="1">Cálculos!T32</f>
        <v>0</v>
      </c>
      <c r="BY33" s="110" t="str">
        <f>Cron.Inversiones!B33</f>
        <v>Equipamiento de Generación</v>
      </c>
      <c r="BZ33" s="105">
        <f ca="1">Cron.Inversiones!C33</f>
        <v>0</v>
      </c>
      <c r="CA33" s="105">
        <f>Cron.Inversiones!D33</f>
        <v>0</v>
      </c>
      <c r="CB33" s="105">
        <f>Cron.Inversiones!E33</f>
        <v>0</v>
      </c>
      <c r="CC33" s="105">
        <f>Cron.Inversiones!F33</f>
        <v>0</v>
      </c>
      <c r="CD33" s="105">
        <f>Cron.Inversiones!G33</f>
        <v>0</v>
      </c>
      <c r="CE33" s="105">
        <f>Cron.Inversiones!H33</f>
        <v>0</v>
      </c>
      <c r="CF33" s="105">
        <f>Cron.Inversiones!I33</f>
        <v>0</v>
      </c>
      <c r="CG33" s="105">
        <f>Cron.Inversiones!J33</f>
        <v>0</v>
      </c>
      <c r="CH33" s="105">
        <f>Cron.Inversiones!K33</f>
        <v>0</v>
      </c>
      <c r="CI33" s="105">
        <f>Cron.Inversiones!L33</f>
        <v>0</v>
      </c>
      <c r="CJ33" s="105">
        <f>Cron.Inversiones!M33</f>
        <v>0</v>
      </c>
      <c r="CK33" s="105">
        <f>Cron.Inversiones!N33</f>
        <v>0</v>
      </c>
      <c r="CL33" s="105">
        <f>Cron.Inversiones!O33</f>
        <v>0</v>
      </c>
      <c r="CM33" s="105" t="str">
        <f>Cron.Inversiones!P33</f>
        <v>X</v>
      </c>
      <c r="CP33" s="110">
        <f>'Obra Civil y Elect'!B33</f>
        <v>0</v>
      </c>
      <c r="CQ33" s="105" t="str">
        <f>'Obra Civil y Elect'!C33</f>
        <v>Excavación Aluvión</v>
      </c>
      <c r="CR33" s="105" t="str">
        <f>'Obra Civil y Elect'!D33</f>
        <v>Excavación en Roca</v>
      </c>
      <c r="CS33" s="105" t="str">
        <f>'Obra Civil y Elect'!E33</f>
        <v>Terraplén</v>
      </c>
      <c r="CT33" s="105" t="str">
        <f>'Obra Civil y Elect'!F33</f>
        <v>Hormigón</v>
      </c>
      <c r="CU33" s="105" t="str">
        <f>'Obra Civil y Elect'!G33</f>
        <v>Hierro</v>
      </c>
      <c r="CV33" s="111">
        <f>'Obra Civil y Elect'!H33</f>
        <v>0</v>
      </c>
      <c r="CX33" s="110">
        <f>Empleo!B33</f>
        <v>0</v>
      </c>
      <c r="CY33" s="105">
        <f>Empleo!C33</f>
        <v>0</v>
      </c>
      <c r="CZ33" s="105">
        <f>Empleo!D33</f>
        <v>0</v>
      </c>
      <c r="DA33" s="105">
        <f>Empleo!E33</f>
        <v>0</v>
      </c>
      <c r="DB33" s="105">
        <f>Empleo!F33</f>
        <v>0</v>
      </c>
      <c r="DC33" s="105">
        <f>Empleo!G33</f>
        <v>0</v>
      </c>
      <c r="DD33" s="105">
        <f>Empleo!H33</f>
        <v>0</v>
      </c>
      <c r="DE33" s="105">
        <f>Empleo!I33</f>
        <v>0</v>
      </c>
      <c r="DF33" s="105">
        <f>Empleo!J33</f>
        <v>0</v>
      </c>
      <c r="DG33" s="105">
        <f>Empleo!K33</f>
        <v>0</v>
      </c>
      <c r="DH33" s="105">
        <f>Empleo!L33</f>
        <v>0</v>
      </c>
      <c r="DI33" s="105">
        <f>Empleo!M33</f>
        <v>0</v>
      </c>
      <c r="DJ33" s="105">
        <f>Empleo!N33</f>
        <v>0</v>
      </c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2:132">
      <c r="B34" s="110" t="str">
        <f>'Formulario A - "Alta Empresa"'!A34</f>
        <v xml:space="preserve">NOMBRE Y APELLIDO </v>
      </c>
      <c r="C34" s="111">
        <f>'Formulario A - "Alta Empresa"'!B34</f>
        <v>0</v>
      </c>
      <c r="M34" s="110">
        <f>'"Información del Proyecto" - 1'!B34</f>
        <v>0</v>
      </c>
      <c r="N34" s="105">
        <f>'"Información del Proyecto" - 1'!C34</f>
        <v>0</v>
      </c>
      <c r="O34" s="105">
        <f>'"Información del Proyecto" - 1'!D34</f>
        <v>0</v>
      </c>
      <c r="P34" s="105">
        <f>'"Información del Proyecto" - 1'!E34</f>
        <v>0</v>
      </c>
      <c r="Q34" s="105">
        <f>'"Información del Proyecto" - 1'!F34</f>
        <v>0</v>
      </c>
      <c r="R34" s="105">
        <f>'"Información del Proyecto" - 1'!G34</f>
        <v>0</v>
      </c>
      <c r="S34" s="105">
        <f>'"Información del Proyecto" - 1'!H34</f>
        <v>0</v>
      </c>
      <c r="T34" s="105">
        <f>'"Información del Proyecto" - 1'!I34</f>
        <v>0</v>
      </c>
      <c r="U34" s="105">
        <f>'"Información del Proyecto" - 1'!J34</f>
        <v>0</v>
      </c>
      <c r="V34" s="105">
        <f>'"Información del Proyecto" - 1'!K34</f>
        <v>0</v>
      </c>
      <c r="W34" s="105">
        <f>'"Información del Proyecto" - 1'!L34</f>
        <v>0</v>
      </c>
      <c r="X34" s="111">
        <f>'"Información del Proyecto" - 1'!M34</f>
        <v>0</v>
      </c>
      <c r="Z34" s="110">
        <f>'"Información del Proyecto" - 2'!B34</f>
        <v>0</v>
      </c>
      <c r="AA34" s="105">
        <f>'"Información del Proyecto" - 2'!C34</f>
        <v>0</v>
      </c>
      <c r="AB34" s="105">
        <f>'"Información del Proyecto" - 2'!D34</f>
        <v>0</v>
      </c>
      <c r="AC34" s="105">
        <f>'"Información del Proyecto" - 2'!E34</f>
        <v>0</v>
      </c>
      <c r="AD34" s="105" t="str">
        <f>'"Información del Proyecto" - 2'!F34</f>
        <v>45%</v>
      </c>
      <c r="AE34" s="105">
        <f>'"Información del Proyecto" - 2'!G34</f>
        <v>0</v>
      </c>
      <c r="AF34" s="105">
        <f>'"Información del Proyecto" - 2'!H34</f>
        <v>0</v>
      </c>
      <c r="AG34" s="105">
        <f>'"Información del Proyecto" - 2'!I34</f>
        <v>0</v>
      </c>
      <c r="AH34" s="105" t="str">
        <f>'"Información del Proyecto" - 2'!J34</f>
        <v>Septiembre</v>
      </c>
      <c r="AI34" s="105">
        <f>'"Información del Proyecto" - 2'!K34</f>
        <v>0</v>
      </c>
      <c r="AJ34" s="105" t="str">
        <f>'"Información del Proyecto" - 2'!L34</f>
        <v>m3/s</v>
      </c>
      <c r="AK34" s="105">
        <f>'"Información del Proyecto" - 2'!M34</f>
        <v>0</v>
      </c>
      <c r="AN34" s="110">
        <f>'"Información del Proyecto" - 3'!B34</f>
        <v>0</v>
      </c>
      <c r="AO34" s="105">
        <f>'"Información del Proyecto" - 3'!C34</f>
        <v>0</v>
      </c>
      <c r="AP34" s="105">
        <f>'"Información del Proyecto" - 3'!D34</f>
        <v>0</v>
      </c>
      <c r="AQ34" s="105">
        <f>'"Información del Proyecto" - 3'!E34</f>
        <v>0</v>
      </c>
      <c r="AR34" s="105">
        <f>'"Información del Proyecto" - 3'!F34</f>
        <v>0</v>
      </c>
      <c r="AS34" s="105">
        <f>'"Información del Proyecto" - 3'!G34</f>
        <v>0</v>
      </c>
      <c r="AT34" s="105">
        <f>'"Información del Proyecto" - 3'!H34</f>
        <v>0</v>
      </c>
      <c r="AU34" s="105">
        <f>'"Información del Proyecto" - 3'!I34</f>
        <v>0</v>
      </c>
      <c r="AV34" s="105">
        <f>'"Información del Proyecto" - 3'!J34</f>
        <v>0</v>
      </c>
      <c r="AW34" s="105">
        <f>'"Información del Proyecto" - 3'!K34</f>
        <v>0</v>
      </c>
      <c r="AX34" s="105">
        <f>'"Información del Proyecto" - 3'!L34</f>
        <v>0</v>
      </c>
      <c r="AY34" s="105">
        <f>'"Información del Proyecto" - 3'!M34</f>
        <v>0</v>
      </c>
      <c r="AZ34" s="105">
        <f>'"Información del Proyecto" - 3'!N34</f>
        <v>0</v>
      </c>
      <c r="BA34" s="105">
        <f>'"Información del Proyecto" - 3'!O34</f>
        <v>0</v>
      </c>
      <c r="BB34" s="111">
        <f>'"Información del Proyecto" - 3'!P34</f>
        <v>0</v>
      </c>
      <c r="BD34" s="110">
        <f ca="1">Cálculos!B33</f>
        <v>0</v>
      </c>
      <c r="BE34" s="105">
        <f ca="1">Cálculos!C33</f>
        <v>0</v>
      </c>
      <c r="BF34" s="105">
        <f ca="1">Cálculos!D33</f>
        <v>0</v>
      </c>
      <c r="BG34" s="105">
        <f ca="1">Cálculos!E33</f>
        <v>0</v>
      </c>
      <c r="BH34" s="105">
        <f ca="1">Cálculos!F33</f>
        <v>0</v>
      </c>
      <c r="BI34" s="105">
        <f ca="1">Cálculos!G33</f>
        <v>0</v>
      </c>
      <c r="BJ34" s="105">
        <f>Cálculos!H33</f>
        <v>0</v>
      </c>
      <c r="BK34" s="105">
        <f ca="1">Cálculos!I33</f>
        <v>0</v>
      </c>
      <c r="BL34" s="105">
        <f ca="1">Cálculos!J33</f>
        <v>0</v>
      </c>
      <c r="BM34" s="105">
        <f ca="1">Cálculos!K33</f>
        <v>0</v>
      </c>
      <c r="BN34" s="105">
        <f ca="1">Cálculos!L33</f>
        <v>0</v>
      </c>
      <c r="BO34" s="105">
        <f>Cálculos!M33</f>
        <v>0</v>
      </c>
      <c r="BP34" s="105">
        <f ca="1">Cálculos!N33</f>
        <v>0</v>
      </c>
      <c r="BQ34" s="105">
        <f ca="1">Cálculos!O33</f>
        <v>0</v>
      </c>
      <c r="BR34" s="105">
        <f ca="1">Cálculos!P33</f>
        <v>0</v>
      </c>
      <c r="BS34" s="105">
        <f ca="1">Cálculos!Q33</f>
        <v>0</v>
      </c>
      <c r="BT34" s="105">
        <f ca="1">Cálculos!R33</f>
        <v>0</v>
      </c>
      <c r="BU34" s="105">
        <f ca="1">Cálculos!S33</f>
        <v>0</v>
      </c>
      <c r="BV34" s="105">
        <f ca="1">Cálculos!T33</f>
        <v>0</v>
      </c>
      <c r="BY34" s="110" t="str">
        <f>Cron.Inversiones!B34</f>
        <v>Estructura y montaje</v>
      </c>
      <c r="BZ34" s="105">
        <f ca="1">Cron.Inversiones!C34</f>
        <v>0</v>
      </c>
      <c r="CA34" s="105">
        <f>Cron.Inversiones!D34</f>
        <v>0</v>
      </c>
      <c r="CB34" s="105">
        <f>Cron.Inversiones!E34</f>
        <v>0</v>
      </c>
      <c r="CC34" s="105">
        <f>Cron.Inversiones!F34</f>
        <v>0</v>
      </c>
      <c r="CD34" s="105">
        <f>Cron.Inversiones!G34</f>
        <v>0</v>
      </c>
      <c r="CE34" s="105">
        <f>Cron.Inversiones!H34</f>
        <v>0</v>
      </c>
      <c r="CF34" s="105">
        <f>Cron.Inversiones!I34</f>
        <v>0</v>
      </c>
      <c r="CG34" s="105">
        <f>Cron.Inversiones!J34</f>
        <v>0</v>
      </c>
      <c r="CH34" s="105">
        <f>Cron.Inversiones!K34</f>
        <v>0</v>
      </c>
      <c r="CI34" s="105">
        <f>Cron.Inversiones!L34</f>
        <v>0</v>
      </c>
      <c r="CJ34" s="105">
        <f>Cron.Inversiones!M34</f>
        <v>0</v>
      </c>
      <c r="CK34" s="105">
        <f>Cron.Inversiones!N34</f>
        <v>0</v>
      </c>
      <c r="CL34" s="105">
        <f>Cron.Inversiones!O34</f>
        <v>0</v>
      </c>
      <c r="CM34" s="105" t="str">
        <f>Cron.Inversiones!P34</f>
        <v>X</v>
      </c>
      <c r="CP34" s="110">
        <f>'Obra Civil y Elect'!B34</f>
        <v>0</v>
      </c>
      <c r="CQ34" s="105" t="str">
        <f>'Obra Civil y Elect'!C34</f>
        <v>(m3)</v>
      </c>
      <c r="CR34" s="105" t="str">
        <f>'Obra Civil y Elect'!D34</f>
        <v>(m3)</v>
      </c>
      <c r="CS34" s="105" t="str">
        <f>'Obra Civil y Elect'!E34</f>
        <v>(m3)</v>
      </c>
      <c r="CT34" s="105" t="str">
        <f>'Obra Civil y Elect'!F34</f>
        <v>(m3)</v>
      </c>
      <c r="CU34" s="105" t="str">
        <f>'Obra Civil y Elect'!G34</f>
        <v>(ton)</v>
      </c>
      <c r="CV34" s="111">
        <f>'Obra Civil y Elect'!H34</f>
        <v>0</v>
      </c>
      <c r="CX34" s="110" t="str">
        <f>Empleo!B34</f>
        <v>Administrativo</v>
      </c>
      <c r="CY34" s="105">
        <f>Empleo!C34</f>
        <v>0</v>
      </c>
      <c r="CZ34" s="105">
        <f>Empleo!D34</f>
        <v>0</v>
      </c>
      <c r="DA34" s="105">
        <f>Empleo!E34</f>
        <v>0</v>
      </c>
      <c r="DB34" s="105">
        <f>Empleo!F34</f>
        <v>0</v>
      </c>
      <c r="DC34" s="105">
        <f>Empleo!G34</f>
        <v>0</v>
      </c>
      <c r="DD34" s="105">
        <f>Empleo!H34</f>
        <v>0</v>
      </c>
      <c r="DE34" s="105">
        <f>Empleo!I34</f>
        <v>0</v>
      </c>
      <c r="DF34" s="105">
        <f>Empleo!J34</f>
        <v>0</v>
      </c>
      <c r="DG34" s="105">
        <f>Empleo!K34</f>
        <v>0</v>
      </c>
      <c r="DH34" s="105">
        <f>Empleo!L34</f>
        <v>0</v>
      </c>
      <c r="DI34" s="105">
        <f>Empleo!M34</f>
        <v>0</v>
      </c>
      <c r="DJ34" s="105">
        <f>Empleo!N34</f>
        <v>0</v>
      </c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2:132">
      <c r="B35" s="110" t="str">
        <f>'Formulario A - "Alta Empresa"'!A35</f>
        <v xml:space="preserve">CUIL / CUIT </v>
      </c>
      <c r="C35" s="111">
        <f>'Formulario A - "Alta Empresa"'!B35</f>
        <v>0</v>
      </c>
      <c r="M35" s="110" t="str">
        <f>'"Información del Proyecto" - 1'!B35</f>
        <v xml:space="preserve">Embalse -nuevo o existente- </v>
      </c>
      <c r="N35" s="105">
        <f>'"Información del Proyecto" - 1'!C35</f>
        <v>0</v>
      </c>
      <c r="O35" s="105">
        <f>'"Información del Proyecto" - 1'!D35</f>
        <v>0</v>
      </c>
      <c r="P35" s="105">
        <f>'"Información del Proyecto" - 1'!E35</f>
        <v>0</v>
      </c>
      <c r="Q35" s="105">
        <f>'"Información del Proyecto" - 1'!F35</f>
        <v>0</v>
      </c>
      <c r="R35" s="105">
        <f>'"Información del Proyecto" - 1'!G35</f>
        <v>0</v>
      </c>
      <c r="S35" s="105">
        <f>'"Información del Proyecto" - 1'!H35</f>
        <v>0</v>
      </c>
      <c r="T35" s="105">
        <f>'"Información del Proyecto" - 1'!I35</f>
        <v>0</v>
      </c>
      <c r="U35" s="105">
        <f>'"Información del Proyecto" - 1'!J35</f>
        <v>0</v>
      </c>
      <c r="V35" s="105">
        <f>'"Información del Proyecto" - 1'!K35</f>
        <v>0</v>
      </c>
      <c r="W35" s="105">
        <f>'"Información del Proyecto" - 1'!L35</f>
        <v>0</v>
      </c>
      <c r="X35" s="111">
        <f>'"Información del Proyecto" - 1'!M35</f>
        <v>0</v>
      </c>
      <c r="Z35" s="110">
        <f>'"Información del Proyecto" - 2'!B35</f>
        <v>0</v>
      </c>
      <c r="AA35" s="105">
        <f>'"Información del Proyecto" - 2'!C35</f>
        <v>0</v>
      </c>
      <c r="AB35" s="105">
        <f>'"Información del Proyecto" - 2'!D35</f>
        <v>0</v>
      </c>
      <c r="AC35" s="105">
        <f>'"Información del Proyecto" - 2'!E35</f>
        <v>0</v>
      </c>
      <c r="AD35" s="105" t="str">
        <f>'"Información del Proyecto" - 2'!F35</f>
        <v>50%</v>
      </c>
      <c r="AE35" s="105">
        <f>'"Información del Proyecto" - 2'!G35</f>
        <v>0</v>
      </c>
      <c r="AF35" s="105">
        <f>'"Información del Proyecto" - 2'!H35</f>
        <v>0</v>
      </c>
      <c r="AG35" s="105">
        <f>'"Información del Proyecto" - 2'!I35</f>
        <v>0</v>
      </c>
      <c r="AH35" s="105" t="str">
        <f>'"Información del Proyecto" - 2'!J35</f>
        <v>Octubre</v>
      </c>
      <c r="AI35" s="105">
        <f>'"Información del Proyecto" - 2'!K35</f>
        <v>0</v>
      </c>
      <c r="AJ35" s="105" t="str">
        <f>'"Información del Proyecto" - 2'!L35</f>
        <v>m3/s</v>
      </c>
      <c r="AK35" s="105">
        <f>'"Información del Proyecto" - 2'!M35</f>
        <v>0</v>
      </c>
      <c r="AN35" s="110">
        <f>'"Información del Proyecto" - 3'!B35</f>
        <v>0</v>
      </c>
      <c r="AO35" s="105">
        <f>'"Información del Proyecto" - 3'!C35</f>
        <v>0</v>
      </c>
      <c r="AP35" s="105">
        <f>'"Información del Proyecto" - 3'!D35</f>
        <v>0</v>
      </c>
      <c r="AQ35" s="105">
        <f>'"Información del Proyecto" - 3'!E35</f>
        <v>0</v>
      </c>
      <c r="AR35" s="105">
        <f>'"Información del Proyecto" - 3'!F35</f>
        <v>0</v>
      </c>
      <c r="AS35" s="105">
        <f>'"Información del Proyecto" - 3'!G35</f>
        <v>0</v>
      </c>
      <c r="AT35" s="105">
        <f>'"Información del Proyecto" - 3'!H35</f>
        <v>0</v>
      </c>
      <c r="AU35" s="105">
        <f>'"Información del Proyecto" - 3'!I35</f>
        <v>0</v>
      </c>
      <c r="AV35" s="105">
        <f>'"Información del Proyecto" - 3'!J35</f>
        <v>0</v>
      </c>
      <c r="AW35" s="105">
        <f>'"Información del Proyecto" - 3'!K35</f>
        <v>0</v>
      </c>
      <c r="AX35" s="105">
        <f>'"Información del Proyecto" - 3'!L35</f>
        <v>0</v>
      </c>
      <c r="AY35" s="105">
        <f>'"Información del Proyecto" - 3'!M35</f>
        <v>0</v>
      </c>
      <c r="AZ35" s="105">
        <f>'"Información del Proyecto" - 3'!N35</f>
        <v>0</v>
      </c>
      <c r="BA35" s="105">
        <f>'"Información del Proyecto" - 3'!O35</f>
        <v>0</v>
      </c>
      <c r="BB35" s="111">
        <f>'"Información del Proyecto" - 3'!P35</f>
        <v>0</v>
      </c>
      <c r="BD35" s="110">
        <f ca="1">Cálculos!B34</f>
        <v>0</v>
      </c>
      <c r="BE35" s="105">
        <f ca="1">Cálculos!C34</f>
        <v>0</v>
      </c>
      <c r="BF35" s="105">
        <f ca="1">Cálculos!D34</f>
        <v>0</v>
      </c>
      <c r="BG35" s="105">
        <f ca="1">Cálculos!E34</f>
        <v>0</v>
      </c>
      <c r="BH35" s="105">
        <f ca="1">Cálculos!F34</f>
        <v>0</v>
      </c>
      <c r="BI35" s="105">
        <f ca="1">Cálculos!G34</f>
        <v>0</v>
      </c>
      <c r="BJ35" s="105">
        <f>Cálculos!H34</f>
        <v>0</v>
      </c>
      <c r="BK35" s="105">
        <f ca="1">Cálculos!I34</f>
        <v>0</v>
      </c>
      <c r="BL35" s="105">
        <f ca="1">Cálculos!J34</f>
        <v>0</v>
      </c>
      <c r="BM35" s="105">
        <f ca="1">Cálculos!K34</f>
        <v>0</v>
      </c>
      <c r="BN35" s="105">
        <f ca="1">Cálculos!L34</f>
        <v>0</v>
      </c>
      <c r="BO35" s="105">
        <f>Cálculos!M34</f>
        <v>0</v>
      </c>
      <c r="BP35" s="105">
        <f ca="1">Cálculos!N34</f>
        <v>0</v>
      </c>
      <c r="BQ35" s="105">
        <f ca="1">Cálculos!O34</f>
        <v>0</v>
      </c>
      <c r="BR35" s="105">
        <f ca="1">Cálculos!P34</f>
        <v>0</v>
      </c>
      <c r="BS35" s="105">
        <f ca="1">Cálculos!Q34</f>
        <v>0</v>
      </c>
      <c r="BT35" s="105">
        <f ca="1">Cálculos!R34</f>
        <v>0</v>
      </c>
      <c r="BU35" s="105">
        <f ca="1">Cálculos!S34</f>
        <v>0</v>
      </c>
      <c r="BV35" s="105">
        <f ca="1">Cálculos!T34</f>
        <v>0</v>
      </c>
      <c r="BY35" s="110" t="str">
        <f>Cron.Inversiones!B35</f>
        <v>Electromecánica</v>
      </c>
      <c r="BZ35" s="105">
        <f ca="1">Cron.Inversiones!C35</f>
        <v>0</v>
      </c>
      <c r="CA35" s="105">
        <f>Cron.Inversiones!D35</f>
        <v>0</v>
      </c>
      <c r="CB35" s="105">
        <f>Cron.Inversiones!E35</f>
        <v>0</v>
      </c>
      <c r="CC35" s="105">
        <f>Cron.Inversiones!F35</f>
        <v>0</v>
      </c>
      <c r="CD35" s="105">
        <f>Cron.Inversiones!G35</f>
        <v>0</v>
      </c>
      <c r="CE35" s="105">
        <f>Cron.Inversiones!H35</f>
        <v>0</v>
      </c>
      <c r="CF35" s="105">
        <f>Cron.Inversiones!I35</f>
        <v>0</v>
      </c>
      <c r="CG35" s="105">
        <f>Cron.Inversiones!J35</f>
        <v>0</v>
      </c>
      <c r="CH35" s="105">
        <f>Cron.Inversiones!K35</f>
        <v>0</v>
      </c>
      <c r="CI35" s="105">
        <f>Cron.Inversiones!L35</f>
        <v>0</v>
      </c>
      <c r="CJ35" s="105">
        <f>Cron.Inversiones!M35</f>
        <v>0</v>
      </c>
      <c r="CK35" s="105">
        <f>Cron.Inversiones!N35</f>
        <v>0</v>
      </c>
      <c r="CL35" s="105">
        <f>Cron.Inversiones!O35</f>
        <v>0</v>
      </c>
      <c r="CM35" s="105" t="str">
        <f>Cron.Inversiones!P35</f>
        <v>X</v>
      </c>
      <c r="CP35" s="110" t="str">
        <f>'Obra Civil y Elect'!B35</f>
        <v>Presa o azud, cierres auxiliares y formación de reservorios</v>
      </c>
      <c r="CQ35" s="105">
        <f>'Obra Civil y Elect'!C35</f>
        <v>0</v>
      </c>
      <c r="CR35" s="105">
        <f>'Obra Civil y Elect'!D35</f>
        <v>0</v>
      </c>
      <c r="CS35" s="105">
        <f>'Obra Civil y Elect'!E35</f>
        <v>0</v>
      </c>
      <c r="CT35" s="105">
        <f>'Obra Civil y Elect'!F35</f>
        <v>0</v>
      </c>
      <c r="CU35" s="105">
        <f>'Obra Civil y Elect'!G35</f>
        <v>0</v>
      </c>
      <c r="CV35" s="111">
        <f>'Obra Civil y Elect'!H35</f>
        <v>0</v>
      </c>
      <c r="CX35" s="110" t="str">
        <f>Empleo!B35</f>
        <v>Obra Civil</v>
      </c>
      <c r="CY35" s="105">
        <f>Empleo!C35</f>
        <v>0</v>
      </c>
      <c r="CZ35" s="105">
        <f>Empleo!D35</f>
        <v>0</v>
      </c>
      <c r="DA35" s="105">
        <f>Empleo!E35</f>
        <v>0</v>
      </c>
      <c r="DB35" s="105">
        <f>Empleo!F35</f>
        <v>0</v>
      </c>
      <c r="DC35" s="105">
        <f>Empleo!G35</f>
        <v>0</v>
      </c>
      <c r="DD35" s="105">
        <f>Empleo!H35</f>
        <v>0</v>
      </c>
      <c r="DE35" s="105">
        <f>Empleo!I35</f>
        <v>0</v>
      </c>
      <c r="DF35" s="105">
        <f>Empleo!J35</f>
        <v>0</v>
      </c>
      <c r="DG35" s="105">
        <f>Empleo!K35</f>
        <v>0</v>
      </c>
      <c r="DH35" s="105">
        <f>Empleo!L35</f>
        <v>0</v>
      </c>
      <c r="DI35" s="105">
        <f>Empleo!M35</f>
        <v>0</v>
      </c>
      <c r="DJ35" s="105">
        <f>Empleo!N35</f>
        <v>0</v>
      </c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2:132">
      <c r="B36" s="110" t="str">
        <f>'Formulario A - "Alta Empresa"'!A36</f>
        <v xml:space="preserve">CARÁCTER </v>
      </c>
      <c r="C36" s="111">
        <f>'Formulario A - "Alta Empresa"'!B36</f>
        <v>0</v>
      </c>
      <c r="M36" s="110">
        <f>'"Información del Proyecto" - 1'!B36</f>
        <v>0</v>
      </c>
      <c r="N36" s="105">
        <f>'"Información del Proyecto" - 1'!C36</f>
        <v>0</v>
      </c>
      <c r="O36" s="105">
        <f>'"Información del Proyecto" - 1'!D36</f>
        <v>0</v>
      </c>
      <c r="P36" s="105">
        <f>'"Información del Proyecto" - 1'!E36</f>
        <v>0</v>
      </c>
      <c r="Q36" s="105">
        <f>'"Información del Proyecto" - 1'!F36</f>
        <v>0</v>
      </c>
      <c r="R36" s="105">
        <f>'"Información del Proyecto" - 1'!G36</f>
        <v>0</v>
      </c>
      <c r="S36" s="105">
        <f>'"Información del Proyecto" - 1'!H36</f>
        <v>0</v>
      </c>
      <c r="T36" s="105">
        <f>'"Información del Proyecto" - 1'!I36</f>
        <v>0</v>
      </c>
      <c r="U36" s="105">
        <f>'"Información del Proyecto" - 1'!J36</f>
        <v>0</v>
      </c>
      <c r="V36" s="105">
        <f>'"Información del Proyecto" - 1'!K36</f>
        <v>0</v>
      </c>
      <c r="W36" s="105">
        <f>'"Información del Proyecto" - 1'!L36</f>
        <v>0</v>
      </c>
      <c r="X36" s="111">
        <f>'"Información del Proyecto" - 1'!M36</f>
        <v>0</v>
      </c>
      <c r="Z36" s="110">
        <f>'"Información del Proyecto" - 2'!B36</f>
        <v>0</v>
      </c>
      <c r="AA36" s="105">
        <f>'"Información del Proyecto" - 2'!C36</f>
        <v>0</v>
      </c>
      <c r="AB36" s="105">
        <f>'"Información del Proyecto" - 2'!D36</f>
        <v>0</v>
      </c>
      <c r="AC36" s="105">
        <f>'"Información del Proyecto" - 2'!E36</f>
        <v>0</v>
      </c>
      <c r="AD36" s="105" t="str">
        <f>'"Información del Proyecto" - 2'!F36</f>
        <v>55%</v>
      </c>
      <c r="AE36" s="105">
        <f>'"Información del Proyecto" - 2'!G36</f>
        <v>0</v>
      </c>
      <c r="AF36" s="105">
        <f>'"Información del Proyecto" - 2'!H36</f>
        <v>0</v>
      </c>
      <c r="AG36" s="105">
        <f>'"Información del Proyecto" - 2'!I36</f>
        <v>0</v>
      </c>
      <c r="AH36" s="105" t="str">
        <f>'"Información del Proyecto" - 2'!J36</f>
        <v>Noviembre</v>
      </c>
      <c r="AI36" s="105">
        <f>'"Información del Proyecto" - 2'!K36</f>
        <v>0</v>
      </c>
      <c r="AJ36" s="105" t="str">
        <f>'"Información del Proyecto" - 2'!L36</f>
        <v>m3/s</v>
      </c>
      <c r="AK36" s="105">
        <f>'"Información del Proyecto" - 2'!M36</f>
        <v>0</v>
      </c>
      <c r="AN36" s="110">
        <f>'"Información del Proyecto" - 3'!B36</f>
        <v>0</v>
      </c>
      <c r="AO36" s="105">
        <f>'"Información del Proyecto" - 3'!C36</f>
        <v>0</v>
      </c>
      <c r="AP36" s="105">
        <f>'"Información del Proyecto" - 3'!D36</f>
        <v>0</v>
      </c>
      <c r="AQ36" s="105">
        <f>'"Información del Proyecto" - 3'!E36</f>
        <v>0</v>
      </c>
      <c r="AR36" s="105">
        <f>'"Información del Proyecto" - 3'!F36</f>
        <v>0</v>
      </c>
      <c r="AS36" s="105">
        <f>'"Información del Proyecto" - 3'!G36</f>
        <v>0</v>
      </c>
      <c r="AT36" s="105">
        <f>'"Información del Proyecto" - 3'!H36</f>
        <v>0</v>
      </c>
      <c r="AU36" s="105">
        <f>'"Información del Proyecto" - 3'!I36</f>
        <v>0</v>
      </c>
      <c r="AV36" s="105">
        <f>'"Información del Proyecto" - 3'!J36</f>
        <v>0</v>
      </c>
      <c r="AW36" s="105">
        <f>'"Información del Proyecto" - 3'!K36</f>
        <v>0</v>
      </c>
      <c r="AX36" s="105">
        <f>'"Información del Proyecto" - 3'!L36</f>
        <v>0</v>
      </c>
      <c r="AY36" s="105">
        <f>'"Información del Proyecto" - 3'!M36</f>
        <v>0</v>
      </c>
      <c r="AZ36" s="105">
        <f>'"Información del Proyecto" - 3'!N36</f>
        <v>0</v>
      </c>
      <c r="BA36" s="105">
        <f>'"Información del Proyecto" - 3'!O36</f>
        <v>0</v>
      </c>
      <c r="BB36" s="111">
        <f>'"Información del Proyecto" - 3'!P36</f>
        <v>0</v>
      </c>
      <c r="BD36" s="110">
        <f ca="1">Cálculos!B35</f>
        <v>0</v>
      </c>
      <c r="BE36" s="105">
        <f ca="1">Cálculos!C35</f>
        <v>0</v>
      </c>
      <c r="BF36" s="105">
        <f ca="1">Cálculos!D35</f>
        <v>0</v>
      </c>
      <c r="BG36" s="105">
        <f ca="1">Cálculos!E35</f>
        <v>0</v>
      </c>
      <c r="BH36" s="105">
        <f ca="1">Cálculos!F35</f>
        <v>0</v>
      </c>
      <c r="BI36" s="105">
        <f ca="1">Cálculos!G35</f>
        <v>0</v>
      </c>
      <c r="BJ36" s="105">
        <f>Cálculos!H35</f>
        <v>0</v>
      </c>
      <c r="BK36" s="105">
        <f ca="1">Cálculos!I35</f>
        <v>0</v>
      </c>
      <c r="BL36" s="105">
        <f ca="1">Cálculos!J35</f>
        <v>0</v>
      </c>
      <c r="BM36" s="105">
        <f ca="1">Cálculos!K35</f>
        <v>0</v>
      </c>
      <c r="BN36" s="105">
        <f ca="1">Cálculos!L35</f>
        <v>0</v>
      </c>
      <c r="BO36" s="105">
        <f>Cálculos!M35</f>
        <v>0</v>
      </c>
      <c r="BP36" s="105">
        <f ca="1">Cálculos!N35</f>
        <v>0</v>
      </c>
      <c r="BQ36" s="105">
        <f ca="1">Cálculos!O35</f>
        <v>0</v>
      </c>
      <c r="BR36" s="105">
        <f ca="1">Cálculos!P35</f>
        <v>0</v>
      </c>
      <c r="BS36" s="105">
        <f ca="1">Cálculos!Q35</f>
        <v>0</v>
      </c>
      <c r="BT36" s="105">
        <f ca="1">Cálculos!R35</f>
        <v>0</v>
      </c>
      <c r="BU36" s="105">
        <f ca="1">Cálculos!S35</f>
        <v>0</v>
      </c>
      <c r="BV36" s="105">
        <f ca="1">Cálculos!T35</f>
        <v>0</v>
      </c>
      <c r="BY36" s="110" t="str">
        <f>Cron.Inversiones!B36</f>
        <v>Obra Civil</v>
      </c>
      <c r="BZ36" s="105">
        <f ca="1">Cron.Inversiones!C36</f>
        <v>0</v>
      </c>
      <c r="CA36" s="105">
        <f>Cron.Inversiones!D36</f>
        <v>0</v>
      </c>
      <c r="CB36" s="105">
        <f>Cron.Inversiones!E36</f>
        <v>0</v>
      </c>
      <c r="CC36" s="105">
        <f>Cron.Inversiones!F36</f>
        <v>0</v>
      </c>
      <c r="CD36" s="105">
        <f>Cron.Inversiones!G36</f>
        <v>0</v>
      </c>
      <c r="CE36" s="105">
        <f>Cron.Inversiones!H36</f>
        <v>0</v>
      </c>
      <c r="CF36" s="105">
        <f>Cron.Inversiones!I36</f>
        <v>0</v>
      </c>
      <c r="CG36" s="105">
        <f>Cron.Inversiones!J36</f>
        <v>0</v>
      </c>
      <c r="CH36" s="105">
        <f>Cron.Inversiones!K36</f>
        <v>0</v>
      </c>
      <c r="CI36" s="105">
        <f>Cron.Inversiones!L36</f>
        <v>0</v>
      </c>
      <c r="CJ36" s="105">
        <f>Cron.Inversiones!M36</f>
        <v>0</v>
      </c>
      <c r="CK36" s="105">
        <f>Cron.Inversiones!N36</f>
        <v>0</v>
      </c>
      <c r="CL36" s="105">
        <f>Cron.Inversiones!O36</f>
        <v>0</v>
      </c>
      <c r="CM36" s="105" t="str">
        <f>Cron.Inversiones!P36</f>
        <v>X</v>
      </c>
      <c r="CP36" s="110" t="str">
        <f>'Obra Civil y Elect'!B36</f>
        <v>Obras de toma y regulación (incluy. vertedero y desarenador)</v>
      </c>
      <c r="CQ36" s="105">
        <f>'Obra Civil y Elect'!C36</f>
        <v>0</v>
      </c>
      <c r="CR36" s="105">
        <f>'Obra Civil y Elect'!D36</f>
        <v>0</v>
      </c>
      <c r="CS36" s="105">
        <f>'Obra Civil y Elect'!E36</f>
        <v>0</v>
      </c>
      <c r="CT36" s="105">
        <f>'Obra Civil y Elect'!F36</f>
        <v>0</v>
      </c>
      <c r="CU36" s="105">
        <f>'Obra Civil y Elect'!G36</f>
        <v>0</v>
      </c>
      <c r="CV36" s="111">
        <f>'Obra Civil y Elect'!H36</f>
        <v>0</v>
      </c>
      <c r="CX36" s="110" t="str">
        <f>Empleo!B36</f>
        <v>Montaje y Electromecánica</v>
      </c>
      <c r="CY36" s="105">
        <f>Empleo!C36</f>
        <v>0</v>
      </c>
      <c r="CZ36" s="105">
        <f>Empleo!D36</f>
        <v>0</v>
      </c>
      <c r="DA36" s="105">
        <f>Empleo!E36</f>
        <v>0</v>
      </c>
      <c r="DB36" s="105">
        <f>Empleo!F36</f>
        <v>0</v>
      </c>
      <c r="DC36" s="105">
        <f>Empleo!G36</f>
        <v>0</v>
      </c>
      <c r="DD36" s="105">
        <f>Empleo!H36</f>
        <v>0</v>
      </c>
      <c r="DE36" s="105">
        <f>Empleo!I36</f>
        <v>0</v>
      </c>
      <c r="DF36" s="105">
        <f>Empleo!J36</f>
        <v>0</v>
      </c>
      <c r="DG36" s="105">
        <f>Empleo!K36</f>
        <v>0</v>
      </c>
      <c r="DH36" s="105">
        <f>Empleo!L36</f>
        <v>0</v>
      </c>
      <c r="DI36" s="105">
        <f>Empleo!M36</f>
        <v>0</v>
      </c>
      <c r="DJ36" s="105">
        <f>Empleo!N36</f>
        <v>0</v>
      </c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2:132">
      <c r="B37" s="110">
        <f>'Formulario A - "Alta Empresa"'!A37</f>
        <v>0</v>
      </c>
      <c r="C37" s="111">
        <f>'Formulario A - "Alta Empresa"'!B37</f>
        <v>0</v>
      </c>
      <c r="M37" s="110">
        <f>'"Información del Proyecto" - 1'!B37</f>
        <v>0</v>
      </c>
      <c r="N37" s="105">
        <f>'"Información del Proyecto" - 1'!C37</f>
        <v>0</v>
      </c>
      <c r="O37" s="105" t="str">
        <f>'"Información del Proyecto" - 1'!D37</f>
        <v>¿Requiere el proyecto la formación de un embalse nuevo?</v>
      </c>
      <c r="P37" s="105">
        <f>'"Información del Proyecto" - 1'!E37</f>
        <v>0</v>
      </c>
      <c r="Q37" s="105">
        <f>'"Información del Proyecto" - 1'!F37</f>
        <v>0</v>
      </c>
      <c r="R37" s="105">
        <f>'"Información del Proyecto" - 1'!G37</f>
        <v>0</v>
      </c>
      <c r="S37" s="105">
        <f>'"Información del Proyecto" - 1'!H37</f>
        <v>0</v>
      </c>
      <c r="T37" s="105">
        <f>'"Información del Proyecto" - 1'!I37</f>
        <v>0</v>
      </c>
      <c r="U37" s="105">
        <f>'"Información del Proyecto" - 1'!J37</f>
        <v>0</v>
      </c>
      <c r="V37" s="105">
        <f>'"Información del Proyecto" - 1'!K37</f>
        <v>0</v>
      </c>
      <c r="W37" s="105">
        <f>'"Información del Proyecto" - 1'!L37</f>
        <v>0</v>
      </c>
      <c r="X37" s="111">
        <f>'"Información del Proyecto" - 1'!M37</f>
        <v>0</v>
      </c>
      <c r="Z37" s="110">
        <f>'"Información del Proyecto" - 2'!B37</f>
        <v>0</v>
      </c>
      <c r="AA37" s="105">
        <f>'"Información del Proyecto" - 2'!C37</f>
        <v>0</v>
      </c>
      <c r="AB37" s="105">
        <f>'"Información del Proyecto" - 2'!D37</f>
        <v>0</v>
      </c>
      <c r="AC37" s="105">
        <f>'"Información del Proyecto" - 2'!E37</f>
        <v>0</v>
      </c>
      <c r="AD37" s="105" t="str">
        <f>'"Información del Proyecto" - 2'!F37</f>
        <v>60%</v>
      </c>
      <c r="AE37" s="105">
        <f>'"Información del Proyecto" - 2'!G37</f>
        <v>0</v>
      </c>
      <c r="AF37" s="105">
        <f>'"Información del Proyecto" - 2'!H37</f>
        <v>0</v>
      </c>
      <c r="AG37" s="105">
        <f>'"Información del Proyecto" - 2'!I37</f>
        <v>0</v>
      </c>
      <c r="AH37" s="105" t="str">
        <f>'"Información del Proyecto" - 2'!J37</f>
        <v>Diciembre</v>
      </c>
      <c r="AI37" s="105">
        <f>'"Información del Proyecto" - 2'!K37</f>
        <v>0</v>
      </c>
      <c r="AJ37" s="105" t="str">
        <f>'"Información del Proyecto" - 2'!L37</f>
        <v>m3/s</v>
      </c>
      <c r="AK37" s="105">
        <f>'"Información del Proyecto" - 2'!M37</f>
        <v>0</v>
      </c>
      <c r="AN37" s="110">
        <f>'"Información del Proyecto" - 3'!B37</f>
        <v>0</v>
      </c>
      <c r="AO37" s="105">
        <f>'"Información del Proyecto" - 3'!C37</f>
        <v>0</v>
      </c>
      <c r="AP37" s="105">
        <f>'"Información del Proyecto" - 3'!D37</f>
        <v>0</v>
      </c>
      <c r="AQ37" s="105">
        <f>'"Información del Proyecto" - 3'!E37</f>
        <v>0</v>
      </c>
      <c r="AR37" s="105">
        <f>'"Información del Proyecto" - 3'!F37</f>
        <v>0</v>
      </c>
      <c r="AS37" s="105">
        <f>'"Información del Proyecto" - 3'!G37</f>
        <v>0</v>
      </c>
      <c r="AT37" s="105">
        <f>'"Información del Proyecto" - 3'!H37</f>
        <v>0</v>
      </c>
      <c r="AU37" s="105">
        <f>'"Información del Proyecto" - 3'!I37</f>
        <v>0</v>
      </c>
      <c r="AV37" s="105">
        <f>'"Información del Proyecto" - 3'!J37</f>
        <v>0</v>
      </c>
      <c r="AW37" s="105">
        <f>'"Información del Proyecto" - 3'!K37</f>
        <v>0</v>
      </c>
      <c r="AX37" s="105">
        <f>'"Información del Proyecto" - 3'!L37</f>
        <v>0</v>
      </c>
      <c r="AY37" s="105">
        <f>'"Información del Proyecto" - 3'!M37</f>
        <v>0</v>
      </c>
      <c r="AZ37" s="105">
        <f>'"Información del Proyecto" - 3'!N37</f>
        <v>0</v>
      </c>
      <c r="BA37" s="105">
        <f>'"Información del Proyecto" - 3'!O37</f>
        <v>0</v>
      </c>
      <c r="BB37" s="111">
        <f>'"Información del Proyecto" - 3'!P37</f>
        <v>0</v>
      </c>
      <c r="BD37" s="110">
        <f ca="1">Cálculos!B36</f>
        <v>0</v>
      </c>
      <c r="BE37" s="105">
        <f ca="1">Cálculos!C36</f>
        <v>0</v>
      </c>
      <c r="BF37" s="105">
        <f ca="1">Cálculos!D36</f>
        <v>0</v>
      </c>
      <c r="BG37" s="105">
        <f ca="1">Cálculos!E36</f>
        <v>0</v>
      </c>
      <c r="BH37" s="105">
        <f ca="1">Cálculos!F36</f>
        <v>0</v>
      </c>
      <c r="BI37" s="105">
        <f ca="1">Cálculos!G36</f>
        <v>0</v>
      </c>
      <c r="BJ37" s="105">
        <f>Cálculos!H36</f>
        <v>0</v>
      </c>
      <c r="BK37" s="105">
        <f ca="1">Cálculos!I36</f>
        <v>0</v>
      </c>
      <c r="BL37" s="105">
        <f ca="1">Cálculos!J36</f>
        <v>0</v>
      </c>
      <c r="BM37" s="105">
        <f ca="1">Cálculos!K36</f>
        <v>0</v>
      </c>
      <c r="BN37" s="105">
        <f ca="1">Cálculos!L36</f>
        <v>0</v>
      </c>
      <c r="BO37" s="105">
        <f>Cálculos!M36</f>
        <v>0</v>
      </c>
      <c r="BP37" s="105">
        <f ca="1">Cálculos!N36</f>
        <v>0</v>
      </c>
      <c r="BQ37" s="105">
        <f ca="1">Cálculos!O36</f>
        <v>0</v>
      </c>
      <c r="BR37" s="105">
        <f ca="1">Cálculos!P36</f>
        <v>0</v>
      </c>
      <c r="BS37" s="105">
        <f ca="1">Cálculos!Q36</f>
        <v>0</v>
      </c>
      <c r="BT37" s="105">
        <f ca="1">Cálculos!R36</f>
        <v>0</v>
      </c>
      <c r="BU37" s="105">
        <f ca="1">Cálculos!S36</f>
        <v>0</v>
      </c>
      <c r="BV37" s="105">
        <f ca="1">Cálculos!T36</f>
        <v>0</v>
      </c>
      <c r="BY37" s="110" t="str">
        <f>Cron.Inversiones!B37</f>
        <v>Dirección, Ingeniería, Logística</v>
      </c>
      <c r="BZ37" s="105">
        <f ca="1">Cron.Inversiones!C37</f>
        <v>0</v>
      </c>
      <c r="CA37" s="105">
        <f>Cron.Inversiones!D37</f>
        <v>0</v>
      </c>
      <c r="CB37" s="105">
        <f>Cron.Inversiones!E37</f>
        <v>0</v>
      </c>
      <c r="CC37" s="105">
        <f>Cron.Inversiones!F37</f>
        <v>0</v>
      </c>
      <c r="CD37" s="105">
        <f>Cron.Inversiones!G37</f>
        <v>0</v>
      </c>
      <c r="CE37" s="105">
        <f>Cron.Inversiones!H37</f>
        <v>0</v>
      </c>
      <c r="CF37" s="105">
        <f>Cron.Inversiones!I37</f>
        <v>0</v>
      </c>
      <c r="CG37" s="105">
        <f>Cron.Inversiones!J37</f>
        <v>0</v>
      </c>
      <c r="CH37" s="105">
        <f>Cron.Inversiones!K37</f>
        <v>0</v>
      </c>
      <c r="CI37" s="105">
        <f>Cron.Inversiones!L37</f>
        <v>0</v>
      </c>
      <c r="CJ37" s="105">
        <f>Cron.Inversiones!M37</f>
        <v>0</v>
      </c>
      <c r="CK37" s="105">
        <f>Cron.Inversiones!N37</f>
        <v>0</v>
      </c>
      <c r="CL37" s="105">
        <f>Cron.Inversiones!O37</f>
        <v>0</v>
      </c>
      <c r="CM37" s="105" t="str">
        <f>Cron.Inversiones!P37</f>
        <v>X</v>
      </c>
      <c r="CP37" s="110" t="str">
        <f>'Obra Civil y Elect'!B37</f>
        <v>Obras de conducción (incluy. cámara de carga)</v>
      </c>
      <c r="CQ37" s="105">
        <f>'Obra Civil y Elect'!C37</f>
        <v>0</v>
      </c>
      <c r="CR37" s="105">
        <f>'Obra Civil y Elect'!D37</f>
        <v>0</v>
      </c>
      <c r="CS37" s="105">
        <f>'Obra Civil y Elect'!E37</f>
        <v>0</v>
      </c>
      <c r="CT37" s="105">
        <f>'Obra Civil y Elect'!F37</f>
        <v>0</v>
      </c>
      <c r="CU37" s="105">
        <f>'Obra Civil y Elect'!G37</f>
        <v>0</v>
      </c>
      <c r="CV37" s="111">
        <f>'Obra Civil y Elect'!H37</f>
        <v>0</v>
      </c>
      <c r="CX37" s="110" t="str">
        <f>Empleo!B37</f>
        <v>Seguridad e Higiene</v>
      </c>
      <c r="CY37" s="105">
        <f>Empleo!C37</f>
        <v>0</v>
      </c>
      <c r="CZ37" s="105">
        <f>Empleo!D37</f>
        <v>0</v>
      </c>
      <c r="DA37" s="105">
        <f>Empleo!E37</f>
        <v>0</v>
      </c>
      <c r="DB37" s="105">
        <f>Empleo!F37</f>
        <v>0</v>
      </c>
      <c r="DC37" s="105">
        <f>Empleo!G37</f>
        <v>0</v>
      </c>
      <c r="DD37" s="105">
        <f>Empleo!H37</f>
        <v>0</v>
      </c>
      <c r="DE37" s="105">
        <f>Empleo!I37</f>
        <v>0</v>
      </c>
      <c r="DF37" s="105">
        <f>Empleo!J37</f>
        <v>0</v>
      </c>
      <c r="DG37" s="105">
        <f>Empleo!K37</f>
        <v>0</v>
      </c>
      <c r="DH37" s="105">
        <f>Empleo!L37</f>
        <v>0</v>
      </c>
      <c r="DI37" s="105">
        <f>Empleo!M37</f>
        <v>0</v>
      </c>
      <c r="DJ37" s="105">
        <f>Empleo!N37</f>
        <v>0</v>
      </c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2:132">
      <c r="B38" s="110">
        <f>'Formulario A - "Alta Empresa"'!A38</f>
        <v>0</v>
      </c>
      <c r="C38" s="111" t="str">
        <f>'Formulario A - "Alta Empresa"'!B38</f>
        <v>DATOS DE CONTACTO</v>
      </c>
      <c r="M38" s="110">
        <f>'"Información del Proyecto" - 1'!B38</f>
        <v>0</v>
      </c>
      <c r="N38" s="105">
        <f>'"Información del Proyecto" - 1'!C38</f>
        <v>0</v>
      </c>
      <c r="O38" s="105" t="str">
        <f>'"Información del Proyecto" - 1'!D38</f>
        <v>Superficie de humedales afectados por la formación del embalse</v>
      </c>
      <c r="P38" s="105">
        <f>'"Información del Proyecto" - 1'!E38</f>
        <v>0</v>
      </c>
      <c r="Q38" s="105" t="str">
        <f>'"Información del Proyecto" - 1'!F38</f>
        <v>ha</v>
      </c>
      <c r="R38" s="105">
        <f>'"Información del Proyecto" - 1'!G38</f>
        <v>0</v>
      </c>
      <c r="S38" s="105">
        <f>'"Información del Proyecto" - 1'!H38</f>
        <v>0</v>
      </c>
      <c r="T38" s="105">
        <f>'"Información del Proyecto" - 1'!I38</f>
        <v>0</v>
      </c>
      <c r="U38" s="105">
        <f>'"Información del Proyecto" - 1'!J38</f>
        <v>0</v>
      </c>
      <c r="V38" s="105">
        <f>'"Información del Proyecto" - 1'!K38</f>
        <v>0</v>
      </c>
      <c r="W38" s="105">
        <f>'"Información del Proyecto" - 1'!L38</f>
        <v>0</v>
      </c>
      <c r="X38" s="111">
        <f>'"Información del Proyecto" - 1'!M38</f>
        <v>0</v>
      </c>
      <c r="Z38" s="110">
        <f>'"Información del Proyecto" - 2'!B38</f>
        <v>0</v>
      </c>
      <c r="AA38" s="105">
        <f>'"Información del Proyecto" - 2'!C38</f>
        <v>0</v>
      </c>
      <c r="AB38" s="105">
        <f>'"Información del Proyecto" - 2'!D38</f>
        <v>0</v>
      </c>
      <c r="AC38" s="105">
        <f>'"Información del Proyecto" - 2'!E38</f>
        <v>0</v>
      </c>
      <c r="AD38" s="105" t="str">
        <f>'"Información del Proyecto" - 2'!F38</f>
        <v>65%</v>
      </c>
      <c r="AE38" s="105">
        <f>'"Información del Proyecto" - 2'!G38</f>
        <v>0</v>
      </c>
      <c r="AF38" s="105">
        <f>'"Información del Proyecto" - 2'!H38</f>
        <v>0</v>
      </c>
      <c r="AG38" s="105">
        <f>'"Información del Proyecto" - 2'!I38</f>
        <v>0</v>
      </c>
      <c r="AH38" s="105">
        <f>'"Información del Proyecto" - 2'!J38</f>
        <v>0</v>
      </c>
      <c r="AI38" s="105">
        <f>'"Información del Proyecto" - 2'!K38</f>
        <v>0</v>
      </c>
      <c r="AJ38" s="105">
        <f>'"Información del Proyecto" - 2'!L38</f>
        <v>0</v>
      </c>
      <c r="AK38" s="105">
        <f>'"Información del Proyecto" - 2'!M38</f>
        <v>0</v>
      </c>
      <c r="AN38" s="110">
        <f>'"Información del Proyecto" - 3'!B38</f>
        <v>0</v>
      </c>
      <c r="AO38" s="105">
        <f>'"Información del Proyecto" - 3'!C38</f>
        <v>0</v>
      </c>
      <c r="AP38" s="105">
        <f>'"Información del Proyecto" - 3'!D38</f>
        <v>0</v>
      </c>
      <c r="AQ38" s="105">
        <f>'"Información del Proyecto" - 3'!E38</f>
        <v>0</v>
      </c>
      <c r="AR38" s="105">
        <f>'"Información del Proyecto" - 3'!F38</f>
        <v>0</v>
      </c>
      <c r="AS38" s="105">
        <f>'"Información del Proyecto" - 3'!G38</f>
        <v>0</v>
      </c>
      <c r="AT38" s="105">
        <f>'"Información del Proyecto" - 3'!H38</f>
        <v>0</v>
      </c>
      <c r="AU38" s="105">
        <f>'"Información del Proyecto" - 3'!I38</f>
        <v>0</v>
      </c>
      <c r="AV38" s="105">
        <f>'"Información del Proyecto" - 3'!J38</f>
        <v>0</v>
      </c>
      <c r="AW38" s="105">
        <f>'"Información del Proyecto" - 3'!K38</f>
        <v>0</v>
      </c>
      <c r="AX38" s="105">
        <f>'"Información del Proyecto" - 3'!L38</f>
        <v>0</v>
      </c>
      <c r="AY38" s="105">
        <f>'"Información del Proyecto" - 3'!M38</f>
        <v>0</v>
      </c>
      <c r="AZ38" s="105">
        <f>'"Información del Proyecto" - 3'!N38</f>
        <v>0</v>
      </c>
      <c r="BA38" s="105">
        <f>'"Información del Proyecto" - 3'!O38</f>
        <v>0</v>
      </c>
      <c r="BB38" s="111">
        <f>'"Información del Proyecto" - 3'!P38</f>
        <v>0</v>
      </c>
      <c r="BD38" s="110">
        <f ca="1">Cálculos!B37</f>
        <v>0</v>
      </c>
      <c r="BE38" s="105">
        <f ca="1">Cálculos!C37</f>
        <v>0</v>
      </c>
      <c r="BF38" s="105">
        <f ca="1">Cálculos!D37</f>
        <v>0</v>
      </c>
      <c r="BG38" s="105">
        <f ca="1">Cálculos!E37</f>
        <v>0</v>
      </c>
      <c r="BH38" s="105">
        <f ca="1">Cálculos!F37</f>
        <v>0</v>
      </c>
      <c r="BI38" s="105">
        <f ca="1">Cálculos!G37</f>
        <v>0</v>
      </c>
      <c r="BJ38" s="105">
        <f>Cálculos!H37</f>
        <v>0</v>
      </c>
      <c r="BK38" s="105">
        <f ca="1">Cálculos!I37</f>
        <v>0</v>
      </c>
      <c r="BL38" s="105">
        <f ca="1">Cálculos!J37</f>
        <v>0</v>
      </c>
      <c r="BM38" s="105">
        <f ca="1">Cálculos!K37</f>
        <v>0</v>
      </c>
      <c r="BN38" s="105">
        <f ca="1">Cálculos!L37</f>
        <v>0</v>
      </c>
      <c r="BO38" s="105">
        <f>Cálculos!M37</f>
        <v>0</v>
      </c>
      <c r="BP38" s="105">
        <f ca="1">Cálculos!N37</f>
        <v>0</v>
      </c>
      <c r="BQ38" s="105">
        <f ca="1">Cálculos!O37</f>
        <v>0</v>
      </c>
      <c r="BR38" s="105">
        <f ca="1">Cálculos!P37</f>
        <v>0</v>
      </c>
      <c r="BS38" s="105">
        <f ca="1">Cálculos!Q37</f>
        <v>0</v>
      </c>
      <c r="BT38" s="105">
        <f ca="1">Cálculos!R37</f>
        <v>0</v>
      </c>
      <c r="BU38" s="105">
        <f ca="1">Cálculos!S37</f>
        <v>0</v>
      </c>
      <c r="BV38" s="105">
        <f ca="1">Cálculos!T37</f>
        <v>0</v>
      </c>
      <c r="BY38" s="110" t="str">
        <f>Cron.Inversiones!B38</f>
        <v>TOTAL CAPEX</v>
      </c>
      <c r="BZ38" s="105">
        <f ca="1">Cron.Inversiones!C38</f>
        <v>0</v>
      </c>
      <c r="CA38" s="105">
        <f ca="1">Cron.Inversiones!D38</f>
        <v>0</v>
      </c>
      <c r="CB38" s="105">
        <f ca="1">Cron.Inversiones!E38</f>
        <v>0</v>
      </c>
      <c r="CC38" s="105">
        <f ca="1">Cron.Inversiones!F38</f>
        <v>0</v>
      </c>
      <c r="CD38" s="105">
        <f ca="1">Cron.Inversiones!G38</f>
        <v>0</v>
      </c>
      <c r="CE38" s="105">
        <f ca="1">Cron.Inversiones!H38</f>
        <v>0</v>
      </c>
      <c r="CF38" s="105">
        <f ca="1">Cron.Inversiones!I38</f>
        <v>0</v>
      </c>
      <c r="CG38" s="105">
        <f ca="1">Cron.Inversiones!J38</f>
        <v>0</v>
      </c>
      <c r="CH38" s="105">
        <f ca="1">Cron.Inversiones!K38</f>
        <v>0</v>
      </c>
      <c r="CI38" s="105">
        <f ca="1">Cron.Inversiones!L38</f>
        <v>0</v>
      </c>
      <c r="CJ38" s="105">
        <f ca="1">Cron.Inversiones!M38</f>
        <v>0</v>
      </c>
      <c r="CK38" s="105">
        <f ca="1">Cron.Inversiones!N38</f>
        <v>0</v>
      </c>
      <c r="CL38" s="105">
        <f ca="1">Cron.Inversiones!O38</f>
        <v>0</v>
      </c>
      <c r="CM38" s="105" t="str">
        <f>Cron.Inversiones!P38</f>
        <v>U$D</v>
      </c>
      <c r="CP38" s="110" t="str">
        <f>'Obra Civil y Elect'!B38</f>
        <v>Casa de máquinas</v>
      </c>
      <c r="CQ38" s="105">
        <f>'Obra Civil y Elect'!C38</f>
        <v>0</v>
      </c>
      <c r="CR38" s="105">
        <f>'Obra Civil y Elect'!D38</f>
        <v>0</v>
      </c>
      <c r="CS38" s="105">
        <f>'Obra Civil y Elect'!E38</f>
        <v>0</v>
      </c>
      <c r="CT38" s="105">
        <f>'Obra Civil y Elect'!F38</f>
        <v>0</v>
      </c>
      <c r="CU38" s="105">
        <f>'Obra Civil y Elect'!G38</f>
        <v>0</v>
      </c>
      <c r="CV38" s="111">
        <f>'Obra Civil y Elect'!H38</f>
        <v>0</v>
      </c>
      <c r="CX38" s="110" t="str">
        <f>Empleo!B38</f>
        <v>Socio-ambiental</v>
      </c>
      <c r="CY38" s="105">
        <f>Empleo!C38</f>
        <v>0</v>
      </c>
      <c r="CZ38" s="105">
        <f>Empleo!D38</f>
        <v>0</v>
      </c>
      <c r="DA38" s="105">
        <f>Empleo!E38</f>
        <v>0</v>
      </c>
      <c r="DB38" s="105">
        <f>Empleo!F38</f>
        <v>0</v>
      </c>
      <c r="DC38" s="105">
        <f>Empleo!G38</f>
        <v>0</v>
      </c>
      <c r="DD38" s="105">
        <f>Empleo!H38</f>
        <v>0</v>
      </c>
      <c r="DE38" s="105">
        <f>Empleo!I38</f>
        <v>0</v>
      </c>
      <c r="DF38" s="105">
        <f>Empleo!J38</f>
        <v>0</v>
      </c>
      <c r="DG38" s="105">
        <f>Empleo!K38</f>
        <v>0</v>
      </c>
      <c r="DH38" s="105">
        <f>Empleo!L38</f>
        <v>0</v>
      </c>
      <c r="DI38" s="105">
        <f>Empleo!M38</f>
        <v>0</v>
      </c>
      <c r="DJ38" s="105">
        <f>Empleo!N38</f>
        <v>0</v>
      </c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2:132">
      <c r="B39" s="110" t="str">
        <f>'Formulario A - "Alta Empresa"'!A39</f>
        <v xml:space="preserve">NOMBRE Y APELLIDO </v>
      </c>
      <c r="C39" s="111">
        <f>'Formulario A - "Alta Empresa"'!B39</f>
        <v>0</v>
      </c>
      <c r="K39" s="92"/>
      <c r="M39" s="110">
        <f>'"Información del Proyecto" - 1'!B39</f>
        <v>0</v>
      </c>
      <c r="N39" s="105">
        <f>'"Información del Proyecto" - 1'!C39</f>
        <v>0</v>
      </c>
      <c r="O39" s="105" t="str">
        <f>'"Información del Proyecto" - 1'!D39</f>
        <v>Espejo de agua del embalse</v>
      </c>
      <c r="P39" s="105">
        <f>'"Información del Proyecto" - 1'!E39</f>
        <v>0</v>
      </c>
      <c r="Q39" s="105" t="str">
        <f>'"Información del Proyecto" - 1'!F39</f>
        <v>ha</v>
      </c>
      <c r="R39" s="105">
        <f>'"Información del Proyecto" - 1'!G39</f>
        <v>0</v>
      </c>
      <c r="S39" s="105">
        <f>'"Información del Proyecto" - 1'!H39</f>
        <v>0</v>
      </c>
      <c r="T39" s="105">
        <f>'"Información del Proyecto" - 1'!I39</f>
        <v>0</v>
      </c>
      <c r="U39" s="105">
        <f>'"Información del Proyecto" - 1'!J39</f>
        <v>0</v>
      </c>
      <c r="V39" s="105">
        <f>'"Información del Proyecto" - 1'!K39</f>
        <v>0</v>
      </c>
      <c r="W39" s="105">
        <f>'"Información del Proyecto" - 1'!L39</f>
        <v>0</v>
      </c>
      <c r="X39" s="111">
        <f>'"Información del Proyecto" - 1'!M39</f>
        <v>0</v>
      </c>
      <c r="Z39" s="110">
        <f>'"Información del Proyecto" - 2'!B39</f>
        <v>0</v>
      </c>
      <c r="AA39" s="105">
        <f>'"Información del Proyecto" - 2'!C39</f>
        <v>0</v>
      </c>
      <c r="AB39" s="105">
        <f>'"Información del Proyecto" - 2'!D39</f>
        <v>0</v>
      </c>
      <c r="AC39" s="105">
        <f>'"Información del Proyecto" - 2'!E39</f>
        <v>0</v>
      </c>
      <c r="AD39" s="105" t="str">
        <f>'"Información del Proyecto" - 2'!F39</f>
        <v>70%</v>
      </c>
      <c r="AE39" s="105">
        <f>'"Información del Proyecto" - 2'!G39</f>
        <v>0</v>
      </c>
      <c r="AF39" s="105">
        <f>'"Información del Proyecto" - 2'!H39</f>
        <v>0</v>
      </c>
      <c r="AG39" s="105">
        <f>'"Información del Proyecto" - 2'!I39</f>
        <v>0</v>
      </c>
      <c r="AH39" s="105">
        <f>'"Información del Proyecto" - 2'!J39</f>
        <v>0</v>
      </c>
      <c r="AI39" s="105">
        <f>'"Información del Proyecto" - 2'!K39</f>
        <v>0</v>
      </c>
      <c r="AJ39" s="105">
        <f>'"Información del Proyecto" - 2'!L39</f>
        <v>0</v>
      </c>
      <c r="AK39" s="105">
        <f>'"Información del Proyecto" - 2'!M39</f>
        <v>0</v>
      </c>
      <c r="BD39" s="110">
        <f ca="1">Cálculos!B38</f>
        <v>0</v>
      </c>
      <c r="BE39" s="105">
        <f ca="1">Cálculos!C38</f>
        <v>0</v>
      </c>
      <c r="BF39" s="105">
        <f ca="1">Cálculos!D38</f>
        <v>0</v>
      </c>
      <c r="BG39" s="105">
        <f ca="1">Cálculos!E38</f>
        <v>0</v>
      </c>
      <c r="BH39" s="105">
        <f ca="1">Cálculos!F38</f>
        <v>0</v>
      </c>
      <c r="BI39" s="105">
        <f ca="1">Cálculos!G38</f>
        <v>0</v>
      </c>
      <c r="BJ39" s="105">
        <f>Cálculos!H38</f>
        <v>0</v>
      </c>
      <c r="BK39" s="105">
        <f ca="1">Cálculos!I38</f>
        <v>0</v>
      </c>
      <c r="BL39" s="105">
        <f ca="1">Cálculos!J38</f>
        <v>0</v>
      </c>
      <c r="BM39" s="105">
        <f ca="1">Cálculos!K38</f>
        <v>0</v>
      </c>
      <c r="BN39" s="105">
        <f ca="1">Cálculos!L38</f>
        <v>0</v>
      </c>
      <c r="BO39" s="105">
        <f>Cálculos!M38</f>
        <v>0</v>
      </c>
      <c r="BP39" s="105">
        <f ca="1">Cálculos!N38</f>
        <v>0</v>
      </c>
      <c r="BQ39" s="105">
        <f ca="1">Cálculos!O38</f>
        <v>0</v>
      </c>
      <c r="BR39" s="105">
        <f ca="1">Cálculos!P38</f>
        <v>0</v>
      </c>
      <c r="BS39" s="105">
        <f ca="1">Cálculos!Q38</f>
        <v>0</v>
      </c>
      <c r="BT39" s="105">
        <f ca="1">Cálculos!R38</f>
        <v>0</v>
      </c>
      <c r="BU39" s="105">
        <f ca="1">Cálculos!S38</f>
        <v>0</v>
      </c>
      <c r="BV39" s="105">
        <f ca="1">Cálculos!T38</f>
        <v>0</v>
      </c>
      <c r="BY39" s="110" t="str">
        <f>Cron.Inversiones!B39</f>
        <v>Los totales en cada concepto deben sumar 100%</v>
      </c>
      <c r="BZ39" s="105" t="str">
        <f>Cron.Inversiones!C39</f>
        <v>%</v>
      </c>
      <c r="CA39" s="105">
        <f ca="1">Cron.Inversiones!D39</f>
        <v>0</v>
      </c>
      <c r="CB39" s="105">
        <f ca="1">Cron.Inversiones!E39</f>
        <v>0</v>
      </c>
      <c r="CC39" s="105">
        <f ca="1">Cron.Inversiones!F39</f>
        <v>0</v>
      </c>
      <c r="CD39" s="105">
        <f ca="1">Cron.Inversiones!G39</f>
        <v>0</v>
      </c>
      <c r="CE39" s="105">
        <f ca="1">Cron.Inversiones!H39</f>
        <v>0</v>
      </c>
      <c r="CF39" s="105">
        <f ca="1">Cron.Inversiones!I39</f>
        <v>0</v>
      </c>
      <c r="CG39" s="105">
        <f ca="1">Cron.Inversiones!J39</f>
        <v>0</v>
      </c>
      <c r="CH39" s="105">
        <f ca="1">Cron.Inversiones!K39</f>
        <v>0</v>
      </c>
      <c r="CI39" s="105">
        <f ca="1">Cron.Inversiones!L39</f>
        <v>0</v>
      </c>
      <c r="CJ39" s="105">
        <f ca="1">Cron.Inversiones!M39</f>
        <v>0</v>
      </c>
      <c r="CK39" s="105">
        <f ca="1">Cron.Inversiones!N39</f>
        <v>0</v>
      </c>
      <c r="CL39" s="105">
        <f ca="1">Cron.Inversiones!O39</f>
        <v>0</v>
      </c>
      <c r="CM39" s="105">
        <f>Cron.Inversiones!P39</f>
        <v>0</v>
      </c>
      <c r="CP39" s="110" t="str">
        <f>'Obra Civil y Elect'!B39</f>
        <v>Canal de restitución</v>
      </c>
      <c r="CQ39" s="105">
        <f>'Obra Civil y Elect'!C39</f>
        <v>0</v>
      </c>
      <c r="CR39" s="105">
        <f>'Obra Civil y Elect'!D39</f>
        <v>0</v>
      </c>
      <c r="CS39" s="105">
        <f>'Obra Civil y Elect'!E39</f>
        <v>0</v>
      </c>
      <c r="CT39" s="105">
        <f>'Obra Civil y Elect'!F39</f>
        <v>0</v>
      </c>
      <c r="CU39" s="105">
        <f>'Obra Civil y Elect'!G39</f>
        <v>0</v>
      </c>
      <c r="CV39" s="111">
        <f>'Obra Civil y Elect'!H39</f>
        <v>0</v>
      </c>
      <c r="CX39" s="110" t="str">
        <f>Empleo!B39</f>
        <v>Otros</v>
      </c>
      <c r="CY39" s="105">
        <f>Empleo!C39</f>
        <v>0</v>
      </c>
      <c r="CZ39" s="105">
        <f>Empleo!D39</f>
        <v>0</v>
      </c>
      <c r="DA39" s="105">
        <f>Empleo!E39</f>
        <v>0</v>
      </c>
      <c r="DB39" s="105">
        <f>Empleo!F39</f>
        <v>0</v>
      </c>
      <c r="DC39" s="105">
        <f>Empleo!G39</f>
        <v>0</v>
      </c>
      <c r="DD39" s="105">
        <f>Empleo!H39</f>
        <v>0</v>
      </c>
      <c r="DE39" s="105">
        <f>Empleo!I39</f>
        <v>0</v>
      </c>
      <c r="DF39" s="105">
        <f>Empleo!J39</f>
        <v>0</v>
      </c>
      <c r="DG39" s="105">
        <f>Empleo!K39</f>
        <v>0</v>
      </c>
      <c r="DH39" s="105">
        <f>Empleo!L39</f>
        <v>0</v>
      </c>
      <c r="DI39" s="105">
        <f>Empleo!M39</f>
        <v>0</v>
      </c>
      <c r="DJ39" s="105">
        <f>Empleo!N39</f>
        <v>0</v>
      </c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2:132">
      <c r="B40" s="110" t="str">
        <f>'Formulario A - "Alta Empresa"'!A40</f>
        <v xml:space="preserve">CARGO </v>
      </c>
      <c r="C40" s="111">
        <f>'Formulario A - "Alta Empresa"'!B40</f>
        <v>0</v>
      </c>
      <c r="M40" s="110">
        <f>'"Información del Proyecto" - 1'!B40</f>
        <v>0</v>
      </c>
      <c r="N40" s="105">
        <f>'"Información del Proyecto" - 1'!C40</f>
        <v>0</v>
      </c>
      <c r="O40" s="105" t="str">
        <f>'"Información del Proyecto" - 1'!D40</f>
        <v>Volumen del embalse</v>
      </c>
      <c r="P40" s="105">
        <f>'"Información del Proyecto" - 1'!E40</f>
        <v>0</v>
      </c>
      <c r="Q40" s="105" t="str">
        <f>'"Información del Proyecto" - 1'!F40</f>
        <v>hm3</v>
      </c>
      <c r="R40" s="105">
        <f>'"Información del Proyecto" - 1'!G40</f>
        <v>0</v>
      </c>
      <c r="S40" s="105">
        <f>'"Información del Proyecto" - 1'!H40</f>
        <v>0</v>
      </c>
      <c r="T40" s="105">
        <f>'"Información del Proyecto" - 1'!I40</f>
        <v>0</v>
      </c>
      <c r="U40" s="105">
        <f>'"Información del Proyecto" - 1'!J40</f>
        <v>0</v>
      </c>
      <c r="V40" s="105">
        <f>'"Información del Proyecto" - 1'!K40</f>
        <v>0</v>
      </c>
      <c r="W40" s="105">
        <f>'"Información del Proyecto" - 1'!L40</f>
        <v>0</v>
      </c>
      <c r="X40" s="111">
        <f>'"Información del Proyecto" - 1'!M40</f>
        <v>0</v>
      </c>
      <c r="Z40" s="110">
        <f>'"Información del Proyecto" - 2'!B40</f>
        <v>0</v>
      </c>
      <c r="AA40" s="105">
        <f>'"Información del Proyecto" - 2'!C40</f>
        <v>0</v>
      </c>
      <c r="AB40" s="105">
        <f>'"Información del Proyecto" - 2'!D40</f>
        <v>0</v>
      </c>
      <c r="AC40" s="105">
        <f>'"Información del Proyecto" - 2'!E40</f>
        <v>0</v>
      </c>
      <c r="AD40" s="105" t="str">
        <f>'"Información del Proyecto" - 2'!F40</f>
        <v>75%</v>
      </c>
      <c r="AE40" s="105">
        <f>'"Información del Proyecto" - 2'!G40</f>
        <v>0</v>
      </c>
      <c r="AF40" s="105">
        <f>'"Información del Proyecto" - 2'!H40</f>
        <v>0</v>
      </c>
      <c r="AG40" s="105">
        <f>'"Información del Proyecto" - 2'!I40</f>
        <v>0</v>
      </c>
      <c r="AH40" s="105">
        <f>'"Información del Proyecto" - 2'!J40</f>
        <v>0</v>
      </c>
      <c r="AI40" s="105">
        <f>'"Información del Proyecto" - 2'!K40</f>
        <v>0</v>
      </c>
      <c r="AJ40" s="105">
        <f>'"Información del Proyecto" - 2'!L40</f>
        <v>0</v>
      </c>
      <c r="AK40" s="105">
        <f>'"Información del Proyecto" - 2'!M40</f>
        <v>0</v>
      </c>
      <c r="BD40" s="110">
        <f ca="1">Cálculos!B39</f>
        <v>0</v>
      </c>
      <c r="BE40" s="105">
        <f ca="1">Cálculos!C39</f>
        <v>0</v>
      </c>
      <c r="BF40" s="105">
        <f ca="1">Cálculos!D39</f>
        <v>0</v>
      </c>
      <c r="BG40" s="105">
        <f ca="1">Cálculos!E39</f>
        <v>0</v>
      </c>
      <c r="BH40" s="105">
        <f ca="1">Cálculos!F39</f>
        <v>0</v>
      </c>
      <c r="BI40" s="105">
        <f ca="1">Cálculos!G39</f>
        <v>0</v>
      </c>
      <c r="BJ40" s="105">
        <f>Cálculos!H39</f>
        <v>0</v>
      </c>
      <c r="BK40" s="105">
        <f ca="1">Cálculos!I39</f>
        <v>0</v>
      </c>
      <c r="BL40" s="105">
        <f ca="1">Cálculos!J39</f>
        <v>0</v>
      </c>
      <c r="BM40" s="105">
        <f ca="1">Cálculos!K39</f>
        <v>0</v>
      </c>
      <c r="BN40" s="105">
        <f ca="1">Cálculos!L39</f>
        <v>0</v>
      </c>
      <c r="BO40" s="105">
        <f>Cálculos!M39</f>
        <v>0</v>
      </c>
      <c r="BP40" s="105">
        <f ca="1">Cálculos!N39</f>
        <v>0</v>
      </c>
      <c r="BQ40" s="105">
        <f ca="1">Cálculos!O39</f>
        <v>0</v>
      </c>
      <c r="BR40" s="105">
        <f ca="1">Cálculos!P39</f>
        <v>0</v>
      </c>
      <c r="BS40" s="105">
        <f ca="1">Cálculos!Q39</f>
        <v>0</v>
      </c>
      <c r="BT40" s="105">
        <f ca="1">Cálculos!R39</f>
        <v>0</v>
      </c>
      <c r="BU40" s="105">
        <f ca="1">Cálculos!S39</f>
        <v>0</v>
      </c>
      <c r="BV40" s="105">
        <f ca="1">Cálculos!T39</f>
        <v>0</v>
      </c>
      <c r="BY40" s="110">
        <f>Cron.Inversiones!B40</f>
        <v>0</v>
      </c>
      <c r="BZ40" s="105">
        <f>Cron.Inversiones!C40</f>
        <v>0</v>
      </c>
      <c r="CA40" s="105">
        <f>Cron.Inversiones!D40</f>
        <v>0</v>
      </c>
      <c r="CB40" s="105">
        <f>Cron.Inversiones!E40</f>
        <v>0</v>
      </c>
      <c r="CC40" s="105">
        <f>Cron.Inversiones!F40</f>
        <v>0</v>
      </c>
      <c r="CD40" s="105">
        <f>Cron.Inversiones!G40</f>
        <v>0</v>
      </c>
      <c r="CE40" s="105">
        <f>Cron.Inversiones!H40</f>
        <v>0</v>
      </c>
      <c r="CF40" s="105">
        <f>Cron.Inversiones!I40</f>
        <v>0</v>
      </c>
      <c r="CG40" s="105">
        <f>Cron.Inversiones!J40</f>
        <v>0</v>
      </c>
      <c r="CH40" s="105">
        <f>Cron.Inversiones!K40</f>
        <v>0</v>
      </c>
      <c r="CI40" s="105">
        <f>Cron.Inversiones!L40</f>
        <v>0</v>
      </c>
      <c r="CJ40" s="105">
        <f>Cron.Inversiones!M40</f>
        <v>0</v>
      </c>
      <c r="CK40" s="105">
        <f>Cron.Inversiones!N40</f>
        <v>0</v>
      </c>
      <c r="CL40" s="105">
        <f>Cron.Inversiones!O40</f>
        <v>0</v>
      </c>
      <c r="CM40" s="105">
        <f>Cron.Inversiones!P40</f>
        <v>0</v>
      </c>
      <c r="CP40" s="110" t="str">
        <f>'Obra Civil y Elect'!B40</f>
        <v>Pasaje de peces u otras estructuras complementarias</v>
      </c>
      <c r="CQ40" s="105">
        <f>'Obra Civil y Elect'!C40</f>
        <v>0</v>
      </c>
      <c r="CR40" s="105">
        <f>'Obra Civil y Elect'!D40</f>
        <v>0</v>
      </c>
      <c r="CS40" s="105">
        <f>'Obra Civil y Elect'!E40</f>
        <v>0</v>
      </c>
      <c r="CT40" s="105">
        <f>'Obra Civil y Elect'!F40</f>
        <v>0</v>
      </c>
      <c r="CU40" s="105">
        <f>'Obra Civil y Elect'!G40</f>
        <v>0</v>
      </c>
      <c r="CV40" s="111">
        <f>'Obra Civil y Elect'!H40</f>
        <v>0</v>
      </c>
      <c r="CX40" s="110" t="str">
        <f>Empleo!B40</f>
        <v>TOTAL</v>
      </c>
      <c r="CY40" s="105">
        <f>Empleo!C40</f>
        <v>0</v>
      </c>
      <c r="CZ40" s="105">
        <f>Empleo!D40</f>
        <v>0</v>
      </c>
      <c r="DA40" s="105">
        <f>Empleo!E40</f>
        <v>0</v>
      </c>
      <c r="DB40" s="105">
        <f>Empleo!F40</f>
        <v>0</v>
      </c>
      <c r="DC40" s="105">
        <f>Empleo!G40</f>
        <v>0</v>
      </c>
      <c r="DD40" s="105">
        <f>Empleo!H40</f>
        <v>0</v>
      </c>
      <c r="DE40" s="105">
        <f>Empleo!I40</f>
        <v>0</v>
      </c>
      <c r="DF40" s="105">
        <f>Empleo!J40</f>
        <v>0</v>
      </c>
      <c r="DG40" s="105">
        <f>Empleo!K40</f>
        <v>0</v>
      </c>
      <c r="DH40" s="105">
        <f>Empleo!L40</f>
        <v>0</v>
      </c>
      <c r="DI40" s="105">
        <f>Empleo!M40</f>
        <v>0</v>
      </c>
      <c r="DJ40" s="105">
        <f>Empleo!N40</f>
        <v>0</v>
      </c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2:132">
      <c r="B41" s="110" t="str">
        <f>'Formulario A - "Alta Empresa"'!A41</f>
        <v xml:space="preserve">DIRECCIÓN </v>
      </c>
      <c r="C41" s="111">
        <f>'Formulario A - "Alta Empresa"'!B41</f>
        <v>0</v>
      </c>
      <c r="M41" s="110">
        <f>'"Información del Proyecto" - 1'!B41</f>
        <v>0</v>
      </c>
      <c r="N41" s="105">
        <f>'"Información del Proyecto" - 1'!C41</f>
        <v>0</v>
      </c>
      <c r="O41" s="105" t="str">
        <f>'"Información del Proyecto" - 1'!D41</f>
        <v>Cota máxima</v>
      </c>
      <c r="P41" s="105">
        <f>'"Información del Proyecto" - 1'!E41</f>
        <v>0</v>
      </c>
      <c r="Q41" s="105" t="str">
        <f>'"Información del Proyecto" - 1'!F41</f>
        <v>msnm</v>
      </c>
      <c r="R41" s="105">
        <f>'"Información del Proyecto" - 1'!G41</f>
        <v>0</v>
      </c>
      <c r="S41" s="105">
        <f>'"Información del Proyecto" - 1'!H41</f>
        <v>0</v>
      </c>
      <c r="T41" s="105">
        <f>'"Información del Proyecto" - 1'!I41</f>
        <v>0</v>
      </c>
      <c r="U41" s="105">
        <f>'"Información del Proyecto" - 1'!J41</f>
        <v>0</v>
      </c>
      <c r="V41" s="105">
        <f>'"Información del Proyecto" - 1'!K41</f>
        <v>0</v>
      </c>
      <c r="W41" s="105">
        <f>'"Información del Proyecto" - 1'!L41</f>
        <v>0</v>
      </c>
      <c r="X41" s="111">
        <f>'"Información del Proyecto" - 1'!M41</f>
        <v>0</v>
      </c>
      <c r="Z41" s="110">
        <f>'"Información del Proyecto" - 2'!B41</f>
        <v>0</v>
      </c>
      <c r="AA41" s="105">
        <f>'"Información del Proyecto" - 2'!C41</f>
        <v>0</v>
      </c>
      <c r="AB41" s="105">
        <f>'"Información del Proyecto" - 2'!D41</f>
        <v>0</v>
      </c>
      <c r="AC41" s="105">
        <f>'"Información del Proyecto" - 2'!E41</f>
        <v>0</v>
      </c>
      <c r="AD41" s="105" t="str">
        <f>'"Información del Proyecto" - 2'!F41</f>
        <v>80%</v>
      </c>
      <c r="AE41" s="105">
        <f>'"Información del Proyecto" - 2'!G41</f>
        <v>0</v>
      </c>
      <c r="AF41" s="105">
        <f>'"Información del Proyecto" - 2'!H41</f>
        <v>0</v>
      </c>
      <c r="AG41" s="105">
        <f>'"Información del Proyecto" - 2'!I41</f>
        <v>0</v>
      </c>
      <c r="AH41" s="105">
        <f>'"Información del Proyecto" - 2'!J41</f>
        <v>0</v>
      </c>
      <c r="AI41" s="105">
        <f>'"Información del Proyecto" - 2'!K41</f>
        <v>0</v>
      </c>
      <c r="AJ41" s="105">
        <f>'"Información del Proyecto" - 2'!L41</f>
        <v>0</v>
      </c>
      <c r="AK41" s="105">
        <f>'"Información del Proyecto" - 2'!M41</f>
        <v>0</v>
      </c>
      <c r="BD41" s="110">
        <f ca="1">Cálculos!B40</f>
        <v>0</v>
      </c>
      <c r="BE41" s="105">
        <f ca="1">Cálculos!C40</f>
        <v>0</v>
      </c>
      <c r="BF41" s="105">
        <f ca="1">Cálculos!D40</f>
        <v>0</v>
      </c>
      <c r="BG41" s="105">
        <f ca="1">Cálculos!E40</f>
        <v>0</v>
      </c>
      <c r="BH41" s="105">
        <f ca="1">Cálculos!F40</f>
        <v>0</v>
      </c>
      <c r="BI41" s="105">
        <f ca="1">Cálculos!G40</f>
        <v>0</v>
      </c>
      <c r="BJ41" s="105">
        <f>Cálculos!H40</f>
        <v>0</v>
      </c>
      <c r="BK41" s="105">
        <f ca="1">Cálculos!I40</f>
        <v>0</v>
      </c>
      <c r="BL41" s="105">
        <f ca="1">Cálculos!J40</f>
        <v>0</v>
      </c>
      <c r="BM41" s="105">
        <f ca="1">Cálculos!K40</f>
        <v>0</v>
      </c>
      <c r="BN41" s="105">
        <f ca="1">Cálculos!L40</f>
        <v>0</v>
      </c>
      <c r="BO41" s="105">
        <f>Cálculos!M40</f>
        <v>0</v>
      </c>
      <c r="BP41" s="105">
        <f ca="1">Cálculos!N40</f>
        <v>0</v>
      </c>
      <c r="BQ41" s="105">
        <f ca="1">Cálculos!O40</f>
        <v>0</v>
      </c>
      <c r="BR41" s="105">
        <f ca="1">Cálculos!P40</f>
        <v>0</v>
      </c>
      <c r="BS41" s="105">
        <f ca="1">Cálculos!Q40</f>
        <v>0</v>
      </c>
      <c r="BT41" s="105">
        <f ca="1">Cálculos!R40</f>
        <v>0</v>
      </c>
      <c r="BU41" s="105">
        <f ca="1">Cálculos!S40</f>
        <v>0</v>
      </c>
      <c r="BV41" s="105">
        <f ca="1">Cálculos!T40</f>
        <v>0</v>
      </c>
      <c r="BY41" s="110">
        <f>Cron.Inversiones!B41</f>
        <v>0</v>
      </c>
      <c r="BZ41" s="105">
        <f>Cron.Inversiones!C41</f>
        <v>0</v>
      </c>
      <c r="CA41" s="105" t="str">
        <f>Cron.Inversiones!D41</f>
        <v>Año 3</v>
      </c>
      <c r="CB41" s="105">
        <f>Cron.Inversiones!E41</f>
        <v>0</v>
      </c>
      <c r="CC41" s="105">
        <f>Cron.Inversiones!F41</f>
        <v>0</v>
      </c>
      <c r="CD41" s="105">
        <f>Cron.Inversiones!G41</f>
        <v>0</v>
      </c>
      <c r="CE41" s="105">
        <f>Cron.Inversiones!H41</f>
        <v>0</v>
      </c>
      <c r="CF41" s="105">
        <f>Cron.Inversiones!I41</f>
        <v>0</v>
      </c>
      <c r="CG41" s="105">
        <f>Cron.Inversiones!J41</f>
        <v>0</v>
      </c>
      <c r="CH41" s="105">
        <f>Cron.Inversiones!K41</f>
        <v>0</v>
      </c>
      <c r="CI41" s="105">
        <f>Cron.Inversiones!L41</f>
        <v>0</v>
      </c>
      <c r="CJ41" s="105">
        <f>Cron.Inversiones!M41</f>
        <v>0</v>
      </c>
      <c r="CK41" s="105">
        <f>Cron.Inversiones!N41</f>
        <v>0</v>
      </c>
      <c r="CL41" s="105">
        <f>Cron.Inversiones!O41</f>
        <v>0</v>
      </c>
      <c r="CM41" s="105">
        <f>Cron.Inversiones!P41</f>
        <v>0</v>
      </c>
      <c r="CP41" s="110">
        <f>'Obra Civil y Elect'!B41</f>
        <v>0</v>
      </c>
      <c r="CQ41" s="105">
        <f>'Obra Civil y Elect'!C41</f>
        <v>0</v>
      </c>
      <c r="CR41" s="105">
        <f>'Obra Civil y Elect'!D41</f>
        <v>0</v>
      </c>
      <c r="CS41" s="105">
        <f>'Obra Civil y Elect'!E41</f>
        <v>0</v>
      </c>
      <c r="CT41" s="105">
        <f>'Obra Civil y Elect'!F41</f>
        <v>0</v>
      </c>
      <c r="CU41" s="105">
        <f>'Obra Civil y Elect'!G41</f>
        <v>0</v>
      </c>
      <c r="CV41" s="111">
        <f>'Obra Civil y Elect'!H41</f>
        <v>0</v>
      </c>
      <c r="CX41" s="110">
        <f>Empleo!B41</f>
        <v>0</v>
      </c>
      <c r="CY41" s="105">
        <f>Empleo!C41</f>
        <v>0</v>
      </c>
      <c r="CZ41" s="105">
        <f>Empleo!D41</f>
        <v>0</v>
      </c>
      <c r="DA41" s="105">
        <f>Empleo!E41</f>
        <v>0</v>
      </c>
      <c r="DB41" s="105">
        <f>Empleo!F41</f>
        <v>0</v>
      </c>
      <c r="DC41" s="105">
        <f>Empleo!G41</f>
        <v>0</v>
      </c>
      <c r="DD41" s="105">
        <f>Empleo!H41</f>
        <v>0</v>
      </c>
      <c r="DE41" s="105">
        <f>Empleo!I41</f>
        <v>0</v>
      </c>
      <c r="DF41" s="105">
        <f>Empleo!J41</f>
        <v>0</v>
      </c>
      <c r="DG41" s="105">
        <f>Empleo!K41</f>
        <v>0</v>
      </c>
      <c r="DH41" s="105">
        <f>Empleo!L41</f>
        <v>0</v>
      </c>
      <c r="DI41" s="105">
        <f>Empleo!M41</f>
        <v>0</v>
      </c>
      <c r="DJ41" s="105">
        <f>Empleo!N41</f>
        <v>0</v>
      </c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2:132">
      <c r="B42" s="110" t="str">
        <f>'Formulario A - "Alta Empresa"'!A42</f>
        <v xml:space="preserve">TELÉFONO </v>
      </c>
      <c r="C42" s="111">
        <f>'Formulario A - "Alta Empresa"'!B42</f>
        <v>0</v>
      </c>
      <c r="K42" s="92"/>
      <c r="M42" s="110">
        <f>'"Información del Proyecto" - 1'!B42</f>
        <v>0</v>
      </c>
      <c r="N42" s="105">
        <f>'"Información del Proyecto" - 1'!C42</f>
        <v>0</v>
      </c>
      <c r="O42" s="105" t="str">
        <f>'"Información del Proyecto" - 1'!D42</f>
        <v>Cota mínima</v>
      </c>
      <c r="P42" s="105">
        <f>'"Información del Proyecto" - 1'!E42</f>
        <v>0</v>
      </c>
      <c r="Q42" s="105" t="str">
        <f>'"Información del Proyecto" - 1'!F42</f>
        <v>msnm</v>
      </c>
      <c r="R42" s="105">
        <f>'"Información del Proyecto" - 1'!G42</f>
        <v>0</v>
      </c>
      <c r="S42" s="105">
        <f>'"Información del Proyecto" - 1'!H42</f>
        <v>0</v>
      </c>
      <c r="T42" s="105">
        <f>'"Información del Proyecto" - 1'!I42</f>
        <v>0</v>
      </c>
      <c r="U42" s="105">
        <f>'"Información del Proyecto" - 1'!J42</f>
        <v>0</v>
      </c>
      <c r="V42" s="105">
        <f>'"Información del Proyecto" - 1'!K42</f>
        <v>0</v>
      </c>
      <c r="W42" s="105">
        <f>'"Información del Proyecto" - 1'!L42</f>
        <v>0</v>
      </c>
      <c r="X42" s="111">
        <f>'"Información del Proyecto" - 1'!M42</f>
        <v>0</v>
      </c>
      <c r="Z42" s="110">
        <f>'"Información del Proyecto" - 2'!B42</f>
        <v>0</v>
      </c>
      <c r="AA42" s="105">
        <f>'"Información del Proyecto" - 2'!C42</f>
        <v>0</v>
      </c>
      <c r="AB42" s="105">
        <f>'"Información del Proyecto" - 2'!D42</f>
        <v>0</v>
      </c>
      <c r="AC42" s="105">
        <f>'"Información del Proyecto" - 2'!E42</f>
        <v>0</v>
      </c>
      <c r="AD42" s="105" t="str">
        <f>'"Información del Proyecto" - 2'!F42</f>
        <v>85%</v>
      </c>
      <c r="AE42" s="105">
        <f>'"Información del Proyecto" - 2'!G42</f>
        <v>0</v>
      </c>
      <c r="AF42" s="105">
        <f>'"Información del Proyecto" - 2'!H42</f>
        <v>0</v>
      </c>
      <c r="AG42" s="105">
        <f>'"Información del Proyecto" - 2'!I42</f>
        <v>0</v>
      </c>
      <c r="AH42" s="105">
        <f>'"Información del Proyecto" - 2'!J42</f>
        <v>0</v>
      </c>
      <c r="AI42" s="105">
        <f>'"Información del Proyecto" - 2'!K42</f>
        <v>0</v>
      </c>
      <c r="AJ42" s="105">
        <f>'"Información del Proyecto" - 2'!L42</f>
        <v>0</v>
      </c>
      <c r="AK42" s="105">
        <f>'"Información del Proyecto" - 2'!M42</f>
        <v>0</v>
      </c>
      <c r="BD42" s="110">
        <f ca="1">Cálculos!B41</f>
        <v>0</v>
      </c>
      <c r="BE42" s="105">
        <f ca="1">Cálculos!C41</f>
        <v>0</v>
      </c>
      <c r="BF42" s="105">
        <f ca="1">Cálculos!D41</f>
        <v>0</v>
      </c>
      <c r="BG42" s="105">
        <f ca="1">Cálculos!E41</f>
        <v>0</v>
      </c>
      <c r="BH42" s="105">
        <f ca="1">Cálculos!F41</f>
        <v>0</v>
      </c>
      <c r="BI42" s="105">
        <f ca="1">Cálculos!G41</f>
        <v>0</v>
      </c>
      <c r="BJ42" s="105">
        <f>Cálculos!H41</f>
        <v>0</v>
      </c>
      <c r="BK42" s="105">
        <f ca="1">Cálculos!I41</f>
        <v>0</v>
      </c>
      <c r="BL42" s="105">
        <f ca="1">Cálculos!J41</f>
        <v>0</v>
      </c>
      <c r="BM42" s="105">
        <f ca="1">Cálculos!K41</f>
        <v>0</v>
      </c>
      <c r="BN42" s="105">
        <f ca="1">Cálculos!L41</f>
        <v>0</v>
      </c>
      <c r="BO42" s="105">
        <f>Cálculos!M41</f>
        <v>0</v>
      </c>
      <c r="BP42" s="105">
        <f ca="1">Cálculos!N41</f>
        <v>0</v>
      </c>
      <c r="BQ42" s="105">
        <f ca="1">Cálculos!O41</f>
        <v>0</v>
      </c>
      <c r="BR42" s="105">
        <f ca="1">Cálculos!P41</f>
        <v>0</v>
      </c>
      <c r="BS42" s="105">
        <f ca="1">Cálculos!Q41</f>
        <v>0</v>
      </c>
      <c r="BT42" s="105">
        <f ca="1">Cálculos!R41</f>
        <v>0</v>
      </c>
      <c r="BU42" s="105">
        <f ca="1">Cálculos!S41</f>
        <v>0</v>
      </c>
      <c r="BV42" s="105">
        <f ca="1">Cálculos!T41</f>
        <v>0</v>
      </c>
      <c r="BY42" s="110" t="str">
        <f>Cron.Inversiones!B42</f>
        <v>Valores en U$D, SIN IVA</v>
      </c>
      <c r="BZ42" s="105" t="str">
        <f>Cron.Inversiones!C42</f>
        <v>Inversión por año:</v>
      </c>
      <c r="CA42" s="105" t="str">
        <f>Cron.Inversiones!D42</f>
        <v>Mes 25</v>
      </c>
      <c r="CB42" s="105" t="str">
        <f>Cron.Inversiones!E42</f>
        <v>Mes 26</v>
      </c>
      <c r="CC42" s="105" t="str">
        <f>Cron.Inversiones!F42</f>
        <v>Mes 27</v>
      </c>
      <c r="CD42" s="105" t="str">
        <f>Cron.Inversiones!G42</f>
        <v>Mes 28</v>
      </c>
      <c r="CE42" s="105" t="str">
        <f>Cron.Inversiones!H42</f>
        <v>Mes 29</v>
      </c>
      <c r="CF42" s="105" t="str">
        <f>Cron.Inversiones!I42</f>
        <v>Mes 30</v>
      </c>
      <c r="CG42" s="105" t="str">
        <f>Cron.Inversiones!J42</f>
        <v>Mes 31</v>
      </c>
      <c r="CH42" s="105" t="str">
        <f>Cron.Inversiones!K42</f>
        <v>Mes 32</v>
      </c>
      <c r="CI42" s="105" t="str">
        <f>Cron.Inversiones!L42</f>
        <v>Mes 33</v>
      </c>
      <c r="CJ42" s="105" t="str">
        <f>Cron.Inversiones!M42</f>
        <v>Mes 34</v>
      </c>
      <c r="CK42" s="105" t="str">
        <f>Cron.Inversiones!N42</f>
        <v>Mes 35</v>
      </c>
      <c r="CL42" s="105" t="str">
        <f>Cron.Inversiones!O42</f>
        <v>Mes 36</v>
      </c>
      <c r="CM42" s="105">
        <f>Cron.Inversiones!P42</f>
        <v>0</v>
      </c>
      <c r="CP42" s="110">
        <f>'Obra Civil y Elect'!B42</f>
        <v>0</v>
      </c>
      <c r="CQ42" s="105">
        <f>'Obra Civil y Elect'!C42</f>
        <v>0</v>
      </c>
      <c r="CR42" s="105">
        <f>'Obra Civil y Elect'!D42</f>
        <v>0</v>
      </c>
      <c r="CS42" s="105">
        <f>'Obra Civil y Elect'!E42</f>
        <v>0</v>
      </c>
      <c r="CT42" s="105">
        <f>'Obra Civil y Elect'!F42</f>
        <v>0</v>
      </c>
      <c r="CU42" s="105">
        <f>'Obra Civil y Elect'!G42</f>
        <v>0</v>
      </c>
      <c r="CV42" s="111">
        <f>'Obra Civil y Elect'!H42</f>
        <v>0</v>
      </c>
      <c r="CX42" s="110">
        <f>Empleo!B42</f>
        <v>0</v>
      </c>
      <c r="CY42" s="105">
        <f>Empleo!C42</f>
        <v>0</v>
      </c>
      <c r="CZ42" s="105">
        <f>Empleo!D42</f>
        <v>0</v>
      </c>
      <c r="DA42" s="105">
        <f>Empleo!E42</f>
        <v>0</v>
      </c>
      <c r="DB42" s="105">
        <f>Empleo!F42</f>
        <v>0</v>
      </c>
      <c r="DC42" s="105">
        <f>Empleo!G42</f>
        <v>0</v>
      </c>
      <c r="DD42" s="105">
        <f>Empleo!H42</f>
        <v>0</v>
      </c>
      <c r="DE42" s="105">
        <f>Empleo!I42</f>
        <v>0</v>
      </c>
      <c r="DF42" s="105">
        <f>Empleo!J42</f>
        <v>0</v>
      </c>
      <c r="DG42" s="105">
        <f>Empleo!K42</f>
        <v>0</v>
      </c>
      <c r="DH42" s="105">
        <f>Empleo!L42</f>
        <v>0</v>
      </c>
      <c r="DI42" s="105">
        <f>Empleo!M42</f>
        <v>0</v>
      </c>
      <c r="DJ42" s="105">
        <f>Empleo!N42</f>
        <v>0</v>
      </c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2:132">
      <c r="B43" s="110" t="str">
        <f>'Formulario A - "Alta Empresa"'!A43</f>
        <v xml:space="preserve">MAIL </v>
      </c>
      <c r="C43" s="111">
        <f>'Formulario A - "Alta Empresa"'!B43</f>
        <v>0</v>
      </c>
      <c r="M43" s="110">
        <f>'"Información del Proyecto" - 1'!B43</f>
        <v>0</v>
      </c>
      <c r="N43" s="105">
        <f>'"Información del Proyecto" - 1'!C43</f>
        <v>0</v>
      </c>
      <c r="O43" s="105" t="str">
        <f>'"Información del Proyecto" - 1'!D43</f>
        <v>Cota de restitución</v>
      </c>
      <c r="P43" s="105">
        <f>'"Información del Proyecto" - 1'!E43</f>
        <v>0</v>
      </c>
      <c r="Q43" s="105" t="str">
        <f>'"Información del Proyecto" - 1'!F43</f>
        <v>msnm</v>
      </c>
      <c r="R43" s="105">
        <f>'"Información del Proyecto" - 1'!G43</f>
        <v>0</v>
      </c>
      <c r="S43" s="105">
        <f>'"Información del Proyecto" - 1'!H43</f>
        <v>0</v>
      </c>
      <c r="T43" s="105">
        <f>'"Información del Proyecto" - 1'!I43</f>
        <v>0</v>
      </c>
      <c r="U43" s="105">
        <f>'"Información del Proyecto" - 1'!J43</f>
        <v>0</v>
      </c>
      <c r="V43" s="105">
        <f>'"Información del Proyecto" - 1'!K43</f>
        <v>0</v>
      </c>
      <c r="W43" s="105">
        <f>'"Información del Proyecto" - 1'!L43</f>
        <v>0</v>
      </c>
      <c r="X43" s="111">
        <f>'"Información del Proyecto" - 1'!M43</f>
        <v>0</v>
      </c>
      <c r="Z43" s="110">
        <f>'"Información del Proyecto" - 2'!B43</f>
        <v>0</v>
      </c>
      <c r="AA43" s="105">
        <f>'"Información del Proyecto" - 2'!C43</f>
        <v>0</v>
      </c>
      <c r="AB43" s="105">
        <f>'"Información del Proyecto" - 2'!D43</f>
        <v>0</v>
      </c>
      <c r="AC43" s="105">
        <f>'"Información del Proyecto" - 2'!E43</f>
        <v>0</v>
      </c>
      <c r="AD43" s="105" t="str">
        <f>'"Información del Proyecto" - 2'!F43</f>
        <v>90%</v>
      </c>
      <c r="AE43" s="105">
        <f>'"Información del Proyecto" - 2'!G43</f>
        <v>0</v>
      </c>
      <c r="AF43" s="105">
        <f>'"Información del Proyecto" - 2'!H43</f>
        <v>0</v>
      </c>
      <c r="AG43" s="105">
        <f>'"Información del Proyecto" - 2'!I43</f>
        <v>0</v>
      </c>
      <c r="AH43" s="105">
        <f>'"Información del Proyecto" - 2'!J43</f>
        <v>0</v>
      </c>
      <c r="AI43" s="105">
        <f>'"Información del Proyecto" - 2'!K43</f>
        <v>0</v>
      </c>
      <c r="AJ43" s="105">
        <f>'"Información del Proyecto" - 2'!L43</f>
        <v>0</v>
      </c>
      <c r="AK43" s="105">
        <f>'"Información del Proyecto" - 2'!M43</f>
        <v>0</v>
      </c>
      <c r="BD43" s="110">
        <f ca="1">Cálculos!B42</f>
        <v>0</v>
      </c>
      <c r="BE43" s="105">
        <f ca="1">Cálculos!C42</f>
        <v>0</v>
      </c>
      <c r="BF43" s="105">
        <f ca="1">Cálculos!D42</f>
        <v>0</v>
      </c>
      <c r="BG43" s="105">
        <f ca="1">Cálculos!E42</f>
        <v>0</v>
      </c>
      <c r="BH43" s="105">
        <f ca="1">Cálculos!F42</f>
        <v>0</v>
      </c>
      <c r="BI43" s="105">
        <f ca="1">Cálculos!G42</f>
        <v>0</v>
      </c>
      <c r="BJ43" s="105">
        <f>Cálculos!H42</f>
        <v>0</v>
      </c>
      <c r="BK43" s="105">
        <f ca="1">Cálculos!I42</f>
        <v>0</v>
      </c>
      <c r="BL43" s="105">
        <f ca="1">Cálculos!J42</f>
        <v>0</v>
      </c>
      <c r="BM43" s="105">
        <f ca="1">Cálculos!K42</f>
        <v>0</v>
      </c>
      <c r="BN43" s="105">
        <f ca="1">Cálculos!L42</f>
        <v>0</v>
      </c>
      <c r="BO43" s="105">
        <f>Cálculos!M42</f>
        <v>0</v>
      </c>
      <c r="BP43" s="105">
        <f ca="1">Cálculos!N42</f>
        <v>0</v>
      </c>
      <c r="BQ43" s="105">
        <f ca="1">Cálculos!O42</f>
        <v>0</v>
      </c>
      <c r="BR43" s="105">
        <f ca="1">Cálculos!P42</f>
        <v>0</v>
      </c>
      <c r="BS43" s="105">
        <f ca="1">Cálculos!Q42</f>
        <v>0</v>
      </c>
      <c r="BT43" s="105">
        <f ca="1">Cálculos!R42</f>
        <v>0</v>
      </c>
      <c r="BU43" s="105">
        <f ca="1">Cálculos!S42</f>
        <v>0</v>
      </c>
      <c r="BV43" s="105">
        <f ca="1">Cálculos!T42</f>
        <v>0</v>
      </c>
      <c r="BY43" s="110">
        <f>Cron.Inversiones!B43</f>
        <v>0</v>
      </c>
      <c r="BZ43" s="105">
        <f>Cron.Inversiones!C43</f>
        <v>0</v>
      </c>
      <c r="CA43" s="105">
        <f>Cron.Inversiones!D43</f>
        <v>45292</v>
      </c>
      <c r="CB43" s="105">
        <f>Cron.Inversiones!E43</f>
        <v>45323</v>
      </c>
      <c r="CC43" s="105">
        <f>Cron.Inversiones!F43</f>
        <v>45352</v>
      </c>
      <c r="CD43" s="105">
        <f>Cron.Inversiones!G43</f>
        <v>45383</v>
      </c>
      <c r="CE43" s="105">
        <f>Cron.Inversiones!H43</f>
        <v>45413</v>
      </c>
      <c r="CF43" s="105">
        <f>Cron.Inversiones!I43</f>
        <v>45444</v>
      </c>
      <c r="CG43" s="105">
        <f>Cron.Inversiones!J43</f>
        <v>45474</v>
      </c>
      <c r="CH43" s="105">
        <f>Cron.Inversiones!K43</f>
        <v>45505</v>
      </c>
      <c r="CI43" s="105">
        <f>Cron.Inversiones!L43</f>
        <v>45536</v>
      </c>
      <c r="CJ43" s="105">
        <f>Cron.Inversiones!M43</f>
        <v>45566</v>
      </c>
      <c r="CK43" s="105">
        <f>Cron.Inversiones!N43</f>
        <v>45597</v>
      </c>
      <c r="CL43" s="105">
        <f>Cron.Inversiones!O43</f>
        <v>45627</v>
      </c>
      <c r="CM43" s="105">
        <f>Cron.Inversiones!P43</f>
        <v>0</v>
      </c>
      <c r="CP43" s="110">
        <f>'Obra Civil y Elect'!B43</f>
        <v>0</v>
      </c>
      <c r="CQ43" s="105">
        <f>'Obra Civil y Elect'!C43</f>
        <v>0</v>
      </c>
      <c r="CR43" s="105">
        <f>'Obra Civil y Elect'!D43</f>
        <v>0</v>
      </c>
      <c r="CS43" s="105">
        <f>'Obra Civil y Elect'!E43</f>
        <v>0</v>
      </c>
      <c r="CT43" s="105">
        <f>'Obra Civil y Elect'!F43</f>
        <v>0</v>
      </c>
      <c r="CU43" s="105">
        <f>'Obra Civil y Elect'!G43</f>
        <v>0</v>
      </c>
      <c r="CV43" s="111">
        <f>'Obra Civil y Elect'!H43</f>
        <v>0</v>
      </c>
      <c r="CX43" s="110" t="str">
        <f>Empleo!B43</f>
        <v>Empleo</v>
      </c>
      <c r="CY43" s="105">
        <f>Empleo!C43</f>
        <v>0</v>
      </c>
      <c r="CZ43" s="105">
        <f>Empleo!D43</f>
        <v>0</v>
      </c>
      <c r="DA43" s="105">
        <f>Empleo!E43</f>
        <v>0</v>
      </c>
      <c r="DB43" s="105">
        <f>Empleo!F43</f>
        <v>0</v>
      </c>
      <c r="DC43" s="105">
        <f>Empleo!G43</f>
        <v>0</v>
      </c>
      <c r="DD43" s="105">
        <f>Empleo!H43</f>
        <v>0</v>
      </c>
      <c r="DE43" s="105">
        <f>Empleo!I43</f>
        <v>0</v>
      </c>
      <c r="DF43" s="105">
        <f>Empleo!J43</f>
        <v>0</v>
      </c>
      <c r="DG43" s="105">
        <f>Empleo!K43</f>
        <v>0</v>
      </c>
      <c r="DH43" s="105">
        <f>Empleo!L43</f>
        <v>0</v>
      </c>
      <c r="DI43" s="105">
        <f>Empleo!M43</f>
        <v>0</v>
      </c>
      <c r="DJ43" s="105">
        <f>Empleo!N43</f>
        <v>0</v>
      </c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2:132">
      <c r="B44" s="110">
        <f>'Formulario A - "Alta Empresa"'!A44</f>
        <v>0</v>
      </c>
      <c r="C44" s="111">
        <f>'Formulario A - "Alta Empresa"'!B44</f>
        <v>0</v>
      </c>
      <c r="M44" s="110">
        <f>'"Información del Proyecto" - 1'!B44</f>
        <v>0</v>
      </c>
      <c r="N44" s="105">
        <f>'"Información del Proyecto" - 1'!C44</f>
        <v>0</v>
      </c>
      <c r="O44" s="105" t="str">
        <f>'"Información del Proyecto" - 1'!D44</f>
        <v>Capacidad de regulación</v>
      </c>
      <c r="P44" s="105">
        <f>'"Información del Proyecto" - 1'!E44</f>
        <v>0</v>
      </c>
      <c r="Q44" s="105">
        <f>'"Información del Proyecto" - 1'!F44</f>
        <v>0</v>
      </c>
      <c r="R44" s="105">
        <f>'"Información del Proyecto" - 1'!G44</f>
        <v>0</v>
      </c>
      <c r="S44" s="105">
        <f>'"Información del Proyecto" - 1'!H44</f>
        <v>0</v>
      </c>
      <c r="T44" s="105">
        <f>'"Información del Proyecto" - 1'!I44</f>
        <v>0</v>
      </c>
      <c r="U44" s="105">
        <f>'"Información del Proyecto" - 1'!J44</f>
        <v>0</v>
      </c>
      <c r="V44" s="105">
        <f>'"Información del Proyecto" - 1'!K44</f>
        <v>0</v>
      </c>
      <c r="W44" s="105">
        <f>'"Información del Proyecto" - 1'!L44</f>
        <v>0</v>
      </c>
      <c r="X44" s="111">
        <f>'"Información del Proyecto" - 1'!M44</f>
        <v>0</v>
      </c>
      <c r="Z44" s="110">
        <f>'"Información del Proyecto" - 2'!B44</f>
        <v>0</v>
      </c>
      <c r="AA44" s="105">
        <f>'"Información del Proyecto" - 2'!C44</f>
        <v>0</v>
      </c>
      <c r="AB44" s="105">
        <f>'"Información del Proyecto" - 2'!D44</f>
        <v>0</v>
      </c>
      <c r="AC44" s="105">
        <f>'"Información del Proyecto" - 2'!E44</f>
        <v>0</v>
      </c>
      <c r="AD44" s="105" t="str">
        <f>'"Información del Proyecto" - 2'!F44</f>
        <v>95%</v>
      </c>
      <c r="AE44" s="105">
        <f>'"Información del Proyecto" - 2'!G44</f>
        <v>0</v>
      </c>
      <c r="AF44" s="105">
        <f>'"Información del Proyecto" - 2'!H44</f>
        <v>0</v>
      </c>
      <c r="AG44" s="105">
        <f>'"Información del Proyecto" - 2'!I44</f>
        <v>0</v>
      </c>
      <c r="AH44" s="105">
        <f>'"Información del Proyecto" - 2'!J44</f>
        <v>0</v>
      </c>
      <c r="AI44" s="105">
        <f>'"Información del Proyecto" - 2'!K44</f>
        <v>0</v>
      </c>
      <c r="AJ44" s="105">
        <f>'"Información del Proyecto" - 2'!L44</f>
        <v>0</v>
      </c>
      <c r="AK44" s="105">
        <f>'"Información del Proyecto" - 2'!M44</f>
        <v>0</v>
      </c>
      <c r="BD44" s="110">
        <f ca="1">Cálculos!B43</f>
        <v>0</v>
      </c>
      <c r="BE44" s="105">
        <f ca="1">Cálculos!C43</f>
        <v>0</v>
      </c>
      <c r="BF44" s="105">
        <f ca="1">Cálculos!D43</f>
        <v>0</v>
      </c>
      <c r="BG44" s="105">
        <f ca="1">Cálculos!E43</f>
        <v>0</v>
      </c>
      <c r="BH44" s="105">
        <f ca="1">Cálculos!F43</f>
        <v>0</v>
      </c>
      <c r="BI44" s="105">
        <f ca="1">Cálculos!G43</f>
        <v>0</v>
      </c>
      <c r="BJ44" s="105">
        <f>Cálculos!H43</f>
        <v>0</v>
      </c>
      <c r="BK44" s="105">
        <f ca="1">Cálculos!I43</f>
        <v>0</v>
      </c>
      <c r="BL44" s="105">
        <f ca="1">Cálculos!J43</f>
        <v>0</v>
      </c>
      <c r="BM44" s="105">
        <f ca="1">Cálculos!K43</f>
        <v>0</v>
      </c>
      <c r="BN44" s="105">
        <f ca="1">Cálculos!L43</f>
        <v>0</v>
      </c>
      <c r="BO44" s="105">
        <f>Cálculos!M43</f>
        <v>0</v>
      </c>
      <c r="BP44" s="105">
        <f ca="1">Cálculos!N43</f>
        <v>0</v>
      </c>
      <c r="BQ44" s="105">
        <f ca="1">Cálculos!O43</f>
        <v>0</v>
      </c>
      <c r="BR44" s="105">
        <f ca="1">Cálculos!P43</f>
        <v>0</v>
      </c>
      <c r="BS44" s="105">
        <f ca="1">Cálculos!Q43</f>
        <v>0</v>
      </c>
      <c r="BT44" s="105">
        <f ca="1">Cálculos!R43</f>
        <v>0</v>
      </c>
      <c r="BU44" s="105">
        <f ca="1">Cálculos!S43</f>
        <v>0</v>
      </c>
      <c r="BV44" s="105">
        <f ca="1">Cálculos!T43</f>
        <v>0</v>
      </c>
      <c r="BY44" s="110" t="str">
        <f>Cron.Inversiones!B44</f>
        <v>Equipamiento de Generación</v>
      </c>
      <c r="BZ44" s="105">
        <f ca="1">Cron.Inversiones!C44</f>
        <v>0</v>
      </c>
      <c r="CA44" s="105">
        <f>Cron.Inversiones!D44</f>
        <v>0</v>
      </c>
      <c r="CB44" s="105">
        <f>Cron.Inversiones!E44</f>
        <v>0</v>
      </c>
      <c r="CC44" s="105">
        <f>Cron.Inversiones!F44</f>
        <v>0</v>
      </c>
      <c r="CD44" s="105">
        <f>Cron.Inversiones!G44</f>
        <v>0</v>
      </c>
      <c r="CE44" s="105">
        <f>Cron.Inversiones!H44</f>
        <v>0</v>
      </c>
      <c r="CF44" s="105">
        <f>Cron.Inversiones!I44</f>
        <v>0</v>
      </c>
      <c r="CG44" s="105">
        <f>Cron.Inversiones!J44</f>
        <v>0</v>
      </c>
      <c r="CH44" s="105">
        <f>Cron.Inversiones!K44</f>
        <v>0</v>
      </c>
      <c r="CI44" s="105">
        <f>Cron.Inversiones!L44</f>
        <v>0</v>
      </c>
      <c r="CJ44" s="105">
        <f>Cron.Inversiones!M44</f>
        <v>0</v>
      </c>
      <c r="CK44" s="105">
        <f>Cron.Inversiones!N44</f>
        <v>0</v>
      </c>
      <c r="CL44" s="105">
        <f>Cron.Inversiones!O44</f>
        <v>0</v>
      </c>
      <c r="CM44" s="105" t="str">
        <f>Cron.Inversiones!P44</f>
        <v>X</v>
      </c>
      <c r="CX44" s="110">
        <f>Empleo!B44</f>
        <v>0</v>
      </c>
      <c r="CY44" s="105">
        <f>Empleo!C44</f>
        <v>0</v>
      </c>
      <c r="CZ44" s="105">
        <f>Empleo!D44</f>
        <v>0</v>
      </c>
      <c r="DA44" s="105">
        <f>Empleo!E44</f>
        <v>0</v>
      </c>
      <c r="DB44" s="105">
        <f>Empleo!F44</f>
        <v>0</v>
      </c>
      <c r="DC44" s="105">
        <f>Empleo!G44</f>
        <v>0</v>
      </c>
      <c r="DD44" s="105">
        <f>Empleo!H44</f>
        <v>0</v>
      </c>
      <c r="DE44" s="105">
        <f>Empleo!I44</f>
        <v>0</v>
      </c>
      <c r="DF44" s="105">
        <f>Empleo!J44</f>
        <v>0</v>
      </c>
      <c r="DG44" s="105">
        <f>Empleo!K44</f>
        <v>0</v>
      </c>
      <c r="DH44" s="105">
        <f>Empleo!L44</f>
        <v>0</v>
      </c>
      <c r="DI44" s="105">
        <f>Empleo!M44</f>
        <v>0</v>
      </c>
      <c r="DJ44" s="105">
        <f>Empleo!N44</f>
        <v>0</v>
      </c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2:132">
      <c r="K45" s="92"/>
      <c r="M45" s="110">
        <f>'"Información del Proyecto" - 1'!B45</f>
        <v>0</v>
      </c>
      <c r="N45" s="105">
        <f>'"Información del Proyecto" - 1'!C45</f>
        <v>0</v>
      </c>
      <c r="O45" s="105">
        <f>'"Información del Proyecto" - 1'!D45</f>
        <v>0</v>
      </c>
      <c r="P45" s="105">
        <f>'"Información del Proyecto" - 1'!E45</f>
        <v>0</v>
      </c>
      <c r="Q45" s="105">
        <f>'"Información del Proyecto" - 1'!F45</f>
        <v>0</v>
      </c>
      <c r="R45" s="105">
        <f>'"Información del Proyecto" - 1'!G45</f>
        <v>0</v>
      </c>
      <c r="S45" s="105">
        <f>'"Información del Proyecto" - 1'!H45</f>
        <v>0</v>
      </c>
      <c r="T45" s="105">
        <f>'"Información del Proyecto" - 1'!I45</f>
        <v>0</v>
      </c>
      <c r="U45" s="105">
        <f>'"Información del Proyecto" - 1'!J45</f>
        <v>0</v>
      </c>
      <c r="V45" s="105">
        <f>'"Información del Proyecto" - 1'!K45</f>
        <v>0</v>
      </c>
      <c r="W45" s="105">
        <f>'"Información del Proyecto" - 1'!L45</f>
        <v>0</v>
      </c>
      <c r="X45" s="111">
        <f>'"Información del Proyecto" - 1'!M45</f>
        <v>0</v>
      </c>
      <c r="Z45" s="110">
        <f>'"Información del Proyecto" - 2'!B45</f>
        <v>0</v>
      </c>
      <c r="AA45" s="105">
        <f>'"Información del Proyecto" - 2'!C45</f>
        <v>0</v>
      </c>
      <c r="AB45" s="105">
        <f>'"Información del Proyecto" - 2'!D45</f>
        <v>0</v>
      </c>
      <c r="AC45" s="105">
        <f>'"Información del Proyecto" - 2'!E45</f>
        <v>0</v>
      </c>
      <c r="AD45" s="105" t="str">
        <f>'"Información del Proyecto" - 2'!F45</f>
        <v>100%</v>
      </c>
      <c r="AE45" s="105">
        <f>'"Información del Proyecto" - 2'!G45</f>
        <v>0</v>
      </c>
      <c r="AF45" s="105">
        <f>'"Información del Proyecto" - 2'!H45</f>
        <v>0</v>
      </c>
      <c r="AG45" s="105">
        <f>'"Información del Proyecto" - 2'!I45</f>
        <v>0</v>
      </c>
      <c r="AH45" s="105">
        <f>'"Información del Proyecto" - 2'!J45</f>
        <v>0</v>
      </c>
      <c r="AI45" s="105">
        <f>'"Información del Proyecto" - 2'!K45</f>
        <v>0</v>
      </c>
      <c r="AJ45" s="105">
        <f>'"Información del Proyecto" - 2'!L45</f>
        <v>0</v>
      </c>
      <c r="AK45" s="105">
        <f>'"Información del Proyecto" - 2'!M45</f>
        <v>0</v>
      </c>
      <c r="BD45" s="110">
        <f ca="1">Cálculos!B44</f>
        <v>0</v>
      </c>
      <c r="BE45" s="105">
        <f ca="1">Cálculos!C44</f>
        <v>0</v>
      </c>
      <c r="BF45" s="105">
        <f ca="1">Cálculos!D44</f>
        <v>0</v>
      </c>
      <c r="BG45" s="105">
        <f ca="1">Cálculos!E44</f>
        <v>0</v>
      </c>
      <c r="BH45" s="105">
        <f ca="1">Cálculos!F44</f>
        <v>0</v>
      </c>
      <c r="BI45" s="105">
        <f ca="1">Cálculos!G44</f>
        <v>0</v>
      </c>
      <c r="BJ45" s="105">
        <f>Cálculos!H44</f>
        <v>0</v>
      </c>
      <c r="BK45" s="105">
        <f ca="1">Cálculos!I44</f>
        <v>0</v>
      </c>
      <c r="BL45" s="105">
        <f ca="1">Cálculos!J44</f>
        <v>0</v>
      </c>
      <c r="BM45" s="105">
        <f ca="1">Cálculos!K44</f>
        <v>0</v>
      </c>
      <c r="BN45" s="105">
        <f ca="1">Cálculos!L44</f>
        <v>0</v>
      </c>
      <c r="BO45" s="105">
        <f>Cálculos!M44</f>
        <v>0</v>
      </c>
      <c r="BP45" s="105">
        <f ca="1">Cálculos!N44</f>
        <v>0</v>
      </c>
      <c r="BQ45" s="105">
        <f ca="1">Cálculos!O44</f>
        <v>0</v>
      </c>
      <c r="BR45" s="105">
        <f ca="1">Cálculos!P44</f>
        <v>0</v>
      </c>
      <c r="BS45" s="105">
        <f ca="1">Cálculos!Q44</f>
        <v>0</v>
      </c>
      <c r="BT45" s="105">
        <f ca="1">Cálculos!R44</f>
        <v>0</v>
      </c>
      <c r="BU45" s="105">
        <f ca="1">Cálculos!S44</f>
        <v>0</v>
      </c>
      <c r="BV45" s="105">
        <f ca="1">Cálculos!T44</f>
        <v>0</v>
      </c>
      <c r="BY45" s="110" t="str">
        <f>Cron.Inversiones!B45</f>
        <v>Estructura y montaje</v>
      </c>
      <c r="BZ45" s="105">
        <f ca="1">Cron.Inversiones!C45</f>
        <v>0</v>
      </c>
      <c r="CA45" s="105">
        <f>Cron.Inversiones!D45</f>
        <v>0</v>
      </c>
      <c r="CB45" s="105">
        <f>Cron.Inversiones!E45</f>
        <v>0</v>
      </c>
      <c r="CC45" s="105">
        <f>Cron.Inversiones!F45</f>
        <v>0</v>
      </c>
      <c r="CD45" s="105">
        <f>Cron.Inversiones!G45</f>
        <v>0</v>
      </c>
      <c r="CE45" s="105">
        <f>Cron.Inversiones!H45</f>
        <v>0</v>
      </c>
      <c r="CF45" s="105">
        <f>Cron.Inversiones!I45</f>
        <v>0</v>
      </c>
      <c r="CG45" s="105">
        <f>Cron.Inversiones!J45</f>
        <v>0</v>
      </c>
      <c r="CH45" s="105">
        <f>Cron.Inversiones!K45</f>
        <v>0</v>
      </c>
      <c r="CI45" s="105">
        <f>Cron.Inversiones!L45</f>
        <v>0</v>
      </c>
      <c r="CJ45" s="105">
        <f>Cron.Inversiones!M45</f>
        <v>0</v>
      </c>
      <c r="CK45" s="105">
        <f>Cron.Inversiones!N45</f>
        <v>0</v>
      </c>
      <c r="CL45" s="105">
        <f>Cron.Inversiones!O45</f>
        <v>0</v>
      </c>
      <c r="CM45" s="105" t="str">
        <f>Cron.Inversiones!P45</f>
        <v>X</v>
      </c>
      <c r="CX45" s="110" t="str">
        <f>Empleo!B45</f>
        <v>Operación y Mantenimiento</v>
      </c>
      <c r="CY45" s="105">
        <f>Empleo!C45</f>
        <v>0</v>
      </c>
      <c r="CZ45" s="105">
        <f>Empleo!D45</f>
        <v>0</v>
      </c>
      <c r="DA45" s="105">
        <f>Empleo!E45</f>
        <v>0</v>
      </c>
      <c r="DB45" s="105">
        <f>Empleo!F45</f>
        <v>0</v>
      </c>
      <c r="DC45" s="105">
        <f>Empleo!G45</f>
        <v>0</v>
      </c>
      <c r="DD45" s="105">
        <f>Empleo!H45</f>
        <v>0</v>
      </c>
      <c r="DE45" s="105">
        <f>Empleo!I45</f>
        <v>0</v>
      </c>
      <c r="DF45" s="105">
        <f>Empleo!J45</f>
        <v>0</v>
      </c>
      <c r="DG45" s="105">
        <f>Empleo!K45</f>
        <v>0</v>
      </c>
      <c r="DH45" s="105">
        <f>Empleo!L45</f>
        <v>0</v>
      </c>
      <c r="DI45" s="105">
        <f>Empleo!M45</f>
        <v>0</v>
      </c>
      <c r="DJ45" s="105">
        <f>Empleo!N45</f>
        <v>0</v>
      </c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2:132">
      <c r="M46" s="110">
        <f>'"Información del Proyecto" - 1'!B46</f>
        <v>0</v>
      </c>
      <c r="N46" s="105">
        <f>'"Información del Proyecto" - 1'!C46</f>
        <v>0</v>
      </c>
      <c r="O46" s="105">
        <f>'"Información del Proyecto" - 1'!D46</f>
        <v>0</v>
      </c>
      <c r="P46" s="105">
        <f>'"Información del Proyecto" - 1'!E46</f>
        <v>0</v>
      </c>
      <c r="Q46" s="105">
        <f>'"Información del Proyecto" - 1'!F46</f>
        <v>0</v>
      </c>
      <c r="R46" s="105">
        <f>'"Información del Proyecto" - 1'!G46</f>
        <v>0</v>
      </c>
      <c r="S46" s="105">
        <f>'"Información del Proyecto" - 1'!H46</f>
        <v>0</v>
      </c>
      <c r="T46" s="105">
        <f>'"Información del Proyecto" - 1'!I46</f>
        <v>0</v>
      </c>
      <c r="U46" s="105">
        <f>'"Información del Proyecto" - 1'!J46</f>
        <v>0</v>
      </c>
      <c r="V46" s="105">
        <f>'"Información del Proyecto" - 1'!K46</f>
        <v>0</v>
      </c>
      <c r="W46" s="105">
        <f>'"Información del Proyecto" - 1'!L46</f>
        <v>0</v>
      </c>
      <c r="X46" s="111">
        <f>'"Información del Proyecto" - 1'!M46</f>
        <v>0</v>
      </c>
      <c r="Z46" s="110">
        <f>'"Información del Proyecto" - 2'!B46</f>
        <v>0</v>
      </c>
      <c r="AA46" s="105">
        <f>'"Información del Proyecto" - 2'!C46</f>
        <v>0</v>
      </c>
      <c r="AB46" s="105">
        <f>'"Información del Proyecto" - 2'!D46</f>
        <v>0</v>
      </c>
      <c r="AC46" s="105">
        <f>'"Información del Proyecto" - 2'!E46</f>
        <v>0</v>
      </c>
      <c r="AD46" s="105">
        <f>'"Información del Proyecto" - 2'!F46</f>
        <v>0</v>
      </c>
      <c r="AE46" s="105">
        <f>'"Información del Proyecto" - 2'!G46</f>
        <v>0</v>
      </c>
      <c r="AF46" s="105">
        <f>'"Información del Proyecto" - 2'!H46</f>
        <v>0</v>
      </c>
      <c r="AG46" s="105">
        <f>'"Información del Proyecto" - 2'!I46</f>
        <v>0</v>
      </c>
      <c r="AH46" s="105">
        <f>'"Información del Proyecto" - 2'!J46</f>
        <v>0</v>
      </c>
      <c r="AI46" s="105">
        <f>'"Información del Proyecto" - 2'!K46</f>
        <v>0</v>
      </c>
      <c r="AJ46" s="105">
        <f>'"Información del Proyecto" - 2'!L46</f>
        <v>0</v>
      </c>
      <c r="AK46" s="105">
        <f>'"Información del Proyecto" - 2'!M46</f>
        <v>0</v>
      </c>
      <c r="BD46" s="110">
        <f ca="1">Cálculos!B45</f>
        <v>0</v>
      </c>
      <c r="BE46" s="105">
        <f ca="1">Cálculos!C45</f>
        <v>0</v>
      </c>
      <c r="BF46" s="105">
        <f ca="1">Cálculos!D45</f>
        <v>0</v>
      </c>
      <c r="BG46" s="105">
        <f ca="1">Cálculos!E45</f>
        <v>0</v>
      </c>
      <c r="BH46" s="105">
        <f ca="1">Cálculos!F45</f>
        <v>0</v>
      </c>
      <c r="BI46" s="105">
        <f ca="1">Cálculos!G45</f>
        <v>0</v>
      </c>
      <c r="BJ46" s="105">
        <f>Cálculos!H45</f>
        <v>0</v>
      </c>
      <c r="BK46" s="105">
        <f ca="1">Cálculos!I45</f>
        <v>0</v>
      </c>
      <c r="BL46" s="105">
        <f ca="1">Cálculos!J45</f>
        <v>0</v>
      </c>
      <c r="BM46" s="105">
        <f ca="1">Cálculos!K45</f>
        <v>0</v>
      </c>
      <c r="BN46" s="105">
        <f ca="1">Cálculos!L45</f>
        <v>0</v>
      </c>
      <c r="BO46" s="105">
        <f>Cálculos!M45</f>
        <v>0</v>
      </c>
      <c r="BP46" s="105">
        <f ca="1">Cálculos!N45</f>
        <v>0</v>
      </c>
      <c r="BQ46" s="105">
        <f ca="1">Cálculos!O45</f>
        <v>0</v>
      </c>
      <c r="BR46" s="105">
        <f ca="1">Cálculos!P45</f>
        <v>0</v>
      </c>
      <c r="BS46" s="105">
        <f ca="1">Cálculos!Q45</f>
        <v>0</v>
      </c>
      <c r="BT46" s="105">
        <f ca="1">Cálculos!R45</f>
        <v>0</v>
      </c>
      <c r="BU46" s="105">
        <f ca="1">Cálculos!S45</f>
        <v>0</v>
      </c>
      <c r="BV46" s="105">
        <f ca="1">Cálculos!T45</f>
        <v>0</v>
      </c>
      <c r="BY46" s="110" t="str">
        <f>Cron.Inversiones!B46</f>
        <v>Electromecánica</v>
      </c>
      <c r="BZ46" s="105">
        <f ca="1">Cron.Inversiones!C46</f>
        <v>0</v>
      </c>
      <c r="CA46" s="105">
        <f>Cron.Inversiones!D46</f>
        <v>0</v>
      </c>
      <c r="CB46" s="105">
        <f>Cron.Inversiones!E46</f>
        <v>0</v>
      </c>
      <c r="CC46" s="105">
        <f>Cron.Inversiones!F46</f>
        <v>0</v>
      </c>
      <c r="CD46" s="105">
        <f>Cron.Inversiones!G46</f>
        <v>0</v>
      </c>
      <c r="CE46" s="105">
        <f>Cron.Inversiones!H46</f>
        <v>0</v>
      </c>
      <c r="CF46" s="105">
        <f>Cron.Inversiones!I46</f>
        <v>0</v>
      </c>
      <c r="CG46" s="105">
        <f>Cron.Inversiones!J46</f>
        <v>0</v>
      </c>
      <c r="CH46" s="105">
        <f>Cron.Inversiones!K46</f>
        <v>0</v>
      </c>
      <c r="CI46" s="105">
        <f>Cron.Inversiones!L46</f>
        <v>0</v>
      </c>
      <c r="CJ46" s="105">
        <f>Cron.Inversiones!M46</f>
        <v>0</v>
      </c>
      <c r="CK46" s="105">
        <f>Cron.Inversiones!N46</f>
        <v>0</v>
      </c>
      <c r="CL46" s="105">
        <f>Cron.Inversiones!O46</f>
        <v>0</v>
      </c>
      <c r="CM46" s="105" t="str">
        <f>Cron.Inversiones!P46</f>
        <v>X</v>
      </c>
      <c r="CX46" s="110">
        <f>Empleo!B46</f>
        <v>0</v>
      </c>
      <c r="CY46" s="105">
        <f>Empleo!C46</f>
        <v>0</v>
      </c>
      <c r="CZ46" s="105">
        <f>Empleo!D46</f>
        <v>0</v>
      </c>
      <c r="DA46" s="105">
        <f>Empleo!E46</f>
        <v>0</v>
      </c>
      <c r="DB46" s="105">
        <f>Empleo!F46</f>
        <v>0</v>
      </c>
      <c r="DC46" s="105">
        <f>Empleo!G46</f>
        <v>0</v>
      </c>
      <c r="DD46" s="105">
        <f>Empleo!H46</f>
        <v>0</v>
      </c>
      <c r="DE46" s="105">
        <f>Empleo!I46</f>
        <v>0</v>
      </c>
      <c r="DF46" s="105">
        <f>Empleo!J46</f>
        <v>0</v>
      </c>
      <c r="DG46" s="105">
        <f>Empleo!K46</f>
        <v>0</v>
      </c>
      <c r="DH46" s="105">
        <f>Empleo!L46</f>
        <v>0</v>
      </c>
      <c r="DI46" s="105">
        <f>Empleo!M46</f>
        <v>0</v>
      </c>
      <c r="DJ46" s="105">
        <f>Empleo!N46</f>
        <v>0</v>
      </c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2:132">
      <c r="M47" s="110" t="str">
        <f>'"Información del Proyecto" - 1'!B47</f>
        <v>Restricciones</v>
      </c>
      <c r="N47" s="105">
        <f>'"Información del Proyecto" - 1'!C47</f>
        <v>0</v>
      </c>
      <c r="O47" s="105">
        <f>'"Información del Proyecto" - 1'!D47</f>
        <v>0</v>
      </c>
      <c r="P47" s="105">
        <f>'"Información del Proyecto" - 1'!E47</f>
        <v>0</v>
      </c>
      <c r="Q47" s="105">
        <f>'"Información del Proyecto" - 1'!F47</f>
        <v>0</v>
      </c>
      <c r="R47" s="105">
        <f>'"Información del Proyecto" - 1'!G47</f>
        <v>0</v>
      </c>
      <c r="S47" s="105">
        <f>'"Información del Proyecto" - 1'!H47</f>
        <v>0</v>
      </c>
      <c r="T47" s="105">
        <f>'"Información del Proyecto" - 1'!I47</f>
        <v>0</v>
      </c>
      <c r="U47" s="105">
        <f>'"Información del Proyecto" - 1'!J47</f>
        <v>0</v>
      </c>
      <c r="V47" s="105">
        <f>'"Información del Proyecto" - 1'!K47</f>
        <v>0</v>
      </c>
      <c r="W47" s="105">
        <f>'"Información del Proyecto" - 1'!L47</f>
        <v>0</v>
      </c>
      <c r="X47" s="111">
        <f>'"Información del Proyecto" - 1'!M47</f>
        <v>0</v>
      </c>
      <c r="Z47" s="110">
        <f>'"Información del Proyecto" - 2'!B47</f>
        <v>0</v>
      </c>
      <c r="AA47" s="105">
        <f>'"Información del Proyecto" - 2'!C47</f>
        <v>0</v>
      </c>
      <c r="AB47" s="105">
        <f>'"Información del Proyecto" - 2'!D47</f>
        <v>0</v>
      </c>
      <c r="AC47" s="105">
        <f>'"Información del Proyecto" - 2'!E47</f>
        <v>0</v>
      </c>
      <c r="AD47" s="105">
        <f>'"Información del Proyecto" - 2'!F47</f>
        <v>0</v>
      </c>
      <c r="AE47" s="105">
        <f>'"Información del Proyecto" - 2'!G47</f>
        <v>0</v>
      </c>
      <c r="AF47" s="105">
        <f>'"Información del Proyecto" - 2'!H47</f>
        <v>0</v>
      </c>
      <c r="AG47" s="105">
        <f>'"Información del Proyecto" - 2'!I47</f>
        <v>0</v>
      </c>
      <c r="AH47" s="105">
        <f>'"Información del Proyecto" - 2'!J47</f>
        <v>0</v>
      </c>
      <c r="AI47" s="105">
        <f>'"Información del Proyecto" - 2'!K47</f>
        <v>0</v>
      </c>
      <c r="AJ47" s="105">
        <f>'"Información del Proyecto" - 2'!L47</f>
        <v>0</v>
      </c>
      <c r="AK47" s="105">
        <f>'"Información del Proyecto" - 2'!M47</f>
        <v>0</v>
      </c>
      <c r="BD47" s="110">
        <f ca="1">Cálculos!B46</f>
        <v>0</v>
      </c>
      <c r="BE47" s="105">
        <f ca="1">Cálculos!C46</f>
        <v>0</v>
      </c>
      <c r="BF47" s="105">
        <f ca="1">Cálculos!D46</f>
        <v>0</v>
      </c>
      <c r="BG47" s="105">
        <f ca="1">Cálculos!E46</f>
        <v>0</v>
      </c>
      <c r="BH47" s="105">
        <f ca="1">Cálculos!F46</f>
        <v>0</v>
      </c>
      <c r="BI47" s="105">
        <f ca="1">Cálculos!G46</f>
        <v>0</v>
      </c>
      <c r="BJ47" s="105">
        <f>Cálculos!H46</f>
        <v>0</v>
      </c>
      <c r="BK47" s="105">
        <f ca="1">Cálculos!I46</f>
        <v>0</v>
      </c>
      <c r="BL47" s="105">
        <f ca="1">Cálculos!J46</f>
        <v>0</v>
      </c>
      <c r="BM47" s="105">
        <f ca="1">Cálculos!K46</f>
        <v>0</v>
      </c>
      <c r="BN47" s="105">
        <f ca="1">Cálculos!L46</f>
        <v>0</v>
      </c>
      <c r="BO47" s="105">
        <f>Cálculos!M46</f>
        <v>0</v>
      </c>
      <c r="BP47" s="105">
        <f ca="1">Cálculos!N46</f>
        <v>0</v>
      </c>
      <c r="BQ47" s="105">
        <f ca="1">Cálculos!O46</f>
        <v>0</v>
      </c>
      <c r="BR47" s="105">
        <f ca="1">Cálculos!P46</f>
        <v>0</v>
      </c>
      <c r="BS47" s="105">
        <f ca="1">Cálculos!Q46</f>
        <v>0</v>
      </c>
      <c r="BT47" s="105">
        <f ca="1">Cálculos!R46</f>
        <v>0</v>
      </c>
      <c r="BU47" s="105">
        <f ca="1">Cálculos!S46</f>
        <v>0</v>
      </c>
      <c r="BV47" s="105">
        <f ca="1">Cálculos!T46</f>
        <v>0</v>
      </c>
      <c r="BY47" s="110" t="str">
        <f>Cron.Inversiones!B47</f>
        <v>Obra Civil</v>
      </c>
      <c r="BZ47" s="105">
        <f ca="1">Cron.Inversiones!C47</f>
        <v>0</v>
      </c>
      <c r="CA47" s="105">
        <f>Cron.Inversiones!D47</f>
        <v>0</v>
      </c>
      <c r="CB47" s="105">
        <f>Cron.Inversiones!E47</f>
        <v>0</v>
      </c>
      <c r="CC47" s="105">
        <f>Cron.Inversiones!F47</f>
        <v>0</v>
      </c>
      <c r="CD47" s="105">
        <f>Cron.Inversiones!G47</f>
        <v>0</v>
      </c>
      <c r="CE47" s="105">
        <f>Cron.Inversiones!H47</f>
        <v>0</v>
      </c>
      <c r="CF47" s="105">
        <f>Cron.Inversiones!I47</f>
        <v>0</v>
      </c>
      <c r="CG47" s="105">
        <f>Cron.Inversiones!J47</f>
        <v>0</v>
      </c>
      <c r="CH47" s="105">
        <f>Cron.Inversiones!K47</f>
        <v>0</v>
      </c>
      <c r="CI47" s="105">
        <f>Cron.Inversiones!L47</f>
        <v>0</v>
      </c>
      <c r="CJ47" s="105">
        <f>Cron.Inversiones!M47</f>
        <v>0</v>
      </c>
      <c r="CK47" s="105">
        <f>Cron.Inversiones!N47</f>
        <v>0</v>
      </c>
      <c r="CL47" s="105">
        <f>Cron.Inversiones!O47</f>
        <v>0</v>
      </c>
      <c r="CM47" s="105" t="str">
        <f>Cron.Inversiones!P47</f>
        <v>X</v>
      </c>
      <c r="CX47" s="110">
        <f>Empleo!B47</f>
        <v>0</v>
      </c>
      <c r="CY47" s="105">
        <f>Empleo!C47</f>
        <v>0</v>
      </c>
      <c r="CZ47" s="105" t="str">
        <f>Empleo!D47</f>
        <v>Admin.</v>
      </c>
      <c r="DA47" s="105">
        <f>Empleo!E47</f>
        <v>0</v>
      </c>
      <c r="DB47" s="105" t="str">
        <f>Empleo!F47</f>
        <v>Oper.</v>
      </c>
      <c r="DC47" s="105">
        <f>Empleo!G47</f>
        <v>0</v>
      </c>
      <c r="DD47" s="105" t="str">
        <f>Empleo!H47</f>
        <v>Mant.</v>
      </c>
      <c r="DE47" s="105">
        <f>Empleo!I47</f>
        <v>0</v>
      </c>
      <c r="DF47" s="105" t="str">
        <f>Empleo!J47</f>
        <v>Otros
(detallar)</v>
      </c>
      <c r="DG47" s="105">
        <f>Empleo!K47</f>
        <v>0</v>
      </c>
      <c r="DH47" s="105">
        <f>Empleo!L47</f>
        <v>0</v>
      </c>
      <c r="DI47" s="105">
        <f>Empleo!M47</f>
        <v>0</v>
      </c>
      <c r="DJ47" s="105">
        <f>Empleo!N47</f>
        <v>0</v>
      </c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2:132">
      <c r="K48" s="92"/>
      <c r="M48" s="110" t="str">
        <f>'"Información del Proyecto" - 1'!B48</f>
        <v>Restricciones por el manejo del recurso hídrico aguas arriba o aguas abajo del aprovechamiento</v>
      </c>
      <c r="N48" s="105">
        <f>'"Información del Proyecto" - 1'!C48</f>
        <v>0</v>
      </c>
      <c r="O48" s="105">
        <f>'"Información del Proyecto" - 1'!D48</f>
        <v>0</v>
      </c>
      <c r="P48" s="105">
        <f>'"Información del Proyecto" - 1'!E48</f>
        <v>0</v>
      </c>
      <c r="Q48" s="105">
        <f>'"Información del Proyecto" - 1'!F48</f>
        <v>0</v>
      </c>
      <c r="R48" s="105">
        <f>'"Información del Proyecto" - 1'!G48</f>
        <v>0</v>
      </c>
      <c r="S48" s="105">
        <f>'"Información del Proyecto" - 1'!H48</f>
        <v>0</v>
      </c>
      <c r="T48" s="105">
        <f>'"Información del Proyecto" - 1'!I48</f>
        <v>0</v>
      </c>
      <c r="U48" s="105">
        <f>'"Información del Proyecto" - 1'!J48</f>
        <v>0</v>
      </c>
      <c r="V48" s="105">
        <f>'"Información del Proyecto" - 1'!K48</f>
        <v>0</v>
      </c>
      <c r="W48" s="105">
        <f>'"Información del Proyecto" - 1'!L48</f>
        <v>0</v>
      </c>
      <c r="X48" s="111">
        <f>'"Información del Proyecto" - 1'!M48</f>
        <v>0</v>
      </c>
      <c r="Z48" s="110">
        <f>'"Información del Proyecto" - 2'!B48</f>
        <v>0</v>
      </c>
      <c r="AA48" s="105">
        <f>'"Información del Proyecto" - 2'!C48</f>
        <v>0</v>
      </c>
      <c r="AB48" s="105">
        <f>'"Información del Proyecto" - 2'!D48</f>
        <v>0</v>
      </c>
      <c r="AC48" s="105">
        <f>'"Información del Proyecto" - 2'!E48</f>
        <v>0</v>
      </c>
      <c r="AD48" s="105">
        <f>'"Información del Proyecto" - 2'!F48</f>
        <v>0</v>
      </c>
      <c r="AE48" s="105">
        <f>'"Información del Proyecto" - 2'!G48</f>
        <v>0</v>
      </c>
      <c r="AF48" s="105">
        <f>'"Información del Proyecto" - 2'!H48</f>
        <v>0</v>
      </c>
      <c r="AG48" s="105">
        <f>'"Información del Proyecto" - 2'!I48</f>
        <v>0</v>
      </c>
      <c r="AH48" s="105">
        <f>'"Información del Proyecto" - 2'!J48</f>
        <v>0</v>
      </c>
      <c r="AI48" s="105">
        <f>'"Información del Proyecto" - 2'!K48</f>
        <v>0</v>
      </c>
      <c r="AJ48" s="105">
        <f>'"Información del Proyecto" - 2'!L48</f>
        <v>0</v>
      </c>
      <c r="AK48" s="105">
        <f>'"Información del Proyecto" - 2'!M48</f>
        <v>0</v>
      </c>
      <c r="BD48" s="110">
        <f ca="1">Cálculos!B47</f>
        <v>0</v>
      </c>
      <c r="BE48" s="105">
        <f ca="1">Cálculos!C47</f>
        <v>0</v>
      </c>
      <c r="BF48" s="105">
        <f ca="1">Cálculos!D47</f>
        <v>0</v>
      </c>
      <c r="BG48" s="105">
        <f ca="1">Cálculos!E47</f>
        <v>0</v>
      </c>
      <c r="BH48" s="105">
        <f ca="1">Cálculos!F47</f>
        <v>0</v>
      </c>
      <c r="BI48" s="105">
        <f ca="1">Cálculos!G47</f>
        <v>0</v>
      </c>
      <c r="BJ48" s="105">
        <f>Cálculos!H47</f>
        <v>0</v>
      </c>
      <c r="BK48" s="105">
        <f ca="1">Cálculos!I47</f>
        <v>0</v>
      </c>
      <c r="BL48" s="105">
        <f ca="1">Cálculos!J47</f>
        <v>0</v>
      </c>
      <c r="BM48" s="105">
        <f ca="1">Cálculos!K47</f>
        <v>0</v>
      </c>
      <c r="BN48" s="105">
        <f ca="1">Cálculos!L47</f>
        <v>0</v>
      </c>
      <c r="BO48" s="105">
        <f>Cálculos!M47</f>
        <v>0</v>
      </c>
      <c r="BP48" s="105">
        <f ca="1">Cálculos!N47</f>
        <v>0</v>
      </c>
      <c r="BQ48" s="105">
        <f ca="1">Cálculos!O47</f>
        <v>0</v>
      </c>
      <c r="BR48" s="105">
        <f ca="1">Cálculos!P47</f>
        <v>0</v>
      </c>
      <c r="BS48" s="105">
        <f ca="1">Cálculos!Q47</f>
        <v>0</v>
      </c>
      <c r="BT48" s="105">
        <f ca="1">Cálculos!R47</f>
        <v>0</v>
      </c>
      <c r="BU48" s="105">
        <f ca="1">Cálculos!S47</f>
        <v>0</v>
      </c>
      <c r="BV48" s="105">
        <f ca="1">Cálculos!T47</f>
        <v>0</v>
      </c>
      <c r="BY48" s="110" t="str">
        <f>Cron.Inversiones!B48</f>
        <v>Dirección, Ingeniería, Logística</v>
      </c>
      <c r="BZ48" s="105">
        <f ca="1">Cron.Inversiones!C48</f>
        <v>0</v>
      </c>
      <c r="CA48" s="105">
        <f>Cron.Inversiones!D48</f>
        <v>0</v>
      </c>
      <c r="CB48" s="105">
        <f>Cron.Inversiones!E48</f>
        <v>0</v>
      </c>
      <c r="CC48" s="105">
        <f>Cron.Inversiones!F48</f>
        <v>0</v>
      </c>
      <c r="CD48" s="105">
        <f>Cron.Inversiones!G48</f>
        <v>0</v>
      </c>
      <c r="CE48" s="105">
        <f>Cron.Inversiones!H48</f>
        <v>0</v>
      </c>
      <c r="CF48" s="105">
        <f>Cron.Inversiones!I48</f>
        <v>0</v>
      </c>
      <c r="CG48" s="105">
        <f>Cron.Inversiones!J48</f>
        <v>0</v>
      </c>
      <c r="CH48" s="105">
        <f>Cron.Inversiones!K48</f>
        <v>0</v>
      </c>
      <c r="CI48" s="105">
        <f>Cron.Inversiones!L48</f>
        <v>0</v>
      </c>
      <c r="CJ48" s="105">
        <f>Cron.Inversiones!M48</f>
        <v>0</v>
      </c>
      <c r="CK48" s="105">
        <f>Cron.Inversiones!N48</f>
        <v>0</v>
      </c>
      <c r="CL48" s="105">
        <f>Cron.Inversiones!O48</f>
        <v>0</v>
      </c>
      <c r="CM48" s="105" t="str">
        <f>Cron.Inversiones!P48</f>
        <v>X</v>
      </c>
      <c r="CX48" s="110">
        <f>Empleo!B48</f>
        <v>0</v>
      </c>
      <c r="CY48" s="105">
        <f>Empleo!C48</f>
        <v>0</v>
      </c>
      <c r="CZ48" s="105">
        <f>Empleo!D48</f>
        <v>0</v>
      </c>
      <c r="DA48" s="105">
        <f>Empleo!E48</f>
        <v>0</v>
      </c>
      <c r="DB48" s="105">
        <f>Empleo!F48</f>
        <v>0</v>
      </c>
      <c r="DC48" s="105">
        <f>Empleo!G48</f>
        <v>0</v>
      </c>
      <c r="DD48" s="105">
        <f>Empleo!H48</f>
        <v>0</v>
      </c>
      <c r="DE48" s="105">
        <f>Empleo!I48</f>
        <v>0</v>
      </c>
      <c r="DF48" s="105">
        <f>Empleo!J48</f>
        <v>0</v>
      </c>
      <c r="DG48" s="105">
        <f>Empleo!K48</f>
        <v>0</v>
      </c>
      <c r="DH48" s="105">
        <f>Empleo!L48</f>
        <v>0</v>
      </c>
      <c r="DI48" s="105">
        <f>Empleo!M48</f>
        <v>0</v>
      </c>
      <c r="DJ48" s="105">
        <f>Empleo!N48</f>
        <v>0</v>
      </c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1:114" customFormat="1">
      <c r="K49" s="111"/>
      <c r="L49" s="105"/>
      <c r="M49" s="110">
        <f>'"Información del Proyecto" - 1'!B49</f>
        <v>0</v>
      </c>
      <c r="N49" s="105" t="str">
        <f>'"Información del Proyecto" - 1'!C49</f>
        <v>Restricciones aguas arriba o abajo: describa</v>
      </c>
      <c r="O49" s="105">
        <f>'"Información del Proyecto" - 1'!D49</f>
        <v>0</v>
      </c>
      <c r="P49" s="105">
        <f>'"Información del Proyecto" - 1'!E49</f>
        <v>0</v>
      </c>
      <c r="Q49" s="105">
        <f>'"Información del Proyecto" - 1'!F49</f>
        <v>0</v>
      </c>
      <c r="R49" s="105">
        <f>'"Información del Proyecto" - 1'!G49</f>
        <v>0</v>
      </c>
      <c r="S49" s="105">
        <f>'"Información del Proyecto" - 1'!H49</f>
        <v>0</v>
      </c>
      <c r="T49" s="105">
        <f>'"Información del Proyecto" - 1'!I49</f>
        <v>0</v>
      </c>
      <c r="U49" s="105">
        <f>'"Información del Proyecto" - 1'!J49</f>
        <v>0</v>
      </c>
      <c r="V49" s="105">
        <f>'"Información del Proyecto" - 1'!K49</f>
        <v>0</v>
      </c>
      <c r="W49" s="105">
        <f>'"Información del Proyecto" - 1'!L49</f>
        <v>0</v>
      </c>
      <c r="X49" s="111">
        <f>'"Información del Proyecto" - 1'!M49</f>
        <v>0</v>
      </c>
      <c r="Z49" s="110">
        <f>'"Información del Proyecto" - 2'!B49</f>
        <v>0</v>
      </c>
      <c r="AA49" s="105">
        <f>'"Información del Proyecto" - 2'!C49</f>
        <v>0</v>
      </c>
      <c r="AB49" s="105">
        <f>'"Información del Proyecto" - 2'!D49</f>
        <v>0</v>
      </c>
      <c r="AC49" s="105">
        <f>'"Información del Proyecto" - 2'!E49</f>
        <v>0</v>
      </c>
      <c r="AD49" s="105">
        <f>'"Información del Proyecto" - 2'!F49</f>
        <v>0</v>
      </c>
      <c r="AE49" s="105">
        <f>'"Información del Proyecto" - 2'!G49</f>
        <v>0</v>
      </c>
      <c r="AF49" s="105">
        <f>'"Información del Proyecto" - 2'!H49</f>
        <v>0</v>
      </c>
      <c r="AG49" s="105">
        <f>'"Información del Proyecto" - 2'!I49</f>
        <v>0</v>
      </c>
      <c r="AH49" s="105">
        <f>'"Información del Proyecto" - 2'!J49</f>
        <v>0</v>
      </c>
      <c r="AI49" s="105">
        <f>'"Información del Proyecto" - 2'!K49</f>
        <v>0</v>
      </c>
      <c r="AJ49" s="105">
        <f>'"Información del Proyecto" - 2'!L49</f>
        <v>0</v>
      </c>
      <c r="AK49" s="105">
        <f>'"Información del Proyecto" - 2'!M49</f>
        <v>0</v>
      </c>
      <c r="AL49" s="111"/>
      <c r="AM49" s="105"/>
      <c r="AN49" s="110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11"/>
      <c r="BD49" s="110">
        <f ca="1">Cálculos!B48</f>
        <v>0</v>
      </c>
      <c r="BE49" s="105">
        <f ca="1">Cálculos!C48</f>
        <v>0</v>
      </c>
      <c r="BF49" s="105">
        <f ca="1">Cálculos!D48</f>
        <v>0</v>
      </c>
      <c r="BG49" s="105">
        <f ca="1">Cálculos!E48</f>
        <v>0</v>
      </c>
      <c r="BH49" s="105">
        <f ca="1">Cálculos!F48</f>
        <v>0</v>
      </c>
      <c r="BI49" s="105">
        <f ca="1">Cálculos!G48</f>
        <v>0</v>
      </c>
      <c r="BJ49" s="105">
        <f>Cálculos!H48</f>
        <v>0</v>
      </c>
      <c r="BK49" s="105">
        <f ca="1">Cálculos!I48</f>
        <v>0</v>
      </c>
      <c r="BL49" s="105">
        <f ca="1">Cálculos!J48</f>
        <v>0</v>
      </c>
      <c r="BM49" s="105">
        <f ca="1">Cálculos!K48</f>
        <v>0</v>
      </c>
      <c r="BN49" s="105">
        <f ca="1">Cálculos!L48</f>
        <v>0</v>
      </c>
      <c r="BO49" s="105">
        <f>Cálculos!M48</f>
        <v>0</v>
      </c>
      <c r="BP49" s="105">
        <f ca="1">Cálculos!N48</f>
        <v>0</v>
      </c>
      <c r="BQ49" s="105">
        <f ca="1">Cálculos!O48</f>
        <v>0</v>
      </c>
      <c r="BR49" s="105">
        <f ca="1">Cálculos!P48</f>
        <v>0</v>
      </c>
      <c r="BS49" s="105">
        <f ca="1">Cálculos!Q48</f>
        <v>0</v>
      </c>
      <c r="BT49" s="105">
        <f ca="1">Cálculos!R48</f>
        <v>0</v>
      </c>
      <c r="BU49" s="105">
        <f ca="1">Cálculos!S48</f>
        <v>0</v>
      </c>
      <c r="BV49" s="105">
        <f ca="1">Cálculos!T48</f>
        <v>0</v>
      </c>
      <c r="BW49" s="111"/>
      <c r="BX49" s="105"/>
      <c r="BY49" s="110" t="str">
        <f>Cron.Inversiones!B49</f>
        <v>TOTAL CAPEX</v>
      </c>
      <c r="BZ49" s="105">
        <f ca="1">Cron.Inversiones!C49</f>
        <v>0</v>
      </c>
      <c r="CA49" s="105">
        <f ca="1">Cron.Inversiones!D49</f>
        <v>0</v>
      </c>
      <c r="CB49" s="105">
        <f ca="1">Cron.Inversiones!E49</f>
        <v>0</v>
      </c>
      <c r="CC49" s="105">
        <f ca="1">Cron.Inversiones!F49</f>
        <v>0</v>
      </c>
      <c r="CD49" s="105">
        <f ca="1">Cron.Inversiones!G49</f>
        <v>0</v>
      </c>
      <c r="CE49" s="105">
        <f ca="1">Cron.Inversiones!H49</f>
        <v>0</v>
      </c>
      <c r="CF49" s="105">
        <f ca="1">Cron.Inversiones!I49</f>
        <v>0</v>
      </c>
      <c r="CG49" s="105">
        <f ca="1">Cron.Inversiones!J49</f>
        <v>0</v>
      </c>
      <c r="CH49" s="105">
        <f ca="1">Cron.Inversiones!K49</f>
        <v>0</v>
      </c>
      <c r="CI49" s="105">
        <f ca="1">Cron.Inversiones!L49</f>
        <v>0</v>
      </c>
      <c r="CJ49" s="105">
        <f ca="1">Cron.Inversiones!M49</f>
        <v>0</v>
      </c>
      <c r="CK49" s="105">
        <f ca="1">Cron.Inversiones!N49</f>
        <v>0</v>
      </c>
      <c r="CL49" s="105">
        <f ca="1">Cron.Inversiones!O49</f>
        <v>0</v>
      </c>
      <c r="CM49" s="105" t="str">
        <f>Cron.Inversiones!P49</f>
        <v>U$D</v>
      </c>
      <c r="CN49" s="111"/>
      <c r="CO49" s="105"/>
      <c r="CP49" s="110"/>
      <c r="CQ49" s="105"/>
      <c r="CR49" s="105"/>
      <c r="CS49" s="105"/>
      <c r="CT49" s="105"/>
      <c r="CU49" s="105"/>
      <c r="CV49" s="111"/>
      <c r="CW49" s="111"/>
      <c r="CX49" s="110">
        <f>Empleo!B49</f>
        <v>0</v>
      </c>
      <c r="CY49" s="105">
        <f>Empleo!C49</f>
        <v>0</v>
      </c>
      <c r="CZ49" s="105">
        <f>Empleo!D49</f>
        <v>0</v>
      </c>
      <c r="DA49" s="105">
        <f>Empleo!E49</f>
        <v>0</v>
      </c>
      <c r="DB49" s="105">
        <f>Empleo!F49</f>
        <v>0</v>
      </c>
      <c r="DC49" s="105">
        <f>Empleo!G49</f>
        <v>0</v>
      </c>
      <c r="DD49" s="105">
        <f>Empleo!H49</f>
        <v>0</v>
      </c>
      <c r="DE49" s="105">
        <f>Empleo!I49</f>
        <v>0</v>
      </c>
      <c r="DF49" s="105">
        <f>Empleo!J49</f>
        <v>0</v>
      </c>
      <c r="DG49" s="105">
        <f>Empleo!K49</f>
        <v>0</v>
      </c>
      <c r="DH49" s="105">
        <f>Empleo!L49</f>
        <v>0</v>
      </c>
      <c r="DI49" s="105">
        <f>Empleo!M49</f>
        <v>0</v>
      </c>
      <c r="DJ49" s="105">
        <f>Empleo!N49</f>
        <v>0</v>
      </c>
    </row>
    <row r="50" spans="11:114" customFormat="1">
      <c r="K50" s="111"/>
      <c r="L50" s="105"/>
      <c r="M50" s="110">
        <f>'"Información del Proyecto" - 1'!B50</f>
        <v>0</v>
      </c>
      <c r="N50" s="105">
        <f>'"Información del Proyecto" - 1'!C50</f>
        <v>0</v>
      </c>
      <c r="O50" s="105">
        <f>'"Información del Proyecto" - 1'!D50</f>
        <v>0</v>
      </c>
      <c r="P50" s="105">
        <f>'"Información del Proyecto" - 1'!E50</f>
        <v>0</v>
      </c>
      <c r="Q50" s="105">
        <f>'"Información del Proyecto" - 1'!F50</f>
        <v>0</v>
      </c>
      <c r="R50" s="105">
        <f>'"Información del Proyecto" - 1'!G50</f>
        <v>0</v>
      </c>
      <c r="S50" s="105">
        <f>'"Información del Proyecto" - 1'!H50</f>
        <v>0</v>
      </c>
      <c r="T50" s="105">
        <f>'"Información del Proyecto" - 1'!I50</f>
        <v>0</v>
      </c>
      <c r="U50" s="105">
        <f>'"Información del Proyecto" - 1'!J50</f>
        <v>0</v>
      </c>
      <c r="V50" s="105">
        <f>'"Información del Proyecto" - 1'!K50</f>
        <v>0</v>
      </c>
      <c r="W50" s="105">
        <f>'"Información del Proyecto" - 1'!L50</f>
        <v>0</v>
      </c>
      <c r="X50" s="111">
        <f>'"Información del Proyecto" - 1'!M50</f>
        <v>0</v>
      </c>
      <c r="Z50" s="110">
        <f>'"Información del Proyecto" - 2'!B50</f>
        <v>0</v>
      </c>
      <c r="AA50" s="105">
        <f>'"Información del Proyecto" - 2'!C50</f>
        <v>0</v>
      </c>
      <c r="AB50" s="105">
        <f>'"Información del Proyecto" - 2'!D50</f>
        <v>0</v>
      </c>
      <c r="AC50" s="105">
        <f>'"Información del Proyecto" - 2'!E50</f>
        <v>0</v>
      </c>
      <c r="AD50" s="105">
        <f>'"Información del Proyecto" - 2'!F50</f>
        <v>0</v>
      </c>
      <c r="AE50" s="105">
        <f>'"Información del Proyecto" - 2'!G50</f>
        <v>0</v>
      </c>
      <c r="AF50" s="105">
        <f>'"Información del Proyecto" - 2'!H50</f>
        <v>0</v>
      </c>
      <c r="AG50" s="105">
        <f>'"Información del Proyecto" - 2'!I50</f>
        <v>0</v>
      </c>
      <c r="AH50" s="105">
        <f>'"Información del Proyecto" - 2'!J50</f>
        <v>0</v>
      </c>
      <c r="AI50" s="105">
        <f>'"Información del Proyecto" - 2'!K50</f>
        <v>0</v>
      </c>
      <c r="AJ50" s="105">
        <f>'"Información del Proyecto" - 2'!L50</f>
        <v>0</v>
      </c>
      <c r="AK50" s="105">
        <f>'"Información del Proyecto" - 2'!M50</f>
        <v>0</v>
      </c>
      <c r="AL50" s="111"/>
      <c r="AM50" s="105"/>
      <c r="AN50" s="110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11"/>
      <c r="BD50" s="110">
        <f ca="1">Cálculos!B49</f>
        <v>0</v>
      </c>
      <c r="BE50" s="105">
        <f ca="1">Cálculos!C49</f>
        <v>0</v>
      </c>
      <c r="BF50" s="105">
        <f ca="1">Cálculos!D49</f>
        <v>0</v>
      </c>
      <c r="BG50" s="105">
        <f ca="1">Cálculos!E49</f>
        <v>0</v>
      </c>
      <c r="BH50" s="105">
        <f ca="1">Cálculos!F49</f>
        <v>0</v>
      </c>
      <c r="BI50" s="105">
        <f ca="1">Cálculos!G49</f>
        <v>0</v>
      </c>
      <c r="BJ50" s="105">
        <f>Cálculos!H49</f>
        <v>0</v>
      </c>
      <c r="BK50" s="105">
        <f ca="1">Cálculos!I49</f>
        <v>0</v>
      </c>
      <c r="BL50" s="105">
        <f ca="1">Cálculos!J49</f>
        <v>0</v>
      </c>
      <c r="BM50" s="105">
        <f ca="1">Cálculos!K49</f>
        <v>0</v>
      </c>
      <c r="BN50" s="105">
        <f ca="1">Cálculos!L49</f>
        <v>0</v>
      </c>
      <c r="BO50" s="105">
        <f>Cálculos!M49</f>
        <v>0</v>
      </c>
      <c r="BP50" s="105">
        <f ca="1">Cálculos!N49</f>
        <v>0</v>
      </c>
      <c r="BQ50" s="105">
        <f ca="1">Cálculos!O49</f>
        <v>0</v>
      </c>
      <c r="BR50" s="105">
        <f ca="1">Cálculos!P49</f>
        <v>0</v>
      </c>
      <c r="BS50" s="105">
        <f ca="1">Cálculos!Q49</f>
        <v>0</v>
      </c>
      <c r="BT50" s="105">
        <f ca="1">Cálculos!R49</f>
        <v>0</v>
      </c>
      <c r="BU50" s="105">
        <f ca="1">Cálculos!S49</f>
        <v>0</v>
      </c>
      <c r="BV50" s="105">
        <f ca="1">Cálculos!T49</f>
        <v>0</v>
      </c>
      <c r="BW50" s="111"/>
      <c r="BX50" s="105"/>
      <c r="BY50" s="110">
        <f>Cron.Inversiones!B50</f>
        <v>0</v>
      </c>
      <c r="BZ50" s="105" t="str">
        <f>Cron.Inversiones!C50</f>
        <v>%</v>
      </c>
      <c r="CA50" s="105">
        <f ca="1">Cron.Inversiones!D50</f>
        <v>0</v>
      </c>
      <c r="CB50" s="105">
        <f ca="1">Cron.Inversiones!E50</f>
        <v>0</v>
      </c>
      <c r="CC50" s="105">
        <f ca="1">Cron.Inversiones!F50</f>
        <v>0</v>
      </c>
      <c r="CD50" s="105">
        <f ca="1">Cron.Inversiones!G50</f>
        <v>0</v>
      </c>
      <c r="CE50" s="105">
        <f ca="1">Cron.Inversiones!H50</f>
        <v>0</v>
      </c>
      <c r="CF50" s="105">
        <f ca="1">Cron.Inversiones!I50</f>
        <v>0</v>
      </c>
      <c r="CG50" s="105">
        <f ca="1">Cron.Inversiones!J50</f>
        <v>0</v>
      </c>
      <c r="CH50" s="105">
        <f ca="1">Cron.Inversiones!K50</f>
        <v>0</v>
      </c>
      <c r="CI50" s="105">
        <f ca="1">Cron.Inversiones!L50</f>
        <v>0</v>
      </c>
      <c r="CJ50" s="105">
        <f ca="1">Cron.Inversiones!M50</f>
        <v>0</v>
      </c>
      <c r="CK50" s="105">
        <f ca="1">Cron.Inversiones!N50</f>
        <v>0</v>
      </c>
      <c r="CL50" s="105">
        <f ca="1">Cron.Inversiones!O50</f>
        <v>0</v>
      </c>
      <c r="CM50" s="105">
        <f>Cron.Inversiones!P50</f>
        <v>0</v>
      </c>
      <c r="CN50" s="111"/>
      <c r="CO50" s="105"/>
      <c r="CP50" s="110"/>
      <c r="CQ50" s="105"/>
      <c r="CR50" s="105"/>
      <c r="CS50" s="105"/>
      <c r="CT50" s="105"/>
      <c r="CU50" s="105"/>
      <c r="CV50" s="111"/>
      <c r="CW50" s="111"/>
      <c r="CX50" s="110" t="str">
        <f>Empleo!B50</f>
        <v>Cantidad empleos</v>
      </c>
      <c r="CY50" s="105">
        <f>Empleo!C50</f>
        <v>0</v>
      </c>
      <c r="CZ50" s="105">
        <f>Empleo!D50</f>
        <v>0</v>
      </c>
      <c r="DA50" s="105">
        <f>Empleo!E50</f>
        <v>0</v>
      </c>
      <c r="DB50" s="105">
        <f>Empleo!F50</f>
        <v>0</v>
      </c>
      <c r="DC50" s="105">
        <f>Empleo!G50</f>
        <v>0</v>
      </c>
      <c r="DD50" s="105">
        <f>Empleo!H50</f>
        <v>0</v>
      </c>
      <c r="DE50" s="105">
        <f>Empleo!I50</f>
        <v>0</v>
      </c>
      <c r="DF50" s="105">
        <f>Empleo!J50</f>
        <v>0</v>
      </c>
      <c r="DG50" s="105">
        <f>Empleo!K50</f>
        <v>0</v>
      </c>
      <c r="DH50" s="105">
        <f>Empleo!L50</f>
        <v>0</v>
      </c>
      <c r="DI50" s="105">
        <f>Empleo!M50</f>
        <v>0</v>
      </c>
      <c r="DJ50" s="105">
        <f>Empleo!N50</f>
        <v>0</v>
      </c>
    </row>
    <row r="51" spans="11:114" customFormat="1">
      <c r="K51" s="92"/>
      <c r="L51" s="105"/>
      <c r="M51" s="110">
        <f>'"Información del Proyecto" - 1'!B51</f>
        <v>0</v>
      </c>
      <c r="N51" s="105">
        <f>'"Información del Proyecto" - 1'!C51</f>
        <v>0</v>
      </c>
      <c r="O51" s="105">
        <f>'"Información del Proyecto" - 1'!D51</f>
        <v>0</v>
      </c>
      <c r="P51" s="105">
        <f>'"Información del Proyecto" - 1'!E51</f>
        <v>0</v>
      </c>
      <c r="Q51" s="105">
        <f>'"Información del Proyecto" - 1'!F51</f>
        <v>0</v>
      </c>
      <c r="R51" s="105">
        <f>'"Información del Proyecto" - 1'!G51</f>
        <v>0</v>
      </c>
      <c r="S51" s="105">
        <f>'"Información del Proyecto" - 1'!H51</f>
        <v>0</v>
      </c>
      <c r="T51" s="105">
        <f>'"Información del Proyecto" - 1'!I51</f>
        <v>0</v>
      </c>
      <c r="U51" s="105">
        <f>'"Información del Proyecto" - 1'!J51</f>
        <v>0</v>
      </c>
      <c r="V51" s="105">
        <f>'"Información del Proyecto" - 1'!K51</f>
        <v>0</v>
      </c>
      <c r="W51" s="105">
        <f>'"Información del Proyecto" - 1'!L51</f>
        <v>0</v>
      </c>
      <c r="X51" s="111">
        <f>'"Información del Proyecto" - 1'!M51</f>
        <v>0</v>
      </c>
      <c r="Z51" s="110">
        <f>'"Información del Proyecto" - 2'!B51</f>
        <v>0</v>
      </c>
      <c r="AA51" s="105">
        <f>'"Información del Proyecto" - 2'!C51</f>
        <v>0</v>
      </c>
      <c r="AB51" s="105">
        <f>'"Información del Proyecto" - 2'!D51</f>
        <v>0</v>
      </c>
      <c r="AC51" s="105">
        <f>'"Información del Proyecto" - 2'!E51</f>
        <v>0</v>
      </c>
      <c r="AD51" s="105">
        <f>'"Información del Proyecto" - 2'!F51</f>
        <v>0</v>
      </c>
      <c r="AE51" s="105">
        <f>'"Información del Proyecto" - 2'!G51</f>
        <v>0</v>
      </c>
      <c r="AF51" s="105">
        <f>'"Información del Proyecto" - 2'!H51</f>
        <v>0</v>
      </c>
      <c r="AG51" s="105">
        <f>'"Información del Proyecto" - 2'!I51</f>
        <v>0</v>
      </c>
      <c r="AH51" s="105">
        <f>'"Información del Proyecto" - 2'!J51</f>
        <v>0</v>
      </c>
      <c r="AI51" s="105">
        <f>'"Información del Proyecto" - 2'!K51</f>
        <v>0</v>
      </c>
      <c r="AJ51" s="105">
        <f>'"Información del Proyecto" - 2'!L51</f>
        <v>0</v>
      </c>
      <c r="AK51" s="105">
        <f>'"Información del Proyecto" - 2'!M51</f>
        <v>0</v>
      </c>
      <c r="AL51" s="111"/>
      <c r="AM51" s="105"/>
      <c r="AN51" s="110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11"/>
      <c r="BD51" s="110">
        <f ca="1">Cálculos!B50</f>
        <v>0</v>
      </c>
      <c r="BE51" s="105">
        <f ca="1">Cálculos!C50</f>
        <v>0</v>
      </c>
      <c r="BF51" s="105">
        <f ca="1">Cálculos!D50</f>
        <v>0</v>
      </c>
      <c r="BG51" s="105">
        <f ca="1">Cálculos!E50</f>
        <v>0</v>
      </c>
      <c r="BH51" s="105">
        <f ca="1">Cálculos!F50</f>
        <v>0</v>
      </c>
      <c r="BI51" s="105">
        <f ca="1">Cálculos!G50</f>
        <v>0</v>
      </c>
      <c r="BJ51" s="105">
        <f>Cálculos!H50</f>
        <v>0</v>
      </c>
      <c r="BK51" s="105">
        <f ca="1">Cálculos!I50</f>
        <v>0</v>
      </c>
      <c r="BL51" s="105">
        <f ca="1">Cálculos!J50</f>
        <v>0</v>
      </c>
      <c r="BM51" s="105">
        <f ca="1">Cálculos!K50</f>
        <v>0</v>
      </c>
      <c r="BN51" s="105">
        <f ca="1">Cálculos!L50</f>
        <v>0</v>
      </c>
      <c r="BO51" s="105">
        <f>Cálculos!M50</f>
        <v>0</v>
      </c>
      <c r="BP51" s="105">
        <f ca="1">Cálculos!N50</f>
        <v>0</v>
      </c>
      <c r="BQ51" s="105">
        <f ca="1">Cálculos!O50</f>
        <v>0</v>
      </c>
      <c r="BR51" s="105">
        <f ca="1">Cálculos!P50</f>
        <v>0</v>
      </c>
      <c r="BS51" s="105">
        <f ca="1">Cálculos!Q50</f>
        <v>0</v>
      </c>
      <c r="BT51" s="105">
        <f ca="1">Cálculos!R50</f>
        <v>0</v>
      </c>
      <c r="BU51" s="105">
        <f ca="1">Cálculos!S50</f>
        <v>0</v>
      </c>
      <c r="BV51" s="105">
        <f ca="1">Cálculos!T50</f>
        <v>0</v>
      </c>
      <c r="BW51" s="111"/>
      <c r="BX51" s="105"/>
      <c r="BY51" s="110">
        <f>Cron.Inversiones!B51</f>
        <v>0</v>
      </c>
      <c r="BZ51" s="105">
        <f>Cron.Inversiones!C51</f>
        <v>0</v>
      </c>
      <c r="CA51" s="105">
        <f>Cron.Inversiones!D51</f>
        <v>0</v>
      </c>
      <c r="CB51" s="105">
        <f>Cron.Inversiones!E51</f>
        <v>0</v>
      </c>
      <c r="CC51" s="105">
        <f>Cron.Inversiones!F51</f>
        <v>0</v>
      </c>
      <c r="CD51" s="105">
        <f>Cron.Inversiones!G51</f>
        <v>0</v>
      </c>
      <c r="CE51" s="105">
        <f>Cron.Inversiones!H51</f>
        <v>0</v>
      </c>
      <c r="CF51" s="105">
        <f>Cron.Inversiones!I51</f>
        <v>0</v>
      </c>
      <c r="CG51" s="105">
        <f>Cron.Inversiones!J51</f>
        <v>0</v>
      </c>
      <c r="CH51" s="105">
        <f>Cron.Inversiones!K51</f>
        <v>0</v>
      </c>
      <c r="CI51" s="105">
        <f>Cron.Inversiones!L51</f>
        <v>0</v>
      </c>
      <c r="CJ51" s="105">
        <f>Cron.Inversiones!M51</f>
        <v>0</v>
      </c>
      <c r="CK51" s="105">
        <f>Cron.Inversiones!N51</f>
        <v>0</v>
      </c>
      <c r="CL51" s="105">
        <f>Cron.Inversiones!O51</f>
        <v>0</v>
      </c>
      <c r="CM51" s="105">
        <f>Cron.Inversiones!P51</f>
        <v>0</v>
      </c>
      <c r="CN51" s="111"/>
      <c r="CO51" s="105"/>
      <c r="CP51" s="110"/>
      <c r="CQ51" s="105"/>
      <c r="CR51" s="105"/>
      <c r="CS51" s="105"/>
      <c r="CT51" s="105"/>
      <c r="CU51" s="105"/>
      <c r="CV51" s="111"/>
      <c r="CW51" s="111"/>
      <c r="CX51" s="110" t="str">
        <f>Empleo!B51</f>
        <v>Régimen de contratación</v>
      </c>
      <c r="CY51" s="105">
        <f>Empleo!C51</f>
        <v>0</v>
      </c>
      <c r="CZ51" s="105" t="str">
        <f>Empleo!D51</f>
        <v>full-time</v>
      </c>
      <c r="DA51" s="105">
        <f>Empleo!E51</f>
        <v>0</v>
      </c>
      <c r="DB51" s="105" t="str">
        <f>Empleo!F51</f>
        <v>part-time</v>
      </c>
      <c r="DC51" s="105">
        <f>Empleo!G51</f>
        <v>0</v>
      </c>
      <c r="DD51" s="105" t="str">
        <f>Empleo!H51</f>
        <v>full-time</v>
      </c>
      <c r="DE51" s="105">
        <f>Empleo!I51</f>
        <v>0</v>
      </c>
      <c r="DF51" s="105" t="str">
        <f>Empleo!J51</f>
        <v>part-time</v>
      </c>
      <c r="DG51" s="105">
        <f>Empleo!K51</f>
        <v>0</v>
      </c>
      <c r="DH51" s="105">
        <f>Empleo!L51</f>
        <v>0</v>
      </c>
      <c r="DI51" s="105">
        <f>Empleo!M51</f>
        <v>0</v>
      </c>
      <c r="DJ51" s="105">
        <f>Empleo!N51</f>
        <v>0</v>
      </c>
    </row>
    <row r="52" spans="11:114" customFormat="1">
      <c r="K52" s="111"/>
      <c r="L52" s="105"/>
      <c r="M52" s="110">
        <f>'"Información del Proyecto" - 1'!B52</f>
        <v>0</v>
      </c>
      <c r="N52" s="105">
        <f>'"Información del Proyecto" - 1'!C52</f>
        <v>0</v>
      </c>
      <c r="O52" s="105">
        <f>'"Información del Proyecto" - 1'!D52</f>
        <v>0</v>
      </c>
      <c r="P52" s="105">
        <f>'"Información del Proyecto" - 1'!E52</f>
        <v>0</v>
      </c>
      <c r="Q52" s="105">
        <f>'"Información del Proyecto" - 1'!F52</f>
        <v>0</v>
      </c>
      <c r="R52" s="105">
        <f>'"Información del Proyecto" - 1'!G52</f>
        <v>0</v>
      </c>
      <c r="S52" s="105">
        <f>'"Información del Proyecto" - 1'!H52</f>
        <v>0</v>
      </c>
      <c r="T52" s="105">
        <f>'"Información del Proyecto" - 1'!I52</f>
        <v>0</v>
      </c>
      <c r="U52" s="105">
        <f>'"Información del Proyecto" - 1'!J52</f>
        <v>0</v>
      </c>
      <c r="V52" s="105">
        <f>'"Información del Proyecto" - 1'!K52</f>
        <v>0</v>
      </c>
      <c r="W52" s="105">
        <f>'"Información del Proyecto" - 1'!L52</f>
        <v>0</v>
      </c>
      <c r="X52" s="111">
        <f>'"Información del Proyecto" - 1'!M52</f>
        <v>0</v>
      </c>
      <c r="Z52" s="110">
        <f>'"Información del Proyecto" - 2'!B52</f>
        <v>0</v>
      </c>
      <c r="AA52" s="105">
        <f>'"Información del Proyecto" - 2'!C52</f>
        <v>0</v>
      </c>
      <c r="AB52" s="105">
        <f>'"Información del Proyecto" - 2'!D52</f>
        <v>0</v>
      </c>
      <c r="AC52" s="105">
        <f>'"Información del Proyecto" - 2'!E52</f>
        <v>0</v>
      </c>
      <c r="AD52" s="105">
        <f>'"Información del Proyecto" - 2'!F52</f>
        <v>0</v>
      </c>
      <c r="AE52" s="105">
        <f>'"Información del Proyecto" - 2'!G52</f>
        <v>0</v>
      </c>
      <c r="AF52" s="105">
        <f>'"Información del Proyecto" - 2'!H52</f>
        <v>0</v>
      </c>
      <c r="AG52" s="105">
        <f>'"Información del Proyecto" - 2'!I52</f>
        <v>0</v>
      </c>
      <c r="AH52" s="105">
        <f>'"Información del Proyecto" - 2'!J52</f>
        <v>0</v>
      </c>
      <c r="AI52" s="105">
        <f>'"Información del Proyecto" - 2'!K52</f>
        <v>0</v>
      </c>
      <c r="AJ52" s="105">
        <f>'"Información del Proyecto" - 2'!L52</f>
        <v>0</v>
      </c>
      <c r="AK52" s="105">
        <f>'"Información del Proyecto" - 2'!M52</f>
        <v>0</v>
      </c>
      <c r="AL52" s="111"/>
      <c r="AM52" s="105"/>
      <c r="AN52" s="110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11"/>
      <c r="BD52" s="110">
        <f ca="1">Cálculos!B51</f>
        <v>0</v>
      </c>
      <c r="BE52" s="105">
        <f ca="1">Cálculos!C51</f>
        <v>0</v>
      </c>
      <c r="BF52" s="105">
        <f ca="1">Cálculos!D51</f>
        <v>0</v>
      </c>
      <c r="BG52" s="105">
        <f ca="1">Cálculos!E51</f>
        <v>0</v>
      </c>
      <c r="BH52" s="105">
        <f ca="1">Cálculos!F51</f>
        <v>0</v>
      </c>
      <c r="BI52" s="105">
        <f ca="1">Cálculos!G51</f>
        <v>0</v>
      </c>
      <c r="BJ52" s="105">
        <f>Cálculos!H51</f>
        <v>0</v>
      </c>
      <c r="BK52" s="105">
        <f ca="1">Cálculos!I51</f>
        <v>0</v>
      </c>
      <c r="BL52" s="105">
        <f ca="1">Cálculos!J51</f>
        <v>0</v>
      </c>
      <c r="BM52" s="105">
        <f ca="1">Cálculos!K51</f>
        <v>0</v>
      </c>
      <c r="BN52" s="105">
        <f ca="1">Cálculos!L51</f>
        <v>0</v>
      </c>
      <c r="BO52" s="105">
        <f>Cálculos!M51</f>
        <v>0</v>
      </c>
      <c r="BP52" s="105">
        <f ca="1">Cálculos!N51</f>
        <v>0</v>
      </c>
      <c r="BQ52" s="105">
        <f ca="1">Cálculos!O51</f>
        <v>0</v>
      </c>
      <c r="BR52" s="105">
        <f ca="1">Cálculos!P51</f>
        <v>0</v>
      </c>
      <c r="BS52" s="105">
        <f ca="1">Cálculos!Q51</f>
        <v>0</v>
      </c>
      <c r="BT52" s="105">
        <f ca="1">Cálculos!R51</f>
        <v>0</v>
      </c>
      <c r="BU52" s="105">
        <f ca="1">Cálculos!S51</f>
        <v>0</v>
      </c>
      <c r="BV52" s="105">
        <f ca="1">Cálculos!T51</f>
        <v>0</v>
      </c>
      <c r="BW52" s="111"/>
      <c r="BX52" s="105"/>
      <c r="BY52" s="110">
        <f>Cron.Inversiones!B52</f>
        <v>0</v>
      </c>
      <c r="BZ52" s="105">
        <f>Cron.Inversiones!C52</f>
        <v>0</v>
      </c>
      <c r="CA52" s="105">
        <f>Cron.Inversiones!D52</f>
        <v>0</v>
      </c>
      <c r="CB52" s="105">
        <f>Cron.Inversiones!E52</f>
        <v>0</v>
      </c>
      <c r="CC52" s="105">
        <f>Cron.Inversiones!F52</f>
        <v>0</v>
      </c>
      <c r="CD52" s="105">
        <f>Cron.Inversiones!G52</f>
        <v>0</v>
      </c>
      <c r="CE52" s="105">
        <f>Cron.Inversiones!H52</f>
        <v>0</v>
      </c>
      <c r="CF52" s="105">
        <f>Cron.Inversiones!I52</f>
        <v>0</v>
      </c>
      <c r="CG52" s="105">
        <f>Cron.Inversiones!J52</f>
        <v>0</v>
      </c>
      <c r="CH52" s="105">
        <f>Cron.Inversiones!K52</f>
        <v>0</v>
      </c>
      <c r="CI52" s="105">
        <f>Cron.Inversiones!L52</f>
        <v>0</v>
      </c>
      <c r="CJ52" s="105">
        <f>Cron.Inversiones!M52</f>
        <v>0</v>
      </c>
      <c r="CK52" s="105">
        <f>Cron.Inversiones!N52</f>
        <v>0</v>
      </c>
      <c r="CL52" s="105">
        <f>Cron.Inversiones!O52</f>
        <v>0</v>
      </c>
      <c r="CM52" s="105">
        <f>Cron.Inversiones!P52</f>
        <v>0</v>
      </c>
      <c r="CN52" s="111"/>
      <c r="CO52" s="105"/>
      <c r="CP52" s="110"/>
      <c r="CQ52" s="105"/>
      <c r="CR52" s="105"/>
      <c r="CS52" s="105"/>
      <c r="CT52" s="105"/>
      <c r="CU52" s="105"/>
      <c r="CV52" s="111"/>
      <c r="CW52" s="111"/>
      <c r="CX52" s="110">
        <f>Empleo!B52</f>
        <v>0</v>
      </c>
      <c r="CY52" s="105">
        <f>Empleo!C52</f>
        <v>0</v>
      </c>
      <c r="CZ52" s="105">
        <f>Empleo!D52</f>
        <v>0</v>
      </c>
      <c r="DA52" s="105">
        <f>Empleo!E52</f>
        <v>0</v>
      </c>
      <c r="DB52" s="105">
        <f>Empleo!F52</f>
        <v>0</v>
      </c>
      <c r="DC52" s="105">
        <f>Empleo!G52</f>
        <v>0</v>
      </c>
      <c r="DD52" s="105">
        <f>Empleo!H52</f>
        <v>0</v>
      </c>
      <c r="DE52" s="105">
        <f>Empleo!I52</f>
        <v>0</v>
      </c>
      <c r="DF52" s="105">
        <f>Empleo!J52</f>
        <v>0</v>
      </c>
      <c r="DG52" s="105">
        <f>Empleo!K52</f>
        <v>0</v>
      </c>
      <c r="DH52" s="105">
        <f>Empleo!L52</f>
        <v>0</v>
      </c>
      <c r="DI52" s="105">
        <f>Empleo!M52</f>
        <v>0</v>
      </c>
      <c r="DJ52" s="105">
        <f>Empleo!N52</f>
        <v>0</v>
      </c>
    </row>
    <row r="53" spans="11:114" customFormat="1">
      <c r="K53" s="111"/>
      <c r="L53" s="105"/>
      <c r="M53" s="110">
        <f>'"Información del Proyecto" - 1'!B53</f>
        <v>0</v>
      </c>
      <c r="N53" s="105">
        <f>'"Información del Proyecto" - 1'!C53</f>
        <v>0</v>
      </c>
      <c r="O53" s="105">
        <f>'"Información del Proyecto" - 1'!D53</f>
        <v>0</v>
      </c>
      <c r="P53" s="105">
        <f>'"Información del Proyecto" - 1'!E53</f>
        <v>0</v>
      </c>
      <c r="Q53" s="105">
        <f>'"Información del Proyecto" - 1'!F53</f>
        <v>0</v>
      </c>
      <c r="R53" s="105">
        <f>'"Información del Proyecto" - 1'!G53</f>
        <v>0</v>
      </c>
      <c r="S53" s="105">
        <f>'"Información del Proyecto" - 1'!H53</f>
        <v>0</v>
      </c>
      <c r="T53" s="105">
        <f>'"Información del Proyecto" - 1'!I53</f>
        <v>0</v>
      </c>
      <c r="U53" s="105">
        <f>'"Información del Proyecto" - 1'!J53</f>
        <v>0</v>
      </c>
      <c r="V53" s="105">
        <f>'"Información del Proyecto" - 1'!K53</f>
        <v>0</v>
      </c>
      <c r="W53" s="105">
        <f>'"Información del Proyecto" - 1'!L53</f>
        <v>0</v>
      </c>
      <c r="X53" s="111">
        <f>'"Información del Proyecto" - 1'!M53</f>
        <v>0</v>
      </c>
      <c r="Z53" s="110">
        <f>'"Información del Proyecto" - 2'!B53</f>
        <v>0</v>
      </c>
      <c r="AA53" s="105">
        <f>'"Información del Proyecto" - 2'!C53</f>
        <v>0</v>
      </c>
      <c r="AB53" s="105">
        <f>'"Información del Proyecto" - 2'!D53</f>
        <v>0</v>
      </c>
      <c r="AC53" s="105">
        <f>'"Información del Proyecto" - 2'!E53</f>
        <v>0</v>
      </c>
      <c r="AD53" s="105">
        <f>'"Información del Proyecto" - 2'!F53</f>
        <v>0</v>
      </c>
      <c r="AE53" s="105">
        <f>'"Información del Proyecto" - 2'!G53</f>
        <v>0</v>
      </c>
      <c r="AF53" s="105">
        <f>'"Información del Proyecto" - 2'!H53</f>
        <v>0</v>
      </c>
      <c r="AG53" s="105">
        <f>'"Información del Proyecto" - 2'!I53</f>
        <v>0</v>
      </c>
      <c r="AH53" s="105">
        <f>'"Información del Proyecto" - 2'!J53</f>
        <v>0</v>
      </c>
      <c r="AI53" s="105">
        <f>'"Información del Proyecto" - 2'!K53</f>
        <v>0</v>
      </c>
      <c r="AJ53" s="105">
        <f>'"Información del Proyecto" - 2'!L53</f>
        <v>0</v>
      </c>
      <c r="AK53" s="105">
        <f>'"Información del Proyecto" - 2'!M53</f>
        <v>0</v>
      </c>
      <c r="AL53" s="111"/>
      <c r="AM53" s="105"/>
      <c r="AN53" s="110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11"/>
      <c r="BD53" s="110">
        <f ca="1">Cálculos!B52</f>
        <v>0</v>
      </c>
      <c r="BE53" s="105">
        <f ca="1">Cálculos!C52</f>
        <v>0</v>
      </c>
      <c r="BF53" s="105">
        <f ca="1">Cálculos!D52</f>
        <v>0</v>
      </c>
      <c r="BG53" s="105">
        <f ca="1">Cálculos!E52</f>
        <v>0</v>
      </c>
      <c r="BH53" s="105">
        <f ca="1">Cálculos!F52</f>
        <v>0</v>
      </c>
      <c r="BI53" s="105">
        <f ca="1">Cálculos!G52</f>
        <v>0</v>
      </c>
      <c r="BJ53" s="105">
        <f>Cálculos!H52</f>
        <v>0</v>
      </c>
      <c r="BK53" s="105">
        <f ca="1">Cálculos!I52</f>
        <v>0</v>
      </c>
      <c r="BL53" s="105">
        <f ca="1">Cálculos!J52</f>
        <v>0</v>
      </c>
      <c r="BM53" s="105">
        <f ca="1">Cálculos!K52</f>
        <v>0</v>
      </c>
      <c r="BN53" s="105">
        <f ca="1">Cálculos!L52</f>
        <v>0</v>
      </c>
      <c r="BO53" s="105">
        <f>Cálculos!M52</f>
        <v>0</v>
      </c>
      <c r="BP53" s="105">
        <f ca="1">Cálculos!N52</f>
        <v>0</v>
      </c>
      <c r="BQ53" s="105">
        <f ca="1">Cálculos!O52</f>
        <v>0</v>
      </c>
      <c r="BR53" s="105">
        <f ca="1">Cálculos!P52</f>
        <v>0</v>
      </c>
      <c r="BS53" s="105">
        <f ca="1">Cálculos!Q52</f>
        <v>0</v>
      </c>
      <c r="BT53" s="105">
        <f ca="1">Cálculos!R52</f>
        <v>0</v>
      </c>
      <c r="BU53" s="105">
        <f ca="1">Cálculos!S52</f>
        <v>0</v>
      </c>
      <c r="BV53" s="105">
        <f ca="1">Cálculos!T52</f>
        <v>0</v>
      </c>
      <c r="BW53" s="111"/>
      <c r="BX53" s="105"/>
      <c r="BY53" s="110">
        <f>Cron.Inversiones!B53</f>
        <v>0</v>
      </c>
      <c r="BZ53" s="105">
        <f>Cron.Inversiones!C53</f>
        <v>0</v>
      </c>
      <c r="CA53" s="105">
        <f>Cron.Inversiones!D53</f>
        <v>0</v>
      </c>
      <c r="CB53" s="105">
        <f>Cron.Inversiones!E53</f>
        <v>0</v>
      </c>
      <c r="CC53" s="105">
        <f>Cron.Inversiones!F53</f>
        <v>0</v>
      </c>
      <c r="CD53" s="105">
        <f>Cron.Inversiones!G53</f>
        <v>0</v>
      </c>
      <c r="CE53" s="105">
        <f>Cron.Inversiones!H53</f>
        <v>0</v>
      </c>
      <c r="CF53" s="105">
        <f>Cron.Inversiones!I53</f>
        <v>0</v>
      </c>
      <c r="CG53" s="105">
        <f>Cron.Inversiones!J53</f>
        <v>0</v>
      </c>
      <c r="CH53" s="105">
        <f>Cron.Inversiones!K53</f>
        <v>0</v>
      </c>
      <c r="CI53" s="105">
        <f>Cron.Inversiones!L53</f>
        <v>0</v>
      </c>
      <c r="CJ53" s="105">
        <f>Cron.Inversiones!M53</f>
        <v>0</v>
      </c>
      <c r="CK53" s="105">
        <f>Cron.Inversiones!N53</f>
        <v>0</v>
      </c>
      <c r="CL53" s="105">
        <f>Cron.Inversiones!O53</f>
        <v>0</v>
      </c>
      <c r="CM53" s="105">
        <f>Cron.Inversiones!P53</f>
        <v>0</v>
      </c>
      <c r="CN53" s="111"/>
      <c r="CO53" s="105"/>
      <c r="CP53" s="110"/>
      <c r="CQ53" s="105"/>
      <c r="CR53" s="105"/>
      <c r="CS53" s="105"/>
      <c r="CT53" s="105"/>
      <c r="CU53" s="105"/>
      <c r="CV53" s="111"/>
      <c r="CW53" s="111"/>
      <c r="CX53" s="110">
        <f>Empleo!B53</f>
        <v>0</v>
      </c>
      <c r="CY53" s="105">
        <f>Empleo!C53</f>
        <v>0</v>
      </c>
      <c r="CZ53" s="105">
        <f>Empleo!D53</f>
        <v>0</v>
      </c>
      <c r="DA53" s="105">
        <f>Empleo!E53</f>
        <v>0</v>
      </c>
      <c r="DB53" s="105">
        <f>Empleo!F53</f>
        <v>0</v>
      </c>
      <c r="DC53" s="105">
        <f>Empleo!G53</f>
        <v>0</v>
      </c>
      <c r="DD53" s="105">
        <f>Empleo!H53</f>
        <v>0</v>
      </c>
      <c r="DE53" s="105">
        <f>Empleo!I53</f>
        <v>0</v>
      </c>
      <c r="DF53" s="105">
        <f>Empleo!J53</f>
        <v>0</v>
      </c>
      <c r="DG53" s="105">
        <f>Empleo!K53</f>
        <v>0</v>
      </c>
      <c r="DH53" s="105">
        <f>Empleo!L53</f>
        <v>0</v>
      </c>
      <c r="DI53" s="105">
        <f>Empleo!M53</f>
        <v>0</v>
      </c>
      <c r="DJ53" s="105">
        <f>Empleo!N53</f>
        <v>0</v>
      </c>
    </row>
    <row r="54" spans="11:114" customFormat="1">
      <c r="K54" s="111"/>
      <c r="L54" s="105"/>
      <c r="M54" s="110" t="str">
        <f>'"Información del Proyecto" - 1'!B54</f>
        <v xml:space="preserve">Otras restricciones ambientales o sociales  que registre el proyecto </v>
      </c>
      <c r="N54" s="105">
        <f>'"Información del Proyecto" - 1'!C54</f>
        <v>0</v>
      </c>
      <c r="O54" s="105">
        <f>'"Información del Proyecto" - 1'!D54</f>
        <v>0</v>
      </c>
      <c r="P54" s="105">
        <f>'"Información del Proyecto" - 1'!E54</f>
        <v>0</v>
      </c>
      <c r="Q54" s="105">
        <f>'"Información del Proyecto" - 1'!F54</f>
        <v>0</v>
      </c>
      <c r="R54" s="105">
        <f>'"Información del Proyecto" - 1'!G54</f>
        <v>0</v>
      </c>
      <c r="S54" s="105">
        <f>'"Información del Proyecto" - 1'!H54</f>
        <v>0</v>
      </c>
      <c r="T54" s="105">
        <f>'"Información del Proyecto" - 1'!I54</f>
        <v>0</v>
      </c>
      <c r="U54" s="105">
        <f>'"Información del Proyecto" - 1'!J54</f>
        <v>0</v>
      </c>
      <c r="V54" s="105">
        <f>'"Información del Proyecto" - 1'!K54</f>
        <v>0</v>
      </c>
      <c r="W54" s="105">
        <f>'"Información del Proyecto" - 1'!L54</f>
        <v>0</v>
      </c>
      <c r="X54" s="111">
        <f>'"Información del Proyecto" - 1'!M54</f>
        <v>0</v>
      </c>
      <c r="Z54" s="110">
        <f>'"Información del Proyecto" - 2'!B54</f>
        <v>0</v>
      </c>
      <c r="AA54" s="105">
        <f>'"Información del Proyecto" - 2'!C54</f>
        <v>0</v>
      </c>
      <c r="AB54" s="105">
        <f>'"Información del Proyecto" - 2'!D54</f>
        <v>0</v>
      </c>
      <c r="AC54" s="105">
        <f>'"Información del Proyecto" - 2'!E54</f>
        <v>0</v>
      </c>
      <c r="AD54" s="105">
        <f>'"Información del Proyecto" - 2'!F54</f>
        <v>0</v>
      </c>
      <c r="AE54" s="105">
        <f>'"Información del Proyecto" - 2'!G54</f>
        <v>0</v>
      </c>
      <c r="AF54" s="105">
        <f>'"Información del Proyecto" - 2'!H54</f>
        <v>0</v>
      </c>
      <c r="AG54" s="105">
        <f>'"Información del Proyecto" - 2'!I54</f>
        <v>0</v>
      </c>
      <c r="AH54" s="105">
        <f>'"Información del Proyecto" - 2'!J54</f>
        <v>0</v>
      </c>
      <c r="AI54" s="105">
        <f>'"Información del Proyecto" - 2'!K54</f>
        <v>0</v>
      </c>
      <c r="AJ54" s="105">
        <f>'"Información del Proyecto" - 2'!L54</f>
        <v>0</v>
      </c>
      <c r="AK54" s="105">
        <f>'"Información del Proyecto" - 2'!M54</f>
        <v>0</v>
      </c>
      <c r="AL54" s="111"/>
      <c r="AM54" s="105"/>
      <c r="AN54" s="110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11"/>
      <c r="BD54" s="110">
        <f ca="1">Cálculos!B53</f>
        <v>0</v>
      </c>
      <c r="BE54" s="105">
        <f ca="1">Cálculos!C53</f>
        <v>0</v>
      </c>
      <c r="BF54" s="105">
        <f ca="1">Cálculos!D53</f>
        <v>0</v>
      </c>
      <c r="BG54" s="105">
        <f ca="1">Cálculos!E53</f>
        <v>0</v>
      </c>
      <c r="BH54" s="105">
        <f ca="1">Cálculos!F53</f>
        <v>0</v>
      </c>
      <c r="BI54" s="105">
        <f ca="1">Cálculos!G53</f>
        <v>0</v>
      </c>
      <c r="BJ54" s="105">
        <f>Cálculos!H53</f>
        <v>0</v>
      </c>
      <c r="BK54" s="105">
        <f ca="1">Cálculos!I53</f>
        <v>0</v>
      </c>
      <c r="BL54" s="105">
        <f ca="1">Cálculos!J53</f>
        <v>0</v>
      </c>
      <c r="BM54" s="105">
        <f ca="1">Cálculos!K53</f>
        <v>0</v>
      </c>
      <c r="BN54" s="105">
        <f ca="1">Cálculos!L53</f>
        <v>0</v>
      </c>
      <c r="BO54" s="105">
        <f>Cálculos!M53</f>
        <v>0</v>
      </c>
      <c r="BP54" s="105">
        <f ca="1">Cálculos!N53</f>
        <v>0</v>
      </c>
      <c r="BQ54" s="105">
        <f ca="1">Cálculos!O53</f>
        <v>0</v>
      </c>
      <c r="BR54" s="105">
        <f ca="1">Cálculos!P53</f>
        <v>0</v>
      </c>
      <c r="BS54" s="105">
        <f ca="1">Cálculos!Q53</f>
        <v>0</v>
      </c>
      <c r="BT54" s="105">
        <f ca="1">Cálculos!R53</f>
        <v>0</v>
      </c>
      <c r="BU54" s="105">
        <f ca="1">Cálculos!S53</f>
        <v>0</v>
      </c>
      <c r="BV54" s="105">
        <f ca="1">Cálculos!T53</f>
        <v>0</v>
      </c>
      <c r="BW54" s="111"/>
      <c r="BX54" s="105"/>
      <c r="BY54" s="110">
        <f>Cron.Inversiones!B54</f>
        <v>0</v>
      </c>
      <c r="BZ54" s="105">
        <f>Cron.Inversiones!C54</f>
        <v>0</v>
      </c>
      <c r="CA54" s="105">
        <f>Cron.Inversiones!D54</f>
        <v>0</v>
      </c>
      <c r="CB54" s="105">
        <f>Cron.Inversiones!E54</f>
        <v>0</v>
      </c>
      <c r="CC54" s="105">
        <f>Cron.Inversiones!F54</f>
        <v>0</v>
      </c>
      <c r="CD54" s="105">
        <f>Cron.Inversiones!G54</f>
        <v>0</v>
      </c>
      <c r="CE54" s="105">
        <f>Cron.Inversiones!H54</f>
        <v>0</v>
      </c>
      <c r="CF54" s="105">
        <f>Cron.Inversiones!I54</f>
        <v>0</v>
      </c>
      <c r="CG54" s="105">
        <f>Cron.Inversiones!J54</f>
        <v>0</v>
      </c>
      <c r="CH54" s="105">
        <f>Cron.Inversiones!K54</f>
        <v>0</v>
      </c>
      <c r="CI54" s="105">
        <f>Cron.Inversiones!L54</f>
        <v>0</v>
      </c>
      <c r="CJ54" s="105">
        <f>Cron.Inversiones!M54</f>
        <v>0</v>
      </c>
      <c r="CK54" s="105">
        <f>Cron.Inversiones!N54</f>
        <v>0</v>
      </c>
      <c r="CL54" s="105">
        <f>Cron.Inversiones!O54</f>
        <v>0</v>
      </c>
      <c r="CM54" s="105">
        <f>Cron.Inversiones!P54</f>
        <v>0</v>
      </c>
      <c r="CN54" s="111"/>
      <c r="CO54" s="105"/>
      <c r="CP54" s="110"/>
      <c r="CQ54" s="105"/>
      <c r="CR54" s="105"/>
      <c r="CS54" s="105"/>
      <c r="CT54" s="105"/>
      <c r="CU54" s="105"/>
      <c r="CV54" s="111"/>
      <c r="CW54" s="111"/>
      <c r="CX54" s="110" t="str">
        <f>Empleo!B54</f>
        <v>Cuadros profesionales:</v>
      </c>
      <c r="CY54" s="105">
        <f>Empleo!C54</f>
        <v>0</v>
      </c>
      <c r="CZ54" s="105">
        <f>Empleo!D54</f>
        <v>0</v>
      </c>
      <c r="DA54" s="105">
        <f>Empleo!E54</f>
        <v>0</v>
      </c>
      <c r="DB54" s="105">
        <f>Empleo!F54</f>
        <v>0</v>
      </c>
      <c r="DC54" s="105">
        <f>Empleo!G54</f>
        <v>0</v>
      </c>
      <c r="DD54" s="105">
        <f>Empleo!H54</f>
        <v>0</v>
      </c>
      <c r="DE54" s="105">
        <f>Empleo!I54</f>
        <v>0</v>
      </c>
      <c r="DF54" s="105">
        <f>Empleo!J54</f>
        <v>0</v>
      </c>
      <c r="DG54" s="105">
        <f>Empleo!K54</f>
        <v>0</v>
      </c>
      <c r="DH54" s="105">
        <f>Empleo!L54</f>
        <v>0</v>
      </c>
      <c r="DI54" s="105">
        <f>Empleo!M54</f>
        <v>0</v>
      </c>
      <c r="DJ54" s="105">
        <f>Empleo!N54</f>
        <v>0</v>
      </c>
    </row>
    <row r="55" spans="11:114" customFormat="1">
      <c r="K55" s="111"/>
      <c r="L55" s="105"/>
      <c r="M55" s="110">
        <f>'"Información del Proyecto" - 1'!B55</f>
        <v>0</v>
      </c>
      <c r="N55" s="105" t="str">
        <f>'"Información del Proyecto" - 1'!C55</f>
        <v>Restricciones sociales o ambientales: describa</v>
      </c>
      <c r="O55" s="105">
        <f>'"Información del Proyecto" - 1'!D55</f>
        <v>0</v>
      </c>
      <c r="P55" s="105">
        <f>'"Información del Proyecto" - 1'!E55</f>
        <v>0</v>
      </c>
      <c r="Q55" s="105">
        <f>'"Información del Proyecto" - 1'!F55</f>
        <v>0</v>
      </c>
      <c r="R55" s="105">
        <f>'"Información del Proyecto" - 1'!G55</f>
        <v>0</v>
      </c>
      <c r="S55" s="105">
        <f>'"Información del Proyecto" - 1'!H55</f>
        <v>0</v>
      </c>
      <c r="T55" s="105">
        <f>'"Información del Proyecto" - 1'!I55</f>
        <v>0</v>
      </c>
      <c r="U55" s="105">
        <f>'"Información del Proyecto" - 1'!J55</f>
        <v>0</v>
      </c>
      <c r="V55" s="105">
        <f>'"Información del Proyecto" - 1'!K55</f>
        <v>0</v>
      </c>
      <c r="W55" s="105">
        <f>'"Información del Proyecto" - 1'!L55</f>
        <v>0</v>
      </c>
      <c r="X55" s="111">
        <f>'"Información del Proyecto" - 1'!M55</f>
        <v>0</v>
      </c>
      <c r="Z55" s="110">
        <f>'"Información del Proyecto" - 2'!B55</f>
        <v>0</v>
      </c>
      <c r="AA55" s="105">
        <f>'"Información del Proyecto" - 2'!C55</f>
        <v>0</v>
      </c>
      <c r="AB55" s="105">
        <f>'"Información del Proyecto" - 2'!D55</f>
        <v>0</v>
      </c>
      <c r="AC55" s="105">
        <f>'"Información del Proyecto" - 2'!E55</f>
        <v>0</v>
      </c>
      <c r="AD55" s="105">
        <f>'"Información del Proyecto" - 2'!F55</f>
        <v>0</v>
      </c>
      <c r="AE55" s="105">
        <f>'"Información del Proyecto" - 2'!G55</f>
        <v>0</v>
      </c>
      <c r="AF55" s="105">
        <f>'"Información del Proyecto" - 2'!H55</f>
        <v>0</v>
      </c>
      <c r="AG55" s="105">
        <f>'"Información del Proyecto" - 2'!I55</f>
        <v>0</v>
      </c>
      <c r="AH55" s="105">
        <f>'"Información del Proyecto" - 2'!J55</f>
        <v>0</v>
      </c>
      <c r="AI55" s="105">
        <f>'"Información del Proyecto" - 2'!K55</f>
        <v>0</v>
      </c>
      <c r="AJ55" s="105">
        <f>'"Información del Proyecto" - 2'!L55</f>
        <v>0</v>
      </c>
      <c r="AK55" s="105">
        <f>'"Información del Proyecto" - 2'!M55</f>
        <v>0</v>
      </c>
      <c r="AL55" s="111"/>
      <c r="AM55" s="105"/>
      <c r="AN55" s="110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11"/>
      <c r="BD55" s="110">
        <f ca="1">Cálculos!B54</f>
        <v>0</v>
      </c>
      <c r="BE55" s="105">
        <f ca="1">Cálculos!C54</f>
        <v>0</v>
      </c>
      <c r="BF55" s="105">
        <f ca="1">Cálculos!D54</f>
        <v>0</v>
      </c>
      <c r="BG55" s="105">
        <f ca="1">Cálculos!E54</f>
        <v>0</v>
      </c>
      <c r="BH55" s="105">
        <f ca="1">Cálculos!F54</f>
        <v>0</v>
      </c>
      <c r="BI55" s="105">
        <f ca="1">Cálculos!G54</f>
        <v>0</v>
      </c>
      <c r="BJ55" s="105">
        <f>Cálculos!H54</f>
        <v>0</v>
      </c>
      <c r="BK55" s="105">
        <f ca="1">Cálculos!I54</f>
        <v>0</v>
      </c>
      <c r="BL55" s="105">
        <f ca="1">Cálculos!J54</f>
        <v>0</v>
      </c>
      <c r="BM55" s="105">
        <f ca="1">Cálculos!K54</f>
        <v>0</v>
      </c>
      <c r="BN55" s="105">
        <f ca="1">Cálculos!L54</f>
        <v>0</v>
      </c>
      <c r="BO55" s="105">
        <f>Cálculos!M54</f>
        <v>0</v>
      </c>
      <c r="BP55" s="105">
        <f ca="1">Cálculos!N54</f>
        <v>0</v>
      </c>
      <c r="BQ55" s="105">
        <f ca="1">Cálculos!O54</f>
        <v>0</v>
      </c>
      <c r="BR55" s="105">
        <f ca="1">Cálculos!P54</f>
        <v>0</v>
      </c>
      <c r="BS55" s="105">
        <f ca="1">Cálculos!Q54</f>
        <v>0</v>
      </c>
      <c r="BT55" s="105">
        <f ca="1">Cálculos!R54</f>
        <v>0</v>
      </c>
      <c r="BU55" s="105">
        <f ca="1">Cálculos!S54</f>
        <v>0</v>
      </c>
      <c r="BV55" s="105">
        <f ca="1">Cálculos!T54</f>
        <v>0</v>
      </c>
      <c r="BW55" s="111"/>
      <c r="BX55" s="105"/>
      <c r="BY55" s="110">
        <f>Cron.Inversiones!B55</f>
        <v>0</v>
      </c>
      <c r="BZ55" s="105">
        <f>Cron.Inversiones!C55</f>
        <v>0</v>
      </c>
      <c r="CA55" s="105">
        <f>Cron.Inversiones!D55</f>
        <v>0</v>
      </c>
      <c r="CB55" s="105">
        <f>Cron.Inversiones!E55</f>
        <v>0</v>
      </c>
      <c r="CC55" s="105">
        <f>Cron.Inversiones!F55</f>
        <v>0</v>
      </c>
      <c r="CD55" s="105">
        <f>Cron.Inversiones!G55</f>
        <v>0</v>
      </c>
      <c r="CE55" s="105">
        <f>Cron.Inversiones!H55</f>
        <v>0</v>
      </c>
      <c r="CF55" s="105">
        <f>Cron.Inversiones!I55</f>
        <v>0</v>
      </c>
      <c r="CG55" s="105">
        <f>Cron.Inversiones!J55</f>
        <v>0</v>
      </c>
      <c r="CH55" s="105">
        <f>Cron.Inversiones!K55</f>
        <v>0</v>
      </c>
      <c r="CI55" s="105">
        <f>Cron.Inversiones!L55</f>
        <v>0</v>
      </c>
      <c r="CJ55" s="105">
        <f>Cron.Inversiones!M55</f>
        <v>0</v>
      </c>
      <c r="CK55" s="105">
        <f>Cron.Inversiones!N55</f>
        <v>0</v>
      </c>
      <c r="CL55" s="105">
        <f>Cron.Inversiones!O55</f>
        <v>0</v>
      </c>
      <c r="CM55" s="105">
        <f>Cron.Inversiones!P55</f>
        <v>0</v>
      </c>
      <c r="CN55" s="111"/>
      <c r="CO55" s="105"/>
      <c r="CP55" s="110"/>
      <c r="CQ55" s="105"/>
      <c r="CR55" s="105"/>
      <c r="CS55" s="105"/>
      <c r="CT55" s="105"/>
      <c r="CU55" s="105"/>
      <c r="CV55" s="111"/>
      <c r="CW55" s="111"/>
      <c r="CX55" s="110">
        <f>Empleo!B55</f>
        <v>0</v>
      </c>
      <c r="CY55" s="105">
        <f>Empleo!C55</f>
        <v>0</v>
      </c>
      <c r="CZ55" s="105">
        <f>Empleo!D55</f>
        <v>0</v>
      </c>
      <c r="DA55" s="105">
        <f>Empleo!E55</f>
        <v>0</v>
      </c>
      <c r="DB55" s="105">
        <f>Empleo!F55</f>
        <v>0</v>
      </c>
      <c r="DC55" s="105">
        <f>Empleo!G55</f>
        <v>0</v>
      </c>
      <c r="DD55" s="105">
        <f>Empleo!H55</f>
        <v>0</v>
      </c>
      <c r="DE55" s="105">
        <f>Empleo!I55</f>
        <v>0</v>
      </c>
      <c r="DF55" s="105">
        <f>Empleo!J55</f>
        <v>0</v>
      </c>
      <c r="DG55" s="105">
        <f>Empleo!K55</f>
        <v>0</v>
      </c>
      <c r="DH55" s="105">
        <f>Empleo!L55</f>
        <v>0</v>
      </c>
      <c r="DI55" s="105">
        <f>Empleo!M55</f>
        <v>0</v>
      </c>
      <c r="DJ55" s="105">
        <f>Empleo!N55</f>
        <v>0</v>
      </c>
    </row>
    <row r="56" spans="11:114" customFormat="1">
      <c r="K56" s="111"/>
      <c r="L56" s="105"/>
      <c r="M56" s="110">
        <f>'"Información del Proyecto" - 1'!B56</f>
        <v>0</v>
      </c>
      <c r="N56" s="105">
        <f>'"Información del Proyecto" - 1'!C56</f>
        <v>0</v>
      </c>
      <c r="O56" s="105">
        <f>'"Información del Proyecto" - 1'!D56</f>
        <v>0</v>
      </c>
      <c r="P56" s="105">
        <f>'"Información del Proyecto" - 1'!E56</f>
        <v>0</v>
      </c>
      <c r="Q56" s="105">
        <f>'"Información del Proyecto" - 1'!F56</f>
        <v>0</v>
      </c>
      <c r="R56" s="105">
        <f>'"Información del Proyecto" - 1'!G56</f>
        <v>0</v>
      </c>
      <c r="S56" s="105">
        <f>'"Información del Proyecto" - 1'!H56</f>
        <v>0</v>
      </c>
      <c r="T56" s="105">
        <f>'"Información del Proyecto" - 1'!I56</f>
        <v>0</v>
      </c>
      <c r="U56" s="105">
        <f>'"Información del Proyecto" - 1'!J56</f>
        <v>0</v>
      </c>
      <c r="V56" s="105">
        <f>'"Información del Proyecto" - 1'!K56</f>
        <v>0</v>
      </c>
      <c r="W56" s="105">
        <f>'"Información del Proyecto" - 1'!L56</f>
        <v>0</v>
      </c>
      <c r="X56" s="111">
        <f>'"Información del Proyecto" - 1'!M56</f>
        <v>0</v>
      </c>
      <c r="Z56" s="110">
        <f>'"Información del Proyecto" - 2'!B56</f>
        <v>0</v>
      </c>
      <c r="AA56" s="105">
        <f>'"Información del Proyecto" - 2'!C56</f>
        <v>0</v>
      </c>
      <c r="AB56" s="105">
        <f>'"Información del Proyecto" - 2'!D56</f>
        <v>0</v>
      </c>
      <c r="AC56" s="105">
        <f>'"Información del Proyecto" - 2'!E56</f>
        <v>0</v>
      </c>
      <c r="AD56" s="105">
        <f>'"Información del Proyecto" - 2'!F56</f>
        <v>0</v>
      </c>
      <c r="AE56" s="105">
        <f>'"Información del Proyecto" - 2'!G56</f>
        <v>0</v>
      </c>
      <c r="AF56" s="105">
        <f>'"Información del Proyecto" - 2'!H56</f>
        <v>0</v>
      </c>
      <c r="AG56" s="105">
        <f>'"Información del Proyecto" - 2'!I56</f>
        <v>0</v>
      </c>
      <c r="AH56" s="105">
        <f>'"Información del Proyecto" - 2'!J56</f>
        <v>0</v>
      </c>
      <c r="AI56" s="105">
        <f>'"Información del Proyecto" - 2'!K56</f>
        <v>0</v>
      </c>
      <c r="AJ56" s="105">
        <f>'"Información del Proyecto" - 2'!L56</f>
        <v>0</v>
      </c>
      <c r="AK56" s="105">
        <f>'"Información del Proyecto" - 2'!M56</f>
        <v>0</v>
      </c>
      <c r="AL56" s="111"/>
      <c r="AM56" s="105"/>
      <c r="AN56" s="110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11"/>
      <c r="BD56" s="110">
        <f ca="1">Cálculos!B55</f>
        <v>0</v>
      </c>
      <c r="BE56" s="105">
        <f ca="1">Cálculos!C55</f>
        <v>0</v>
      </c>
      <c r="BF56" s="105">
        <f ca="1">Cálculos!D55</f>
        <v>0</v>
      </c>
      <c r="BG56" s="105">
        <f ca="1">Cálculos!E55</f>
        <v>0</v>
      </c>
      <c r="BH56" s="105">
        <f ca="1">Cálculos!F55</f>
        <v>0</v>
      </c>
      <c r="BI56" s="105">
        <f ca="1">Cálculos!G55</f>
        <v>0</v>
      </c>
      <c r="BJ56" s="105">
        <f>Cálculos!H55</f>
        <v>0</v>
      </c>
      <c r="BK56" s="105">
        <f ca="1">Cálculos!I55</f>
        <v>0</v>
      </c>
      <c r="BL56" s="105">
        <f ca="1">Cálculos!J55</f>
        <v>0</v>
      </c>
      <c r="BM56" s="105">
        <f ca="1">Cálculos!K55</f>
        <v>0</v>
      </c>
      <c r="BN56" s="105">
        <f ca="1">Cálculos!L55</f>
        <v>0</v>
      </c>
      <c r="BO56" s="105">
        <f>Cálculos!M55</f>
        <v>0</v>
      </c>
      <c r="BP56" s="105">
        <f ca="1">Cálculos!N55</f>
        <v>0</v>
      </c>
      <c r="BQ56" s="105">
        <f ca="1">Cálculos!O55</f>
        <v>0</v>
      </c>
      <c r="BR56" s="105">
        <f ca="1">Cálculos!P55</f>
        <v>0</v>
      </c>
      <c r="BS56" s="105">
        <f ca="1">Cálculos!Q55</f>
        <v>0</v>
      </c>
      <c r="BT56" s="105">
        <f ca="1">Cálculos!R55</f>
        <v>0</v>
      </c>
      <c r="BU56" s="105">
        <f ca="1">Cálculos!S55</f>
        <v>0</v>
      </c>
      <c r="BV56" s="105">
        <f ca="1">Cálculos!T55</f>
        <v>0</v>
      </c>
      <c r="BW56" s="111"/>
      <c r="BX56" s="105"/>
      <c r="BY56" s="110">
        <f>Cron.Inversiones!B56</f>
        <v>0</v>
      </c>
      <c r="BZ56" s="105">
        <f>Cron.Inversiones!C56</f>
        <v>0</v>
      </c>
      <c r="CA56" s="105">
        <f>Cron.Inversiones!D56</f>
        <v>0</v>
      </c>
      <c r="CB56" s="105">
        <f>Cron.Inversiones!E56</f>
        <v>0</v>
      </c>
      <c r="CC56" s="105">
        <f>Cron.Inversiones!F56</f>
        <v>0</v>
      </c>
      <c r="CD56" s="105">
        <f>Cron.Inversiones!G56</f>
        <v>0</v>
      </c>
      <c r="CE56" s="105">
        <f>Cron.Inversiones!H56</f>
        <v>0</v>
      </c>
      <c r="CF56" s="105">
        <f>Cron.Inversiones!I56</f>
        <v>0</v>
      </c>
      <c r="CG56" s="105">
        <f>Cron.Inversiones!J56</f>
        <v>0</v>
      </c>
      <c r="CH56" s="105">
        <f>Cron.Inversiones!K56</f>
        <v>0</v>
      </c>
      <c r="CI56" s="105">
        <f>Cron.Inversiones!L56</f>
        <v>0</v>
      </c>
      <c r="CJ56" s="105">
        <f>Cron.Inversiones!M56</f>
        <v>0</v>
      </c>
      <c r="CK56" s="105">
        <f>Cron.Inversiones!N56</f>
        <v>0</v>
      </c>
      <c r="CL56" s="105">
        <f>Cron.Inversiones!O56</f>
        <v>0</v>
      </c>
      <c r="CM56" s="105">
        <f>Cron.Inversiones!P56</f>
        <v>0</v>
      </c>
      <c r="CN56" s="111"/>
      <c r="CO56" s="105"/>
      <c r="CP56" s="110"/>
      <c r="CQ56" s="105"/>
      <c r="CR56" s="105"/>
      <c r="CS56" s="105"/>
      <c r="CT56" s="105"/>
      <c r="CU56" s="105"/>
      <c r="CV56" s="111"/>
      <c r="CW56" s="111"/>
      <c r="CX56" s="110" t="str">
        <f>Empleo!B56</f>
        <v>Cantidad de profesionales vinculados con el proyecto</v>
      </c>
      <c r="CY56" s="105">
        <f>Empleo!C56</f>
        <v>0</v>
      </c>
      <c r="CZ56" s="105">
        <f>Empleo!D56</f>
        <v>0</v>
      </c>
      <c r="DA56" s="105">
        <f>Empleo!E56</f>
        <v>0</v>
      </c>
      <c r="DB56" s="105">
        <f>Empleo!F56</f>
        <v>0</v>
      </c>
      <c r="DC56" s="105">
        <f>Empleo!G56</f>
        <v>0</v>
      </c>
      <c r="DD56" s="105">
        <f>Empleo!H56</f>
        <v>0</v>
      </c>
      <c r="DE56" s="105">
        <f>Empleo!I56</f>
        <v>0</v>
      </c>
      <c r="DF56" s="105">
        <f>Empleo!J56</f>
        <v>0</v>
      </c>
      <c r="DG56" s="105">
        <f>Empleo!K56</f>
        <v>0</v>
      </c>
      <c r="DH56" s="105">
        <f>Empleo!L56</f>
        <v>0</v>
      </c>
      <c r="DI56" s="105">
        <f>Empleo!M56</f>
        <v>0</v>
      </c>
      <c r="DJ56" s="105">
        <f>Empleo!N56</f>
        <v>0</v>
      </c>
    </row>
    <row r="57" spans="11:114" customFormat="1">
      <c r="K57" s="111"/>
      <c r="L57" s="105"/>
      <c r="M57" s="110">
        <f>'"Información del Proyecto" - 1'!B57</f>
        <v>0</v>
      </c>
      <c r="N57" s="105">
        <f>'"Información del Proyecto" - 1'!C57</f>
        <v>0</v>
      </c>
      <c r="O57" s="105">
        <f>'"Información del Proyecto" - 1'!D57</f>
        <v>0</v>
      </c>
      <c r="P57" s="105">
        <f>'"Información del Proyecto" - 1'!E57</f>
        <v>0</v>
      </c>
      <c r="Q57" s="105">
        <f>'"Información del Proyecto" - 1'!F57</f>
        <v>0</v>
      </c>
      <c r="R57" s="105">
        <f>'"Información del Proyecto" - 1'!G57</f>
        <v>0</v>
      </c>
      <c r="S57" s="105">
        <f>'"Información del Proyecto" - 1'!H57</f>
        <v>0</v>
      </c>
      <c r="T57" s="105">
        <f>'"Información del Proyecto" - 1'!I57</f>
        <v>0</v>
      </c>
      <c r="U57" s="105">
        <f>'"Información del Proyecto" - 1'!J57</f>
        <v>0</v>
      </c>
      <c r="V57" s="105">
        <f>'"Información del Proyecto" - 1'!K57</f>
        <v>0</v>
      </c>
      <c r="W57" s="105">
        <f>'"Información del Proyecto" - 1'!L57</f>
        <v>0</v>
      </c>
      <c r="X57" s="111">
        <f>'"Información del Proyecto" - 1'!M57</f>
        <v>0</v>
      </c>
      <c r="Z57" s="110">
        <f>'"Información del Proyecto" - 2'!B57</f>
        <v>0</v>
      </c>
      <c r="AA57" s="105">
        <f>'"Información del Proyecto" - 2'!C57</f>
        <v>0</v>
      </c>
      <c r="AB57" s="105">
        <f>'"Información del Proyecto" - 2'!D57</f>
        <v>0</v>
      </c>
      <c r="AC57" s="105">
        <f>'"Información del Proyecto" - 2'!E57</f>
        <v>0</v>
      </c>
      <c r="AD57" s="105">
        <f>'"Información del Proyecto" - 2'!F57</f>
        <v>0</v>
      </c>
      <c r="AE57" s="105">
        <f>'"Información del Proyecto" - 2'!G57</f>
        <v>0</v>
      </c>
      <c r="AF57" s="105">
        <f>'"Información del Proyecto" - 2'!H57</f>
        <v>0</v>
      </c>
      <c r="AG57" s="105">
        <f>'"Información del Proyecto" - 2'!I57</f>
        <v>0</v>
      </c>
      <c r="AH57" s="105">
        <f>'"Información del Proyecto" - 2'!J57</f>
        <v>0</v>
      </c>
      <c r="AI57" s="105">
        <f>'"Información del Proyecto" - 2'!K57</f>
        <v>0</v>
      </c>
      <c r="AJ57" s="105">
        <f>'"Información del Proyecto" - 2'!L57</f>
        <v>0</v>
      </c>
      <c r="AK57" s="105">
        <f>'"Información del Proyecto" - 2'!M57</f>
        <v>0</v>
      </c>
      <c r="AL57" s="111"/>
      <c r="AM57" s="105"/>
      <c r="AN57" s="110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11"/>
      <c r="BD57" s="110">
        <f ca="1">Cálculos!B56</f>
        <v>0</v>
      </c>
      <c r="BE57" s="105">
        <f ca="1">Cálculos!C56</f>
        <v>0</v>
      </c>
      <c r="BF57" s="105">
        <f ca="1">Cálculos!D56</f>
        <v>0</v>
      </c>
      <c r="BG57" s="105">
        <f ca="1">Cálculos!E56</f>
        <v>0</v>
      </c>
      <c r="BH57" s="105">
        <f ca="1">Cálculos!F56</f>
        <v>0</v>
      </c>
      <c r="BI57" s="105">
        <f ca="1">Cálculos!G56</f>
        <v>0</v>
      </c>
      <c r="BJ57" s="105">
        <f>Cálculos!H56</f>
        <v>0</v>
      </c>
      <c r="BK57" s="105">
        <f ca="1">Cálculos!I56</f>
        <v>0</v>
      </c>
      <c r="BL57" s="105">
        <f ca="1">Cálculos!J56</f>
        <v>0</v>
      </c>
      <c r="BM57" s="105">
        <f ca="1">Cálculos!K56</f>
        <v>0</v>
      </c>
      <c r="BN57" s="105">
        <f ca="1">Cálculos!L56</f>
        <v>0</v>
      </c>
      <c r="BO57" s="105">
        <f>Cálculos!M56</f>
        <v>0</v>
      </c>
      <c r="BP57" s="105">
        <f ca="1">Cálculos!N56</f>
        <v>0</v>
      </c>
      <c r="BQ57" s="105">
        <f ca="1">Cálculos!O56</f>
        <v>0</v>
      </c>
      <c r="BR57" s="105">
        <f ca="1">Cálculos!P56</f>
        <v>0</v>
      </c>
      <c r="BS57" s="105">
        <f ca="1">Cálculos!Q56</f>
        <v>0</v>
      </c>
      <c r="BT57" s="105">
        <f ca="1">Cálculos!R56</f>
        <v>0</v>
      </c>
      <c r="BU57" s="105">
        <f ca="1">Cálculos!S56</f>
        <v>0</v>
      </c>
      <c r="BV57" s="105">
        <f ca="1">Cálculos!T56</f>
        <v>0</v>
      </c>
      <c r="BW57" s="111"/>
      <c r="BX57" s="105"/>
      <c r="BY57" s="110">
        <f>Cron.Inversiones!B57</f>
        <v>0</v>
      </c>
      <c r="BZ57" s="105">
        <f>Cron.Inversiones!C57</f>
        <v>0</v>
      </c>
      <c r="CA57" s="105">
        <f>Cron.Inversiones!D57</f>
        <v>0</v>
      </c>
      <c r="CB57" s="105">
        <f>Cron.Inversiones!E57</f>
        <v>0</v>
      </c>
      <c r="CC57" s="105">
        <f>Cron.Inversiones!F57</f>
        <v>0</v>
      </c>
      <c r="CD57" s="105">
        <f>Cron.Inversiones!G57</f>
        <v>0</v>
      </c>
      <c r="CE57" s="105">
        <f>Cron.Inversiones!H57</f>
        <v>0</v>
      </c>
      <c r="CF57" s="105">
        <f>Cron.Inversiones!I57</f>
        <v>0</v>
      </c>
      <c r="CG57" s="105">
        <f>Cron.Inversiones!J57</f>
        <v>0</v>
      </c>
      <c r="CH57" s="105">
        <f>Cron.Inversiones!K57</f>
        <v>0</v>
      </c>
      <c r="CI57" s="105">
        <f>Cron.Inversiones!L57</f>
        <v>0</v>
      </c>
      <c r="CJ57" s="105">
        <f>Cron.Inversiones!M57</f>
        <v>0</v>
      </c>
      <c r="CK57" s="105">
        <f>Cron.Inversiones!N57</f>
        <v>0</v>
      </c>
      <c r="CL57" s="105">
        <f>Cron.Inversiones!O57</f>
        <v>0</v>
      </c>
      <c r="CM57" s="105">
        <f>Cron.Inversiones!P57</f>
        <v>0</v>
      </c>
      <c r="CN57" s="111"/>
      <c r="CO57" s="105"/>
      <c r="CP57" s="110"/>
      <c r="CQ57" s="105"/>
      <c r="CR57" s="105"/>
      <c r="CS57" s="105"/>
      <c r="CT57" s="105"/>
      <c r="CU57" s="105"/>
      <c r="CV57" s="111"/>
      <c r="CW57" s="111"/>
      <c r="CX57" s="110">
        <f>Empleo!B57</f>
        <v>0</v>
      </c>
      <c r="CY57" s="105">
        <f>Empleo!C57</f>
        <v>0</v>
      </c>
      <c r="CZ57" s="105" t="str">
        <f>Empleo!D57</f>
        <v xml:space="preserve">Período de: </v>
      </c>
      <c r="DA57" s="105">
        <f>Empleo!E57</f>
        <v>0</v>
      </c>
      <c r="DB57" s="105">
        <f>Empleo!F57</f>
        <v>0</v>
      </c>
      <c r="DC57" s="105">
        <f>Empleo!G57</f>
        <v>0</v>
      </c>
      <c r="DD57" s="105">
        <f>Empleo!H57</f>
        <v>0</v>
      </c>
      <c r="DE57" s="105">
        <f>Empleo!I57</f>
        <v>0</v>
      </c>
      <c r="DF57" s="105">
        <f>Empleo!J57</f>
        <v>0</v>
      </c>
      <c r="DG57" s="105">
        <f>Empleo!K57</f>
        <v>0</v>
      </c>
      <c r="DH57" s="105">
        <f>Empleo!L57</f>
        <v>0</v>
      </c>
      <c r="DI57" s="105">
        <f>Empleo!M57</f>
        <v>0</v>
      </c>
      <c r="DJ57" s="105">
        <f>Empleo!N57</f>
        <v>0</v>
      </c>
    </row>
    <row r="58" spans="11:114" customFormat="1">
      <c r="K58" s="111"/>
      <c r="L58" s="105"/>
      <c r="M58" s="110">
        <f>'"Información del Proyecto" - 1'!B58</f>
        <v>0</v>
      </c>
      <c r="N58" s="105">
        <f>'"Información del Proyecto" - 1'!C58</f>
        <v>0</v>
      </c>
      <c r="O58" s="105">
        <f>'"Información del Proyecto" - 1'!D58</f>
        <v>0</v>
      </c>
      <c r="P58" s="105">
        <f>'"Información del Proyecto" - 1'!E58</f>
        <v>0</v>
      </c>
      <c r="Q58" s="105">
        <f>'"Información del Proyecto" - 1'!F58</f>
        <v>0</v>
      </c>
      <c r="R58" s="105">
        <f>'"Información del Proyecto" - 1'!G58</f>
        <v>0</v>
      </c>
      <c r="S58" s="105">
        <f>'"Información del Proyecto" - 1'!H58</f>
        <v>0</v>
      </c>
      <c r="T58" s="105">
        <f>'"Información del Proyecto" - 1'!I58</f>
        <v>0</v>
      </c>
      <c r="U58" s="105">
        <f>'"Información del Proyecto" - 1'!J58</f>
        <v>0</v>
      </c>
      <c r="V58" s="105">
        <f>'"Información del Proyecto" - 1'!K58</f>
        <v>0</v>
      </c>
      <c r="W58" s="105">
        <f>'"Información del Proyecto" - 1'!L58</f>
        <v>0</v>
      </c>
      <c r="X58" s="111">
        <f>'"Información del Proyecto" - 1'!M58</f>
        <v>0</v>
      </c>
      <c r="Z58" s="110">
        <f>'"Información del Proyecto" - 2'!B58</f>
        <v>0</v>
      </c>
      <c r="AA58" s="105">
        <f>'"Información del Proyecto" - 2'!C58</f>
        <v>0</v>
      </c>
      <c r="AB58" s="105">
        <f>'"Información del Proyecto" - 2'!D58</f>
        <v>0</v>
      </c>
      <c r="AC58" s="105">
        <f>'"Información del Proyecto" - 2'!E58</f>
        <v>0</v>
      </c>
      <c r="AD58" s="105">
        <f>'"Información del Proyecto" - 2'!F58</f>
        <v>0</v>
      </c>
      <c r="AE58" s="105">
        <f>'"Información del Proyecto" - 2'!G58</f>
        <v>0</v>
      </c>
      <c r="AF58" s="105">
        <f>'"Información del Proyecto" - 2'!H58</f>
        <v>0</v>
      </c>
      <c r="AG58" s="105">
        <f>'"Información del Proyecto" - 2'!I58</f>
        <v>0</v>
      </c>
      <c r="AH58" s="105">
        <f>'"Información del Proyecto" - 2'!J58</f>
        <v>0</v>
      </c>
      <c r="AI58" s="105">
        <f>'"Información del Proyecto" - 2'!K58</f>
        <v>0</v>
      </c>
      <c r="AJ58" s="105">
        <f>'"Información del Proyecto" - 2'!L58</f>
        <v>0</v>
      </c>
      <c r="AK58" s="105">
        <f>'"Información del Proyecto" - 2'!M58</f>
        <v>0</v>
      </c>
      <c r="AL58" s="111"/>
      <c r="AM58" s="105"/>
      <c r="AN58" s="110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11"/>
      <c r="BD58" s="110">
        <f ca="1">Cálculos!B57</f>
        <v>0</v>
      </c>
      <c r="BE58" s="105">
        <f ca="1">Cálculos!C57</f>
        <v>0</v>
      </c>
      <c r="BF58" s="105">
        <f ca="1">Cálculos!D57</f>
        <v>0</v>
      </c>
      <c r="BG58" s="105">
        <f ca="1">Cálculos!E57</f>
        <v>0</v>
      </c>
      <c r="BH58" s="105">
        <f ca="1">Cálculos!F57</f>
        <v>0</v>
      </c>
      <c r="BI58" s="105">
        <f ca="1">Cálculos!G57</f>
        <v>0</v>
      </c>
      <c r="BJ58" s="105">
        <f>Cálculos!H57</f>
        <v>0</v>
      </c>
      <c r="BK58" s="105">
        <f ca="1">Cálculos!I57</f>
        <v>0</v>
      </c>
      <c r="BL58" s="105">
        <f ca="1">Cálculos!J57</f>
        <v>0</v>
      </c>
      <c r="BM58" s="105">
        <f ca="1">Cálculos!K57</f>
        <v>0</v>
      </c>
      <c r="BN58" s="105">
        <f ca="1">Cálculos!L57</f>
        <v>0</v>
      </c>
      <c r="BO58" s="105">
        <f>Cálculos!M57</f>
        <v>0</v>
      </c>
      <c r="BP58" s="105">
        <f ca="1">Cálculos!N57</f>
        <v>0</v>
      </c>
      <c r="BQ58" s="105">
        <f ca="1">Cálculos!O57</f>
        <v>0</v>
      </c>
      <c r="BR58" s="105">
        <f ca="1">Cálculos!P57</f>
        <v>0</v>
      </c>
      <c r="BS58" s="105">
        <f ca="1">Cálculos!Q57</f>
        <v>0</v>
      </c>
      <c r="BT58" s="105">
        <f ca="1">Cálculos!R57</f>
        <v>0</v>
      </c>
      <c r="BU58" s="105">
        <f ca="1">Cálculos!S57</f>
        <v>0</v>
      </c>
      <c r="BV58" s="105">
        <f ca="1">Cálculos!T57</f>
        <v>0</v>
      </c>
      <c r="BW58" s="111"/>
      <c r="BX58" s="105"/>
      <c r="BY58" s="110">
        <f>Cron.Inversiones!B58</f>
        <v>0</v>
      </c>
      <c r="BZ58" s="105">
        <f>Cron.Inversiones!C58</f>
        <v>0</v>
      </c>
      <c r="CA58" s="105">
        <f>Cron.Inversiones!D58</f>
        <v>0</v>
      </c>
      <c r="CB58" s="105">
        <f>Cron.Inversiones!E58</f>
        <v>0</v>
      </c>
      <c r="CC58" s="105">
        <f>Cron.Inversiones!F58</f>
        <v>0</v>
      </c>
      <c r="CD58" s="105">
        <f>Cron.Inversiones!G58</f>
        <v>0</v>
      </c>
      <c r="CE58" s="105">
        <f>Cron.Inversiones!H58</f>
        <v>0</v>
      </c>
      <c r="CF58" s="105">
        <f>Cron.Inversiones!I58</f>
        <v>0</v>
      </c>
      <c r="CG58" s="105">
        <f>Cron.Inversiones!J58</f>
        <v>0</v>
      </c>
      <c r="CH58" s="105">
        <f>Cron.Inversiones!K58</f>
        <v>0</v>
      </c>
      <c r="CI58" s="105">
        <f>Cron.Inversiones!L58</f>
        <v>0</v>
      </c>
      <c r="CJ58" s="105">
        <f>Cron.Inversiones!M58</f>
        <v>0</v>
      </c>
      <c r="CK58" s="105">
        <f>Cron.Inversiones!N58</f>
        <v>0</v>
      </c>
      <c r="CL58" s="105">
        <f>Cron.Inversiones!O58</f>
        <v>0</v>
      </c>
      <c r="CM58" s="105">
        <f>Cron.Inversiones!P58</f>
        <v>0</v>
      </c>
      <c r="CN58" s="111"/>
      <c r="CO58" s="105"/>
      <c r="CP58" s="110"/>
      <c r="CQ58" s="105"/>
      <c r="CR58" s="105"/>
      <c r="CS58" s="105"/>
      <c r="CT58" s="105"/>
      <c r="CU58" s="105"/>
      <c r="CV58" s="111"/>
      <c r="CW58" s="111"/>
      <c r="CX58" s="110">
        <f>Empleo!B58</f>
        <v>0</v>
      </c>
      <c r="CY58" s="105">
        <f>Empleo!C58</f>
        <v>0</v>
      </c>
      <c r="CZ58" s="105" t="str">
        <f>Empleo!D58</f>
        <v>Construcción</v>
      </c>
      <c r="DA58" s="105">
        <f>Empleo!E58</f>
        <v>0</v>
      </c>
      <c r="DB58" s="105" t="str">
        <f>Empleo!F58</f>
        <v>Operación</v>
      </c>
      <c r="DC58" s="105">
        <f>Empleo!G58</f>
        <v>0</v>
      </c>
      <c r="DD58" s="105">
        <f>Empleo!H58</f>
        <v>0</v>
      </c>
      <c r="DE58" s="105">
        <f>Empleo!I58</f>
        <v>0</v>
      </c>
      <c r="DF58" s="105">
        <f>Empleo!J58</f>
        <v>0</v>
      </c>
      <c r="DG58" s="105">
        <f>Empleo!K58</f>
        <v>0</v>
      </c>
      <c r="DH58" s="105">
        <f>Empleo!L58</f>
        <v>0</v>
      </c>
      <c r="DI58" s="105">
        <f>Empleo!M58</f>
        <v>0</v>
      </c>
      <c r="DJ58" s="105">
        <f>Empleo!N58</f>
        <v>0</v>
      </c>
    </row>
    <row r="59" spans="11:114" customFormat="1">
      <c r="K59" s="111"/>
      <c r="L59" s="105"/>
      <c r="M59" s="110">
        <f>'"Información del Proyecto" - 1'!B59</f>
        <v>0</v>
      </c>
      <c r="N59" s="105">
        <f>'"Información del Proyecto" - 1'!C59</f>
        <v>0</v>
      </c>
      <c r="O59" s="105">
        <f>'"Información del Proyecto" - 1'!D59</f>
        <v>0</v>
      </c>
      <c r="P59" s="105">
        <f>'"Información del Proyecto" - 1'!E59</f>
        <v>0</v>
      </c>
      <c r="Q59" s="105">
        <f>'"Información del Proyecto" - 1'!F59</f>
        <v>0</v>
      </c>
      <c r="R59" s="105">
        <f>'"Información del Proyecto" - 1'!G59</f>
        <v>0</v>
      </c>
      <c r="S59" s="105">
        <f>'"Información del Proyecto" - 1'!H59</f>
        <v>0</v>
      </c>
      <c r="T59" s="105">
        <f>'"Información del Proyecto" - 1'!I59</f>
        <v>0</v>
      </c>
      <c r="U59" s="105">
        <f>'"Información del Proyecto" - 1'!J59</f>
        <v>0</v>
      </c>
      <c r="V59" s="105">
        <f>'"Información del Proyecto" - 1'!K59</f>
        <v>0</v>
      </c>
      <c r="W59" s="105">
        <f>'"Información del Proyecto" - 1'!L59</f>
        <v>0</v>
      </c>
      <c r="X59" s="111">
        <f>'"Información del Proyecto" - 1'!M59</f>
        <v>0</v>
      </c>
      <c r="Z59" s="110">
        <f>'"Información del Proyecto" - 2'!B59</f>
        <v>0</v>
      </c>
      <c r="AA59" s="105">
        <f>'"Información del Proyecto" - 2'!C59</f>
        <v>0</v>
      </c>
      <c r="AB59" s="105">
        <f>'"Información del Proyecto" - 2'!D59</f>
        <v>0</v>
      </c>
      <c r="AC59" s="105">
        <f>'"Información del Proyecto" - 2'!E59</f>
        <v>0</v>
      </c>
      <c r="AD59" s="105">
        <f>'"Información del Proyecto" - 2'!F59</f>
        <v>0</v>
      </c>
      <c r="AE59" s="105">
        <f>'"Información del Proyecto" - 2'!G59</f>
        <v>0</v>
      </c>
      <c r="AF59" s="105">
        <f>'"Información del Proyecto" - 2'!H59</f>
        <v>0</v>
      </c>
      <c r="AG59" s="105">
        <f>'"Información del Proyecto" - 2'!I59</f>
        <v>0</v>
      </c>
      <c r="AH59" s="105">
        <f>'"Información del Proyecto" - 2'!J59</f>
        <v>0</v>
      </c>
      <c r="AI59" s="105">
        <f>'"Información del Proyecto" - 2'!K59</f>
        <v>0</v>
      </c>
      <c r="AJ59" s="105">
        <f>'"Información del Proyecto" - 2'!L59</f>
        <v>0</v>
      </c>
      <c r="AK59" s="105">
        <f>'"Información del Proyecto" - 2'!M59</f>
        <v>0</v>
      </c>
      <c r="AL59" s="111"/>
      <c r="AM59" s="105"/>
      <c r="AN59" s="110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11"/>
      <c r="BD59" s="110">
        <f ca="1">Cálculos!B58</f>
        <v>0</v>
      </c>
      <c r="BE59" s="105">
        <f ca="1">Cálculos!C58</f>
        <v>0</v>
      </c>
      <c r="BF59" s="105">
        <f ca="1">Cálculos!D58</f>
        <v>0</v>
      </c>
      <c r="BG59" s="105">
        <f ca="1">Cálculos!E58</f>
        <v>0</v>
      </c>
      <c r="BH59" s="105">
        <f ca="1">Cálculos!F58</f>
        <v>0</v>
      </c>
      <c r="BI59" s="105">
        <f ca="1">Cálculos!G58</f>
        <v>0</v>
      </c>
      <c r="BJ59" s="105">
        <f>Cálculos!H58</f>
        <v>0</v>
      </c>
      <c r="BK59" s="105">
        <f ca="1">Cálculos!I58</f>
        <v>0</v>
      </c>
      <c r="BL59" s="105">
        <f ca="1">Cálculos!J58</f>
        <v>0</v>
      </c>
      <c r="BM59" s="105">
        <f ca="1">Cálculos!K58</f>
        <v>0</v>
      </c>
      <c r="BN59" s="105">
        <f ca="1">Cálculos!L58</f>
        <v>0</v>
      </c>
      <c r="BO59" s="105">
        <f>Cálculos!M58</f>
        <v>0</v>
      </c>
      <c r="BP59" s="105">
        <f ca="1">Cálculos!N58</f>
        <v>0</v>
      </c>
      <c r="BQ59" s="105">
        <f ca="1">Cálculos!O58</f>
        <v>0</v>
      </c>
      <c r="BR59" s="105">
        <f ca="1">Cálculos!P58</f>
        <v>0</v>
      </c>
      <c r="BS59" s="105">
        <f ca="1">Cálculos!Q58</f>
        <v>0</v>
      </c>
      <c r="BT59" s="105">
        <f ca="1">Cálculos!R58</f>
        <v>0</v>
      </c>
      <c r="BU59" s="105">
        <f ca="1">Cálculos!S58</f>
        <v>0</v>
      </c>
      <c r="BV59" s="105">
        <f ca="1">Cálculos!T58</f>
        <v>0</v>
      </c>
      <c r="BW59" s="111"/>
      <c r="BX59" s="105"/>
      <c r="BY59" s="110">
        <f>Cron.Inversiones!B59</f>
        <v>0</v>
      </c>
      <c r="BZ59" s="105">
        <f>Cron.Inversiones!C59</f>
        <v>0</v>
      </c>
      <c r="CA59" s="105">
        <f>Cron.Inversiones!D59</f>
        <v>0</v>
      </c>
      <c r="CB59" s="105">
        <f>Cron.Inversiones!E59</f>
        <v>0</v>
      </c>
      <c r="CC59" s="105">
        <f>Cron.Inversiones!F59</f>
        <v>0</v>
      </c>
      <c r="CD59" s="105">
        <f>Cron.Inversiones!G59</f>
        <v>0</v>
      </c>
      <c r="CE59" s="105">
        <f>Cron.Inversiones!H59</f>
        <v>0</v>
      </c>
      <c r="CF59" s="105">
        <f>Cron.Inversiones!I59</f>
        <v>0</v>
      </c>
      <c r="CG59" s="105">
        <f>Cron.Inversiones!J59</f>
        <v>0</v>
      </c>
      <c r="CH59" s="105">
        <f>Cron.Inversiones!K59</f>
        <v>0</v>
      </c>
      <c r="CI59" s="105">
        <f>Cron.Inversiones!L59</f>
        <v>0</v>
      </c>
      <c r="CJ59" s="105">
        <f>Cron.Inversiones!M59</f>
        <v>0</v>
      </c>
      <c r="CK59" s="105">
        <f>Cron.Inversiones!N59</f>
        <v>0</v>
      </c>
      <c r="CL59" s="105">
        <f>Cron.Inversiones!O59</f>
        <v>0</v>
      </c>
      <c r="CM59" s="105">
        <f>Cron.Inversiones!P59</f>
        <v>0</v>
      </c>
      <c r="CN59" s="111"/>
      <c r="CO59" s="105"/>
      <c r="CP59" s="110"/>
      <c r="CQ59" s="105"/>
      <c r="CR59" s="105"/>
      <c r="CS59" s="105"/>
      <c r="CT59" s="105"/>
      <c r="CU59" s="105"/>
      <c r="CV59" s="111"/>
      <c r="CW59" s="111"/>
      <c r="CX59" s="110">
        <f>Empleo!B59</f>
        <v>0</v>
      </c>
      <c r="CY59" s="105" t="str">
        <f>Empleo!C59</f>
        <v>Contador / Economista</v>
      </c>
      <c r="CZ59" s="105">
        <f>Empleo!D59</f>
        <v>0</v>
      </c>
      <c r="DA59" s="105">
        <f>Empleo!E59</f>
        <v>0</v>
      </c>
      <c r="DB59" s="105">
        <f>Empleo!F59</f>
        <v>0</v>
      </c>
      <c r="DC59" s="105">
        <f>Empleo!G59</f>
        <v>0</v>
      </c>
      <c r="DD59" s="105">
        <f>Empleo!H59</f>
        <v>0</v>
      </c>
      <c r="DE59" s="105">
        <f>Empleo!I59</f>
        <v>0</v>
      </c>
      <c r="DF59" s="105">
        <f>Empleo!J59</f>
        <v>0</v>
      </c>
      <c r="DG59" s="105">
        <f>Empleo!K59</f>
        <v>0</v>
      </c>
      <c r="DH59" s="105">
        <f>Empleo!L59</f>
        <v>0</v>
      </c>
      <c r="DI59" s="105">
        <f>Empleo!M59</f>
        <v>0</v>
      </c>
      <c r="DJ59" s="105">
        <f>Empleo!N59</f>
        <v>0</v>
      </c>
    </row>
    <row r="60" spans="11:114" customFormat="1">
      <c r="K60" s="111"/>
      <c r="L60" s="105"/>
      <c r="M60" s="110">
        <f>'"Información del Proyecto" - 1'!B60</f>
        <v>0</v>
      </c>
      <c r="N60" s="105">
        <f>'"Información del Proyecto" - 1'!C60</f>
        <v>0</v>
      </c>
      <c r="O60" s="105">
        <f>'"Información del Proyecto" - 1'!D60</f>
        <v>0</v>
      </c>
      <c r="P60" s="105">
        <f>'"Información del Proyecto" - 1'!E60</f>
        <v>0</v>
      </c>
      <c r="Q60" s="105">
        <f>'"Información del Proyecto" - 1'!F60</f>
        <v>0</v>
      </c>
      <c r="R60" s="105">
        <f>'"Información del Proyecto" - 1'!G60</f>
        <v>0</v>
      </c>
      <c r="S60" s="105">
        <f>'"Información del Proyecto" - 1'!H60</f>
        <v>0</v>
      </c>
      <c r="T60" s="105">
        <f>'"Información del Proyecto" - 1'!I60</f>
        <v>0</v>
      </c>
      <c r="U60" s="105">
        <f>'"Información del Proyecto" - 1'!J60</f>
        <v>0</v>
      </c>
      <c r="V60" s="105">
        <f>'"Información del Proyecto" - 1'!K60</f>
        <v>0</v>
      </c>
      <c r="W60" s="105">
        <f>'"Información del Proyecto" - 1'!L60</f>
        <v>0</v>
      </c>
      <c r="X60" s="111">
        <f>'"Información del Proyecto" - 1'!M60</f>
        <v>0</v>
      </c>
      <c r="Z60" s="110">
        <f>'"Información del Proyecto" - 2'!B60</f>
        <v>0</v>
      </c>
      <c r="AA60" s="105">
        <f>'"Información del Proyecto" - 2'!C60</f>
        <v>0</v>
      </c>
      <c r="AB60" s="105">
        <f>'"Información del Proyecto" - 2'!D60</f>
        <v>0</v>
      </c>
      <c r="AC60" s="105">
        <f>'"Información del Proyecto" - 2'!E60</f>
        <v>0</v>
      </c>
      <c r="AD60" s="105">
        <f>'"Información del Proyecto" - 2'!F60</f>
        <v>0</v>
      </c>
      <c r="AE60" s="105">
        <f>'"Información del Proyecto" - 2'!G60</f>
        <v>0</v>
      </c>
      <c r="AF60" s="105">
        <f>'"Información del Proyecto" - 2'!H60</f>
        <v>0</v>
      </c>
      <c r="AG60" s="105">
        <f>'"Información del Proyecto" - 2'!I60</f>
        <v>0</v>
      </c>
      <c r="AH60" s="105">
        <f>'"Información del Proyecto" - 2'!J60</f>
        <v>0</v>
      </c>
      <c r="AI60" s="105">
        <f>'"Información del Proyecto" - 2'!K60</f>
        <v>0</v>
      </c>
      <c r="AJ60" s="105">
        <f>'"Información del Proyecto" - 2'!L60</f>
        <v>0</v>
      </c>
      <c r="AK60" s="105">
        <f>'"Información del Proyecto" - 2'!M60</f>
        <v>0</v>
      </c>
      <c r="AL60" s="111"/>
      <c r="AM60" s="105"/>
      <c r="AN60" s="110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11"/>
      <c r="BD60" s="110">
        <f ca="1">Cálculos!B59</f>
        <v>0</v>
      </c>
      <c r="BE60" s="105">
        <f ca="1">Cálculos!C59</f>
        <v>0</v>
      </c>
      <c r="BF60" s="105">
        <f ca="1">Cálculos!D59</f>
        <v>0</v>
      </c>
      <c r="BG60" s="105">
        <f ca="1">Cálculos!E59</f>
        <v>0</v>
      </c>
      <c r="BH60" s="105">
        <f ca="1">Cálculos!F59</f>
        <v>0</v>
      </c>
      <c r="BI60" s="105">
        <f ca="1">Cálculos!G59</f>
        <v>0</v>
      </c>
      <c r="BJ60" s="105">
        <f>Cálculos!H59</f>
        <v>0</v>
      </c>
      <c r="BK60" s="105">
        <f ca="1">Cálculos!I59</f>
        <v>0</v>
      </c>
      <c r="BL60" s="105">
        <f ca="1">Cálculos!J59</f>
        <v>0</v>
      </c>
      <c r="BM60" s="105">
        <f ca="1">Cálculos!K59</f>
        <v>0</v>
      </c>
      <c r="BN60" s="105">
        <f ca="1">Cálculos!L59</f>
        <v>0</v>
      </c>
      <c r="BO60" s="105">
        <f>Cálculos!M59</f>
        <v>0</v>
      </c>
      <c r="BP60" s="105">
        <f ca="1">Cálculos!N59</f>
        <v>0</v>
      </c>
      <c r="BQ60" s="105">
        <f ca="1">Cálculos!O59</f>
        <v>0</v>
      </c>
      <c r="BR60" s="105">
        <f ca="1">Cálculos!P59</f>
        <v>0</v>
      </c>
      <c r="BS60" s="105">
        <f ca="1">Cálculos!Q59</f>
        <v>0</v>
      </c>
      <c r="BT60" s="105">
        <f ca="1">Cálculos!R59</f>
        <v>0</v>
      </c>
      <c r="BU60" s="105">
        <f ca="1">Cálculos!S59</f>
        <v>0</v>
      </c>
      <c r="BV60" s="105">
        <f ca="1">Cálculos!T59</f>
        <v>0</v>
      </c>
      <c r="BW60" s="111"/>
      <c r="BX60" s="105"/>
      <c r="BY60" s="110">
        <f>Cron.Inversiones!B60</f>
        <v>0</v>
      </c>
      <c r="BZ60" s="105">
        <f>Cron.Inversiones!C60</f>
        <v>0</v>
      </c>
      <c r="CA60" s="105">
        <f>Cron.Inversiones!D60</f>
        <v>0</v>
      </c>
      <c r="CB60" s="105">
        <f>Cron.Inversiones!E60</f>
        <v>0</v>
      </c>
      <c r="CC60" s="105">
        <f>Cron.Inversiones!F60</f>
        <v>0</v>
      </c>
      <c r="CD60" s="105">
        <f>Cron.Inversiones!G60</f>
        <v>0</v>
      </c>
      <c r="CE60" s="105">
        <f>Cron.Inversiones!H60</f>
        <v>0</v>
      </c>
      <c r="CF60" s="105">
        <f>Cron.Inversiones!I60</f>
        <v>0</v>
      </c>
      <c r="CG60" s="105">
        <f>Cron.Inversiones!J60</f>
        <v>0</v>
      </c>
      <c r="CH60" s="105">
        <f>Cron.Inversiones!K60</f>
        <v>0</v>
      </c>
      <c r="CI60" s="105">
        <f>Cron.Inversiones!L60</f>
        <v>0</v>
      </c>
      <c r="CJ60" s="105">
        <f>Cron.Inversiones!M60</f>
        <v>0</v>
      </c>
      <c r="CK60" s="105">
        <f>Cron.Inversiones!N60</f>
        <v>0</v>
      </c>
      <c r="CL60" s="105">
        <f>Cron.Inversiones!O60</f>
        <v>0</v>
      </c>
      <c r="CM60" s="105">
        <f>Cron.Inversiones!P60</f>
        <v>0</v>
      </c>
      <c r="CN60" s="111"/>
      <c r="CO60" s="105"/>
      <c r="CP60" s="110"/>
      <c r="CQ60" s="105"/>
      <c r="CR60" s="105"/>
      <c r="CS60" s="105"/>
      <c r="CT60" s="105"/>
      <c r="CU60" s="105"/>
      <c r="CV60" s="111"/>
      <c r="CW60" s="111"/>
      <c r="CX60" s="110">
        <f>Empleo!B60</f>
        <v>0</v>
      </c>
      <c r="CY60" s="105" t="str">
        <f>Empleo!C60</f>
        <v>Ingenieri Eléctrico o similar</v>
      </c>
      <c r="CZ60" s="105">
        <f>Empleo!D60</f>
        <v>0</v>
      </c>
      <c r="DA60" s="105">
        <f>Empleo!E60</f>
        <v>0</v>
      </c>
      <c r="DB60" s="105">
        <f>Empleo!F60</f>
        <v>0</v>
      </c>
      <c r="DC60" s="105">
        <f>Empleo!G60</f>
        <v>0</v>
      </c>
      <c r="DD60" s="105">
        <f>Empleo!H60</f>
        <v>0</v>
      </c>
      <c r="DE60" s="105">
        <f>Empleo!I60</f>
        <v>0</v>
      </c>
      <c r="DF60" s="105">
        <f>Empleo!J60</f>
        <v>0</v>
      </c>
      <c r="DG60" s="105">
        <f>Empleo!K60</f>
        <v>0</v>
      </c>
      <c r="DH60" s="105">
        <f>Empleo!L60</f>
        <v>0</v>
      </c>
      <c r="DI60" s="105">
        <f>Empleo!M60</f>
        <v>0</v>
      </c>
      <c r="DJ60" s="105">
        <f>Empleo!N60</f>
        <v>0</v>
      </c>
    </row>
    <row r="61" spans="11:114" customFormat="1">
      <c r="K61" s="111"/>
      <c r="L61" s="105"/>
      <c r="M61" s="110" t="str">
        <f>'"Información del Proyecto" - 1'!B61</f>
        <v xml:space="preserve">Oportunidades </v>
      </c>
      <c r="N61" s="105">
        <f>'"Información del Proyecto" - 1'!C61</f>
        <v>0</v>
      </c>
      <c r="O61" s="105">
        <f>'"Información del Proyecto" - 1'!D61</f>
        <v>0</v>
      </c>
      <c r="P61" s="105">
        <f>'"Información del Proyecto" - 1'!E61</f>
        <v>0</v>
      </c>
      <c r="Q61" s="105">
        <f>'"Información del Proyecto" - 1'!F61</f>
        <v>0</v>
      </c>
      <c r="R61" s="105">
        <f>'"Información del Proyecto" - 1'!G61</f>
        <v>0</v>
      </c>
      <c r="S61" s="105">
        <f>'"Información del Proyecto" - 1'!H61</f>
        <v>0</v>
      </c>
      <c r="T61" s="105">
        <f>'"Información del Proyecto" - 1'!I61</f>
        <v>0</v>
      </c>
      <c r="U61" s="105">
        <f>'"Información del Proyecto" - 1'!J61</f>
        <v>0</v>
      </c>
      <c r="V61" s="105">
        <f>'"Información del Proyecto" - 1'!K61</f>
        <v>0</v>
      </c>
      <c r="W61" s="105">
        <f>'"Información del Proyecto" - 1'!L61</f>
        <v>0</v>
      </c>
      <c r="X61" s="111">
        <f>'"Información del Proyecto" - 1'!M61</f>
        <v>0</v>
      </c>
      <c r="Z61" s="110">
        <f>'"Información del Proyecto" - 2'!B61</f>
        <v>0</v>
      </c>
      <c r="AA61" s="105">
        <f>'"Información del Proyecto" - 2'!C61</f>
        <v>0</v>
      </c>
      <c r="AB61" s="105">
        <f>'"Información del Proyecto" - 2'!D61</f>
        <v>0</v>
      </c>
      <c r="AC61" s="105">
        <f>'"Información del Proyecto" - 2'!E61</f>
        <v>0</v>
      </c>
      <c r="AD61" s="105">
        <f>'"Información del Proyecto" - 2'!F61</f>
        <v>0</v>
      </c>
      <c r="AE61" s="105">
        <f>'"Información del Proyecto" - 2'!G61</f>
        <v>0</v>
      </c>
      <c r="AF61" s="105">
        <f>'"Información del Proyecto" - 2'!H61</f>
        <v>0</v>
      </c>
      <c r="AG61" s="105">
        <f>'"Información del Proyecto" - 2'!I61</f>
        <v>0</v>
      </c>
      <c r="AH61" s="105">
        <f>'"Información del Proyecto" - 2'!J61</f>
        <v>0</v>
      </c>
      <c r="AI61" s="105">
        <f>'"Información del Proyecto" - 2'!K61</f>
        <v>0</v>
      </c>
      <c r="AJ61" s="105">
        <f>'"Información del Proyecto" - 2'!L61</f>
        <v>0</v>
      </c>
      <c r="AK61" s="105">
        <f>'"Información del Proyecto" - 2'!M61</f>
        <v>0</v>
      </c>
      <c r="AL61" s="111"/>
      <c r="AM61" s="105"/>
      <c r="AN61" s="110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11"/>
      <c r="BD61" s="110">
        <f ca="1">Cálculos!B60</f>
        <v>0</v>
      </c>
      <c r="BE61" s="105">
        <f ca="1">Cálculos!C60</f>
        <v>0</v>
      </c>
      <c r="BF61" s="105">
        <f ca="1">Cálculos!D60</f>
        <v>0</v>
      </c>
      <c r="BG61" s="105">
        <f ca="1">Cálculos!E60</f>
        <v>0</v>
      </c>
      <c r="BH61" s="105">
        <f ca="1">Cálculos!F60</f>
        <v>0</v>
      </c>
      <c r="BI61" s="105">
        <f ca="1">Cálculos!G60</f>
        <v>0</v>
      </c>
      <c r="BJ61" s="105">
        <f>Cálculos!H60</f>
        <v>0</v>
      </c>
      <c r="BK61" s="105">
        <f ca="1">Cálculos!I60</f>
        <v>0</v>
      </c>
      <c r="BL61" s="105">
        <f ca="1">Cálculos!J60</f>
        <v>0</v>
      </c>
      <c r="BM61" s="105">
        <f ca="1">Cálculos!K60</f>
        <v>0</v>
      </c>
      <c r="BN61" s="105">
        <f ca="1">Cálculos!L60</f>
        <v>0</v>
      </c>
      <c r="BO61" s="105">
        <f>Cálculos!M60</f>
        <v>0</v>
      </c>
      <c r="BP61" s="105">
        <f ca="1">Cálculos!N60</f>
        <v>0</v>
      </c>
      <c r="BQ61" s="105">
        <f ca="1">Cálculos!O60</f>
        <v>0</v>
      </c>
      <c r="BR61" s="105">
        <f ca="1">Cálculos!P60</f>
        <v>0</v>
      </c>
      <c r="BS61" s="105">
        <f ca="1">Cálculos!Q60</f>
        <v>0</v>
      </c>
      <c r="BT61" s="105">
        <f ca="1">Cálculos!R60</f>
        <v>0</v>
      </c>
      <c r="BU61" s="105">
        <f ca="1">Cálculos!S60</f>
        <v>0</v>
      </c>
      <c r="BV61" s="105">
        <f ca="1">Cálculos!T60</f>
        <v>0</v>
      </c>
      <c r="BW61" s="111"/>
      <c r="BX61" s="105"/>
      <c r="BY61" s="110">
        <f>Cron.Inversiones!B61</f>
        <v>0</v>
      </c>
      <c r="BZ61" s="105">
        <f>Cron.Inversiones!C61</f>
        <v>0</v>
      </c>
      <c r="CA61" s="105">
        <f>Cron.Inversiones!D61</f>
        <v>0</v>
      </c>
      <c r="CB61" s="105">
        <f>Cron.Inversiones!E61</f>
        <v>0</v>
      </c>
      <c r="CC61" s="105">
        <f>Cron.Inversiones!F61</f>
        <v>0</v>
      </c>
      <c r="CD61" s="105">
        <f>Cron.Inversiones!G61</f>
        <v>0</v>
      </c>
      <c r="CE61" s="105">
        <f>Cron.Inversiones!H61</f>
        <v>0</v>
      </c>
      <c r="CF61" s="105">
        <f>Cron.Inversiones!I61</f>
        <v>0</v>
      </c>
      <c r="CG61" s="105">
        <f>Cron.Inversiones!J61</f>
        <v>0</v>
      </c>
      <c r="CH61" s="105">
        <f>Cron.Inversiones!K61</f>
        <v>0</v>
      </c>
      <c r="CI61" s="105">
        <f>Cron.Inversiones!L61</f>
        <v>0</v>
      </c>
      <c r="CJ61" s="105">
        <f>Cron.Inversiones!M61</f>
        <v>0</v>
      </c>
      <c r="CK61" s="105">
        <f>Cron.Inversiones!N61</f>
        <v>0</v>
      </c>
      <c r="CL61" s="105">
        <f>Cron.Inversiones!O61</f>
        <v>0</v>
      </c>
      <c r="CM61" s="105">
        <f>Cron.Inversiones!P61</f>
        <v>0</v>
      </c>
      <c r="CN61" s="111"/>
      <c r="CO61" s="105"/>
      <c r="CP61" s="110"/>
      <c r="CQ61" s="105"/>
      <c r="CR61" s="105"/>
      <c r="CS61" s="105"/>
      <c r="CT61" s="105"/>
      <c r="CU61" s="105"/>
      <c r="CV61" s="111"/>
      <c r="CW61" s="111"/>
      <c r="CX61" s="110">
        <f>Empleo!B61</f>
        <v>0</v>
      </c>
      <c r="CY61" s="105" t="str">
        <f>Empleo!C61</f>
        <v>Ingeniero Civil o similar</v>
      </c>
      <c r="CZ61" s="105">
        <f>Empleo!D61</f>
        <v>0</v>
      </c>
      <c r="DA61" s="105">
        <f>Empleo!E61</f>
        <v>0</v>
      </c>
      <c r="DB61" s="105">
        <f>Empleo!F61</f>
        <v>0</v>
      </c>
      <c r="DC61" s="105">
        <f>Empleo!G61</f>
        <v>0</v>
      </c>
      <c r="DD61" s="105">
        <f>Empleo!H61</f>
        <v>0</v>
      </c>
      <c r="DE61" s="105">
        <f>Empleo!I61</f>
        <v>0</v>
      </c>
      <c r="DF61" s="105">
        <f>Empleo!J61</f>
        <v>0</v>
      </c>
      <c r="DG61" s="105">
        <f>Empleo!K61</f>
        <v>0</v>
      </c>
      <c r="DH61" s="105">
        <f>Empleo!L61</f>
        <v>0</v>
      </c>
      <c r="DI61" s="105">
        <f>Empleo!M61</f>
        <v>0</v>
      </c>
      <c r="DJ61" s="105">
        <f>Empleo!N61</f>
        <v>0</v>
      </c>
    </row>
    <row r="62" spans="11:114" customFormat="1">
      <c r="K62" s="111"/>
      <c r="L62" s="105"/>
      <c r="M62" s="110" t="str">
        <f>'"Información del Proyecto" - 1'!B62</f>
        <v xml:space="preserve">Otros potenciales beneficios directos además de la generación eléctrica </v>
      </c>
      <c r="N62" s="105">
        <f>'"Información del Proyecto" - 1'!C62</f>
        <v>0</v>
      </c>
      <c r="O62" s="105">
        <f>'"Información del Proyecto" - 1'!D62</f>
        <v>0</v>
      </c>
      <c r="P62" s="105">
        <f>'"Información del Proyecto" - 1'!E62</f>
        <v>0</v>
      </c>
      <c r="Q62" s="105">
        <f>'"Información del Proyecto" - 1'!F62</f>
        <v>0</v>
      </c>
      <c r="R62" s="105">
        <f>'"Información del Proyecto" - 1'!G62</f>
        <v>0</v>
      </c>
      <c r="S62" s="105">
        <f>'"Información del Proyecto" - 1'!H62</f>
        <v>0</v>
      </c>
      <c r="T62" s="105">
        <f>'"Información del Proyecto" - 1'!I62</f>
        <v>0</v>
      </c>
      <c r="U62" s="105">
        <f>'"Información del Proyecto" - 1'!J62</f>
        <v>0</v>
      </c>
      <c r="V62" s="105">
        <f>'"Información del Proyecto" - 1'!K62</f>
        <v>0</v>
      </c>
      <c r="W62" s="105">
        <f>'"Información del Proyecto" - 1'!L62</f>
        <v>0</v>
      </c>
      <c r="X62" s="111">
        <f>'"Información del Proyecto" - 1'!M62</f>
        <v>0</v>
      </c>
      <c r="Z62" s="110">
        <f>'"Información del Proyecto" - 2'!B62</f>
        <v>0</v>
      </c>
      <c r="AA62" s="105">
        <f>'"Información del Proyecto" - 2'!C62</f>
        <v>0</v>
      </c>
      <c r="AB62" s="105">
        <f>'"Información del Proyecto" - 2'!D62</f>
        <v>0</v>
      </c>
      <c r="AC62" s="105">
        <f>'"Información del Proyecto" - 2'!E62</f>
        <v>0</v>
      </c>
      <c r="AD62" s="105">
        <f>'"Información del Proyecto" - 2'!F62</f>
        <v>0</v>
      </c>
      <c r="AE62" s="105">
        <f>'"Información del Proyecto" - 2'!G62</f>
        <v>0</v>
      </c>
      <c r="AF62" s="105">
        <f>'"Información del Proyecto" - 2'!H62</f>
        <v>0</v>
      </c>
      <c r="AG62" s="105">
        <f>'"Información del Proyecto" - 2'!I62</f>
        <v>0</v>
      </c>
      <c r="AH62" s="105">
        <f>'"Información del Proyecto" - 2'!J62</f>
        <v>0</v>
      </c>
      <c r="AI62" s="105">
        <f>'"Información del Proyecto" - 2'!K62</f>
        <v>0</v>
      </c>
      <c r="AJ62" s="105">
        <f>'"Información del Proyecto" - 2'!L62</f>
        <v>0</v>
      </c>
      <c r="AK62" s="105">
        <f>'"Información del Proyecto" - 2'!M62</f>
        <v>0</v>
      </c>
      <c r="AL62" s="111"/>
      <c r="AM62" s="105"/>
      <c r="AN62" s="110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11"/>
      <c r="BD62" s="110">
        <f ca="1">Cálculos!B61</f>
        <v>0</v>
      </c>
      <c r="BE62" s="105">
        <f ca="1">Cálculos!C61</f>
        <v>0</v>
      </c>
      <c r="BF62" s="105">
        <f ca="1">Cálculos!D61</f>
        <v>0</v>
      </c>
      <c r="BG62" s="105">
        <f ca="1">Cálculos!E61</f>
        <v>0</v>
      </c>
      <c r="BH62" s="105">
        <f ca="1">Cálculos!F61</f>
        <v>0</v>
      </c>
      <c r="BI62" s="105">
        <f ca="1">Cálculos!G61</f>
        <v>0</v>
      </c>
      <c r="BJ62" s="105">
        <f>Cálculos!H61</f>
        <v>0</v>
      </c>
      <c r="BK62" s="105">
        <f ca="1">Cálculos!I61</f>
        <v>0</v>
      </c>
      <c r="BL62" s="105">
        <f ca="1">Cálculos!J61</f>
        <v>0</v>
      </c>
      <c r="BM62" s="105">
        <f ca="1">Cálculos!K61</f>
        <v>0</v>
      </c>
      <c r="BN62" s="105">
        <f ca="1">Cálculos!L61</f>
        <v>0</v>
      </c>
      <c r="BO62" s="105">
        <f>Cálculos!M61</f>
        <v>0</v>
      </c>
      <c r="BP62" s="105">
        <f ca="1">Cálculos!N61</f>
        <v>0</v>
      </c>
      <c r="BQ62" s="105">
        <f ca="1">Cálculos!O61</f>
        <v>0</v>
      </c>
      <c r="BR62" s="105">
        <f ca="1">Cálculos!P61</f>
        <v>0</v>
      </c>
      <c r="BS62" s="105">
        <f ca="1">Cálculos!Q61</f>
        <v>0</v>
      </c>
      <c r="BT62" s="105">
        <f ca="1">Cálculos!R61</f>
        <v>0</v>
      </c>
      <c r="BU62" s="105">
        <f ca="1">Cálculos!S61</f>
        <v>0</v>
      </c>
      <c r="BV62" s="105">
        <f ca="1">Cálculos!T61</f>
        <v>0</v>
      </c>
      <c r="BW62" s="111"/>
      <c r="BX62" s="105"/>
      <c r="BY62" s="110">
        <f>Cron.Inversiones!B62</f>
        <v>0</v>
      </c>
      <c r="BZ62" s="105">
        <f>Cron.Inversiones!C62</f>
        <v>0</v>
      </c>
      <c r="CA62" s="105">
        <f>Cron.Inversiones!D62</f>
        <v>0</v>
      </c>
      <c r="CB62" s="105">
        <f>Cron.Inversiones!E62</f>
        <v>0</v>
      </c>
      <c r="CC62" s="105">
        <f>Cron.Inversiones!F62</f>
        <v>0</v>
      </c>
      <c r="CD62" s="105">
        <f>Cron.Inversiones!G62</f>
        <v>0</v>
      </c>
      <c r="CE62" s="105">
        <f>Cron.Inversiones!H62</f>
        <v>0</v>
      </c>
      <c r="CF62" s="105">
        <f>Cron.Inversiones!I62</f>
        <v>0</v>
      </c>
      <c r="CG62" s="105">
        <f>Cron.Inversiones!J62</f>
        <v>0</v>
      </c>
      <c r="CH62" s="105">
        <f>Cron.Inversiones!K62</f>
        <v>0</v>
      </c>
      <c r="CI62" s="105">
        <f>Cron.Inversiones!L62</f>
        <v>0</v>
      </c>
      <c r="CJ62" s="105">
        <f>Cron.Inversiones!M62</f>
        <v>0</v>
      </c>
      <c r="CK62" s="105">
        <f>Cron.Inversiones!N62</f>
        <v>0</v>
      </c>
      <c r="CL62" s="105">
        <f>Cron.Inversiones!O62</f>
        <v>0</v>
      </c>
      <c r="CM62" s="105">
        <f>Cron.Inversiones!P62</f>
        <v>0</v>
      </c>
      <c r="CN62" s="111"/>
      <c r="CO62" s="105"/>
      <c r="CP62" s="110"/>
      <c r="CQ62" s="105"/>
      <c r="CR62" s="105"/>
      <c r="CS62" s="105"/>
      <c r="CT62" s="105"/>
      <c r="CU62" s="105"/>
      <c r="CV62" s="111"/>
      <c r="CW62" s="111"/>
      <c r="CX62" s="110">
        <f>Empleo!B62</f>
        <v>0</v>
      </c>
      <c r="CY62" s="105" t="str">
        <f>Empleo!C62</f>
        <v>Ingeniero Industrial o similar</v>
      </c>
      <c r="CZ62" s="105">
        <f>Empleo!D62</f>
        <v>0</v>
      </c>
      <c r="DA62" s="105">
        <f>Empleo!E62</f>
        <v>0</v>
      </c>
      <c r="DB62" s="105">
        <f>Empleo!F62</f>
        <v>0</v>
      </c>
      <c r="DC62" s="105">
        <f>Empleo!G62</f>
        <v>0</v>
      </c>
      <c r="DD62" s="105">
        <f>Empleo!H62</f>
        <v>0</v>
      </c>
      <c r="DE62" s="105">
        <f>Empleo!I62</f>
        <v>0</v>
      </c>
      <c r="DF62" s="105">
        <f>Empleo!J62</f>
        <v>0</v>
      </c>
      <c r="DG62" s="105">
        <f>Empleo!K62</f>
        <v>0</v>
      </c>
      <c r="DH62" s="105">
        <f>Empleo!L62</f>
        <v>0</v>
      </c>
      <c r="DI62" s="105">
        <f>Empleo!M62</f>
        <v>0</v>
      </c>
      <c r="DJ62" s="105">
        <f>Empleo!N62</f>
        <v>0</v>
      </c>
    </row>
    <row r="63" spans="11:114" customFormat="1">
      <c r="K63" s="111"/>
      <c r="L63" s="105"/>
      <c r="M63" s="110">
        <f>'"Información del Proyecto" - 1'!B63</f>
        <v>0</v>
      </c>
      <c r="N63" s="105" t="str">
        <f>'"Información del Proyecto" - 1'!C63</f>
        <v>Otras oportunidades de aprovechamientos no energéticos: describa</v>
      </c>
      <c r="O63" s="105">
        <f>'"Información del Proyecto" - 1'!D63</f>
        <v>0</v>
      </c>
      <c r="P63" s="105">
        <f>'"Información del Proyecto" - 1'!E63</f>
        <v>0</v>
      </c>
      <c r="Q63" s="105">
        <f>'"Información del Proyecto" - 1'!F63</f>
        <v>0</v>
      </c>
      <c r="R63" s="105">
        <f>'"Información del Proyecto" - 1'!G63</f>
        <v>0</v>
      </c>
      <c r="S63" s="105">
        <f>'"Información del Proyecto" - 1'!H63</f>
        <v>0</v>
      </c>
      <c r="T63" s="105">
        <f>'"Información del Proyecto" - 1'!I63</f>
        <v>0</v>
      </c>
      <c r="U63" s="105">
        <f>'"Información del Proyecto" - 1'!J63</f>
        <v>0</v>
      </c>
      <c r="V63" s="105">
        <f>'"Información del Proyecto" - 1'!K63</f>
        <v>0</v>
      </c>
      <c r="W63" s="105">
        <f>'"Información del Proyecto" - 1'!L63</f>
        <v>0</v>
      </c>
      <c r="X63" s="111">
        <f>'"Información del Proyecto" - 1'!M63</f>
        <v>0</v>
      </c>
      <c r="Z63" s="110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11"/>
      <c r="AM63" s="105"/>
      <c r="AN63" s="110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11"/>
      <c r="BD63" s="110">
        <f ca="1">Cálculos!B62</f>
        <v>0</v>
      </c>
      <c r="BE63" s="105">
        <f ca="1">Cálculos!C62</f>
        <v>0</v>
      </c>
      <c r="BF63" s="105">
        <f ca="1">Cálculos!D62</f>
        <v>0</v>
      </c>
      <c r="BG63" s="105">
        <f ca="1">Cálculos!E62</f>
        <v>0</v>
      </c>
      <c r="BH63" s="105">
        <f ca="1">Cálculos!F62</f>
        <v>0</v>
      </c>
      <c r="BI63" s="105">
        <f ca="1">Cálculos!G62</f>
        <v>0</v>
      </c>
      <c r="BJ63" s="105">
        <f>Cálculos!H62</f>
        <v>0</v>
      </c>
      <c r="BK63" s="105">
        <f ca="1">Cálculos!I62</f>
        <v>0</v>
      </c>
      <c r="BL63" s="105">
        <f ca="1">Cálculos!J62</f>
        <v>0</v>
      </c>
      <c r="BM63" s="105">
        <f ca="1">Cálculos!K62</f>
        <v>0</v>
      </c>
      <c r="BN63" s="105">
        <f ca="1">Cálculos!L62</f>
        <v>0</v>
      </c>
      <c r="BO63" s="105">
        <f>Cálculos!M62</f>
        <v>0</v>
      </c>
      <c r="BP63" s="105">
        <f ca="1">Cálculos!N62</f>
        <v>0</v>
      </c>
      <c r="BQ63" s="105">
        <f ca="1">Cálculos!O62</f>
        <v>0</v>
      </c>
      <c r="BR63" s="105">
        <f ca="1">Cálculos!P62</f>
        <v>0</v>
      </c>
      <c r="BS63" s="105">
        <f ca="1">Cálculos!Q62</f>
        <v>0</v>
      </c>
      <c r="BT63" s="105">
        <f ca="1">Cálculos!R62</f>
        <v>0</v>
      </c>
      <c r="BU63" s="105">
        <f ca="1">Cálculos!S62</f>
        <v>0</v>
      </c>
      <c r="BV63" s="105">
        <f ca="1">Cálculos!T62</f>
        <v>0</v>
      </c>
      <c r="BW63" s="111"/>
      <c r="BX63" s="105"/>
      <c r="BY63" s="110">
        <f>Cron.Inversiones!B63</f>
        <v>0</v>
      </c>
      <c r="BZ63" s="105">
        <f>Cron.Inversiones!C63</f>
        <v>0</v>
      </c>
      <c r="CA63" s="105">
        <f>Cron.Inversiones!D63</f>
        <v>0</v>
      </c>
      <c r="CB63" s="105">
        <f>Cron.Inversiones!E63</f>
        <v>0</v>
      </c>
      <c r="CC63" s="105">
        <f>Cron.Inversiones!F63</f>
        <v>0</v>
      </c>
      <c r="CD63" s="105">
        <f>Cron.Inversiones!G63</f>
        <v>0</v>
      </c>
      <c r="CE63" s="105">
        <f>Cron.Inversiones!H63</f>
        <v>0</v>
      </c>
      <c r="CF63" s="105">
        <f>Cron.Inversiones!I63</f>
        <v>0</v>
      </c>
      <c r="CG63" s="105">
        <f>Cron.Inversiones!J63</f>
        <v>0</v>
      </c>
      <c r="CH63" s="105">
        <f>Cron.Inversiones!K63</f>
        <v>0</v>
      </c>
      <c r="CI63" s="105">
        <f>Cron.Inversiones!L63</f>
        <v>0</v>
      </c>
      <c r="CJ63" s="105">
        <f>Cron.Inversiones!M63</f>
        <v>0</v>
      </c>
      <c r="CK63" s="105">
        <f>Cron.Inversiones!N63</f>
        <v>0</v>
      </c>
      <c r="CL63" s="105">
        <f>Cron.Inversiones!O63</f>
        <v>0</v>
      </c>
      <c r="CM63" s="105">
        <f>Cron.Inversiones!P63</f>
        <v>0</v>
      </c>
      <c r="CN63" s="111"/>
      <c r="CO63" s="105"/>
      <c r="CP63" s="110"/>
      <c r="CQ63" s="105"/>
      <c r="CR63" s="105"/>
      <c r="CS63" s="105"/>
      <c r="CT63" s="105"/>
      <c r="CU63" s="105"/>
      <c r="CV63" s="111"/>
      <c r="CW63" s="111"/>
      <c r="CX63" s="110">
        <f>Empleo!B63</f>
        <v>0</v>
      </c>
      <c r="CY63" s="105" t="str">
        <f>Empleo!C63</f>
        <v>Abogado</v>
      </c>
      <c r="CZ63" s="105">
        <f>Empleo!D63</f>
        <v>0</v>
      </c>
      <c r="DA63" s="105">
        <f>Empleo!E63</f>
        <v>0</v>
      </c>
      <c r="DB63" s="105">
        <f>Empleo!F63</f>
        <v>0</v>
      </c>
      <c r="DC63" s="105">
        <f>Empleo!G63</f>
        <v>0</v>
      </c>
      <c r="DD63" s="105">
        <f>Empleo!H63</f>
        <v>0</v>
      </c>
      <c r="DE63" s="105">
        <f>Empleo!I63</f>
        <v>0</v>
      </c>
      <c r="DF63" s="105">
        <f>Empleo!J63</f>
        <v>0</v>
      </c>
      <c r="DG63" s="105">
        <f>Empleo!K63</f>
        <v>0</v>
      </c>
      <c r="DH63" s="105">
        <f>Empleo!L63</f>
        <v>0</v>
      </c>
      <c r="DI63" s="105">
        <f>Empleo!M63</f>
        <v>0</v>
      </c>
      <c r="DJ63" s="105">
        <f>Empleo!N63</f>
        <v>0</v>
      </c>
    </row>
    <row r="64" spans="11:114" customFormat="1">
      <c r="K64" s="111"/>
      <c r="L64" s="105"/>
      <c r="M64" s="110">
        <f>'"Información del Proyecto" - 1'!B64</f>
        <v>0</v>
      </c>
      <c r="N64" s="105">
        <f>'"Información del Proyecto" - 1'!C64</f>
        <v>0</v>
      </c>
      <c r="O64" s="105">
        <f>'"Información del Proyecto" - 1'!D64</f>
        <v>0</v>
      </c>
      <c r="P64" s="105">
        <f>'"Información del Proyecto" - 1'!E64</f>
        <v>0</v>
      </c>
      <c r="Q64" s="105">
        <f>'"Información del Proyecto" - 1'!F64</f>
        <v>0</v>
      </c>
      <c r="R64" s="105">
        <f>'"Información del Proyecto" - 1'!G64</f>
        <v>0</v>
      </c>
      <c r="S64" s="105">
        <f>'"Información del Proyecto" - 1'!H64</f>
        <v>0</v>
      </c>
      <c r="T64" s="105">
        <f>'"Información del Proyecto" - 1'!I64</f>
        <v>0</v>
      </c>
      <c r="U64" s="105">
        <f>'"Información del Proyecto" - 1'!J64</f>
        <v>0</v>
      </c>
      <c r="V64" s="105">
        <f>'"Información del Proyecto" - 1'!K64</f>
        <v>0</v>
      </c>
      <c r="W64" s="105">
        <f>'"Información del Proyecto" - 1'!L64</f>
        <v>0</v>
      </c>
      <c r="X64" s="111">
        <f>'"Información del Proyecto" - 1'!M64</f>
        <v>0</v>
      </c>
      <c r="Z64" s="110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11"/>
      <c r="AM64" s="105"/>
      <c r="AN64" s="110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11"/>
      <c r="BD64" s="110">
        <f ca="1">Cálculos!B63</f>
        <v>0</v>
      </c>
      <c r="BE64" s="105">
        <f ca="1">Cálculos!C63</f>
        <v>0</v>
      </c>
      <c r="BF64" s="105">
        <f ca="1">Cálculos!D63</f>
        <v>0</v>
      </c>
      <c r="BG64" s="105">
        <f ca="1">Cálculos!E63</f>
        <v>0</v>
      </c>
      <c r="BH64" s="105">
        <f ca="1">Cálculos!F63</f>
        <v>0</v>
      </c>
      <c r="BI64" s="105">
        <f ca="1">Cálculos!G63</f>
        <v>0</v>
      </c>
      <c r="BJ64" s="105">
        <f>Cálculos!H63</f>
        <v>0</v>
      </c>
      <c r="BK64" s="105">
        <f ca="1">Cálculos!I63</f>
        <v>0</v>
      </c>
      <c r="BL64" s="105">
        <f ca="1">Cálculos!J63</f>
        <v>0</v>
      </c>
      <c r="BM64" s="105">
        <f ca="1">Cálculos!K63</f>
        <v>0</v>
      </c>
      <c r="BN64" s="105">
        <f ca="1">Cálculos!L63</f>
        <v>0</v>
      </c>
      <c r="BO64" s="105">
        <f>Cálculos!M63</f>
        <v>0</v>
      </c>
      <c r="BP64" s="105">
        <f ca="1">Cálculos!N63</f>
        <v>0</v>
      </c>
      <c r="BQ64" s="105">
        <f ca="1">Cálculos!O63</f>
        <v>0</v>
      </c>
      <c r="BR64" s="105">
        <f ca="1">Cálculos!P63</f>
        <v>0</v>
      </c>
      <c r="BS64" s="105">
        <f ca="1">Cálculos!Q63</f>
        <v>0</v>
      </c>
      <c r="BT64" s="105">
        <f ca="1">Cálculos!R63</f>
        <v>0</v>
      </c>
      <c r="BU64" s="105">
        <f ca="1">Cálculos!S63</f>
        <v>0</v>
      </c>
      <c r="BV64" s="105">
        <f ca="1">Cálculos!T63</f>
        <v>0</v>
      </c>
      <c r="BW64" s="111"/>
      <c r="BX64" s="105"/>
      <c r="BY64" s="110">
        <f>Cron.Inversiones!B64</f>
        <v>0</v>
      </c>
      <c r="BZ64" s="105">
        <f>Cron.Inversiones!C64</f>
        <v>0</v>
      </c>
      <c r="CA64" s="105">
        <f>Cron.Inversiones!D64</f>
        <v>0</v>
      </c>
      <c r="CB64" s="105">
        <f>Cron.Inversiones!E64</f>
        <v>0</v>
      </c>
      <c r="CC64" s="105">
        <f>Cron.Inversiones!F64</f>
        <v>0</v>
      </c>
      <c r="CD64" s="105">
        <f>Cron.Inversiones!G64</f>
        <v>0</v>
      </c>
      <c r="CE64" s="105">
        <f>Cron.Inversiones!H64</f>
        <v>0</v>
      </c>
      <c r="CF64" s="105">
        <f>Cron.Inversiones!I64</f>
        <v>0</v>
      </c>
      <c r="CG64" s="105">
        <f>Cron.Inversiones!J64</f>
        <v>0</v>
      </c>
      <c r="CH64" s="105">
        <f>Cron.Inversiones!K64</f>
        <v>0</v>
      </c>
      <c r="CI64" s="105">
        <f>Cron.Inversiones!L64</f>
        <v>0</v>
      </c>
      <c r="CJ64" s="105">
        <f>Cron.Inversiones!M64</f>
        <v>0</v>
      </c>
      <c r="CK64" s="105">
        <f>Cron.Inversiones!N64</f>
        <v>0</v>
      </c>
      <c r="CL64" s="105">
        <f>Cron.Inversiones!O64</f>
        <v>0</v>
      </c>
      <c r="CM64" s="105">
        <f>Cron.Inversiones!P64</f>
        <v>0</v>
      </c>
      <c r="CN64" s="111"/>
      <c r="CO64" s="105"/>
      <c r="CP64" s="110"/>
      <c r="CQ64" s="105"/>
      <c r="CR64" s="105"/>
      <c r="CS64" s="105"/>
      <c r="CT64" s="105"/>
      <c r="CU64" s="105"/>
      <c r="CV64" s="111"/>
      <c r="CW64" s="111"/>
      <c r="CX64" s="110">
        <f>Empleo!B64</f>
        <v>0</v>
      </c>
      <c r="CY64" s="105" t="str">
        <f>Empleo!C64</f>
        <v>Profesional vinculado con Social/Ambiental</v>
      </c>
      <c r="CZ64" s="105">
        <f>Empleo!D64</f>
        <v>0</v>
      </c>
      <c r="DA64" s="105">
        <f>Empleo!E64</f>
        <v>0</v>
      </c>
      <c r="DB64" s="105">
        <f>Empleo!F64</f>
        <v>0</v>
      </c>
      <c r="DC64" s="105">
        <f>Empleo!G64</f>
        <v>0</v>
      </c>
      <c r="DD64" s="105">
        <f>Empleo!H64</f>
        <v>0</v>
      </c>
      <c r="DE64" s="105">
        <f>Empleo!I64</f>
        <v>0</v>
      </c>
      <c r="DF64" s="105">
        <f>Empleo!J64</f>
        <v>0</v>
      </c>
      <c r="DG64" s="105">
        <f>Empleo!K64</f>
        <v>0</v>
      </c>
      <c r="DH64" s="105">
        <f>Empleo!L64</f>
        <v>0</v>
      </c>
      <c r="DI64" s="105">
        <f>Empleo!M64</f>
        <v>0</v>
      </c>
      <c r="DJ64" s="105">
        <f>Empleo!N64</f>
        <v>0</v>
      </c>
    </row>
    <row r="65" spans="11:114" customFormat="1">
      <c r="K65" s="111"/>
      <c r="L65" s="105"/>
      <c r="M65" s="110">
        <f>'"Información del Proyecto" - 1'!B65</f>
        <v>0</v>
      </c>
      <c r="N65" s="105">
        <f>'"Información del Proyecto" - 1'!C65</f>
        <v>0</v>
      </c>
      <c r="O65" s="105">
        <f>'"Información del Proyecto" - 1'!D65</f>
        <v>0</v>
      </c>
      <c r="P65" s="105">
        <f>'"Información del Proyecto" - 1'!E65</f>
        <v>0</v>
      </c>
      <c r="Q65" s="105">
        <f>'"Información del Proyecto" - 1'!F65</f>
        <v>0</v>
      </c>
      <c r="R65" s="105">
        <f>'"Información del Proyecto" - 1'!G65</f>
        <v>0</v>
      </c>
      <c r="S65" s="105">
        <f>'"Información del Proyecto" - 1'!H65</f>
        <v>0</v>
      </c>
      <c r="T65" s="105">
        <f>'"Información del Proyecto" - 1'!I65</f>
        <v>0</v>
      </c>
      <c r="U65" s="105">
        <f>'"Información del Proyecto" - 1'!J65</f>
        <v>0</v>
      </c>
      <c r="V65" s="105">
        <f>'"Información del Proyecto" - 1'!K65</f>
        <v>0</v>
      </c>
      <c r="W65" s="105">
        <f>'"Información del Proyecto" - 1'!L65</f>
        <v>0</v>
      </c>
      <c r="X65" s="111">
        <f>'"Información del Proyecto" - 1'!M65</f>
        <v>0</v>
      </c>
      <c r="Z65" s="110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11"/>
      <c r="AM65" s="105"/>
      <c r="AN65" s="110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11"/>
      <c r="BD65" s="110">
        <f ca="1">Cálculos!B64</f>
        <v>0</v>
      </c>
      <c r="BE65" s="105">
        <f ca="1">Cálculos!C64</f>
        <v>0</v>
      </c>
      <c r="BF65" s="105">
        <f ca="1">Cálculos!D64</f>
        <v>0</v>
      </c>
      <c r="BG65" s="105">
        <f ca="1">Cálculos!E64</f>
        <v>0</v>
      </c>
      <c r="BH65" s="105">
        <f ca="1">Cálculos!F64</f>
        <v>0</v>
      </c>
      <c r="BI65" s="105">
        <f ca="1">Cálculos!G64</f>
        <v>0</v>
      </c>
      <c r="BJ65" s="105">
        <f>Cálculos!H64</f>
        <v>0</v>
      </c>
      <c r="BK65" s="105">
        <f ca="1">Cálculos!I64</f>
        <v>0</v>
      </c>
      <c r="BL65" s="105">
        <f ca="1">Cálculos!J64</f>
        <v>0</v>
      </c>
      <c r="BM65" s="105">
        <f ca="1">Cálculos!K64</f>
        <v>0</v>
      </c>
      <c r="BN65" s="105">
        <f ca="1">Cálculos!L64</f>
        <v>0</v>
      </c>
      <c r="BO65" s="105">
        <f>Cálculos!M64</f>
        <v>0</v>
      </c>
      <c r="BP65" s="105">
        <f ca="1">Cálculos!N64</f>
        <v>0</v>
      </c>
      <c r="BQ65" s="105">
        <f ca="1">Cálculos!O64</f>
        <v>0</v>
      </c>
      <c r="BR65" s="105">
        <f ca="1">Cálculos!P64</f>
        <v>0</v>
      </c>
      <c r="BS65" s="105">
        <f ca="1">Cálculos!Q64</f>
        <v>0</v>
      </c>
      <c r="BT65" s="105">
        <f ca="1">Cálculos!R64</f>
        <v>0</v>
      </c>
      <c r="BU65" s="105">
        <f ca="1">Cálculos!S64</f>
        <v>0</v>
      </c>
      <c r="BV65" s="105">
        <f ca="1">Cálculos!T64</f>
        <v>0</v>
      </c>
      <c r="BW65" s="111"/>
      <c r="BX65" s="105"/>
      <c r="BY65" s="110">
        <f>Cron.Inversiones!B65</f>
        <v>0</v>
      </c>
      <c r="BZ65" s="105">
        <f>Cron.Inversiones!C65</f>
        <v>0</v>
      </c>
      <c r="CA65" s="105">
        <f>Cron.Inversiones!D65</f>
        <v>0</v>
      </c>
      <c r="CB65" s="105">
        <f>Cron.Inversiones!E65</f>
        <v>0</v>
      </c>
      <c r="CC65" s="105">
        <f>Cron.Inversiones!F65</f>
        <v>0</v>
      </c>
      <c r="CD65" s="105">
        <f>Cron.Inversiones!G65</f>
        <v>0</v>
      </c>
      <c r="CE65" s="105">
        <f>Cron.Inversiones!H65</f>
        <v>0</v>
      </c>
      <c r="CF65" s="105">
        <f>Cron.Inversiones!I65</f>
        <v>0</v>
      </c>
      <c r="CG65" s="105">
        <f>Cron.Inversiones!J65</f>
        <v>0</v>
      </c>
      <c r="CH65" s="105">
        <f>Cron.Inversiones!K65</f>
        <v>0</v>
      </c>
      <c r="CI65" s="105">
        <f>Cron.Inversiones!L65</f>
        <v>0</v>
      </c>
      <c r="CJ65" s="105">
        <f>Cron.Inversiones!M65</f>
        <v>0</v>
      </c>
      <c r="CK65" s="105">
        <f>Cron.Inversiones!N65</f>
        <v>0</v>
      </c>
      <c r="CL65" s="105">
        <f>Cron.Inversiones!O65</f>
        <v>0</v>
      </c>
      <c r="CM65" s="105">
        <f>Cron.Inversiones!P65</f>
        <v>0</v>
      </c>
      <c r="CN65" s="111"/>
      <c r="CO65" s="105"/>
      <c r="CP65" s="110"/>
      <c r="CQ65" s="105"/>
      <c r="CR65" s="105"/>
      <c r="CS65" s="105"/>
      <c r="CT65" s="105"/>
      <c r="CU65" s="105"/>
      <c r="CV65" s="111"/>
      <c r="CW65" s="111"/>
      <c r="CX65" s="110">
        <f>Empleo!B65</f>
        <v>0</v>
      </c>
      <c r="CY65" s="105" t="str">
        <f>Empleo!C65</f>
        <v>Técnico</v>
      </c>
      <c r="CZ65" s="105">
        <f>Empleo!D65</f>
        <v>0</v>
      </c>
      <c r="DA65" s="105">
        <f>Empleo!E65</f>
        <v>0</v>
      </c>
      <c r="DB65" s="105">
        <f>Empleo!F65</f>
        <v>0</v>
      </c>
      <c r="DC65" s="105">
        <f>Empleo!G65</f>
        <v>0</v>
      </c>
      <c r="DD65" s="105">
        <f>Empleo!H65</f>
        <v>0</v>
      </c>
      <c r="DE65" s="105">
        <f>Empleo!I65</f>
        <v>0</v>
      </c>
      <c r="DF65" s="105">
        <f>Empleo!J65</f>
        <v>0</v>
      </c>
      <c r="DG65" s="105">
        <f>Empleo!K65</f>
        <v>0</v>
      </c>
      <c r="DH65" s="105">
        <f>Empleo!L65</f>
        <v>0</v>
      </c>
      <c r="DI65" s="105">
        <f>Empleo!M65</f>
        <v>0</v>
      </c>
      <c r="DJ65" s="105">
        <f>Empleo!N65</f>
        <v>0</v>
      </c>
    </row>
    <row r="66" spans="11:114" customFormat="1">
      <c r="K66" s="111"/>
      <c r="L66" s="105"/>
      <c r="M66" s="110">
        <f>'"Información del Proyecto" - 1'!B66</f>
        <v>0</v>
      </c>
      <c r="N66" s="105">
        <f>'"Información del Proyecto" - 1'!C66</f>
        <v>0</v>
      </c>
      <c r="O66" s="105">
        <f>'"Información del Proyecto" - 1'!D66</f>
        <v>0</v>
      </c>
      <c r="P66" s="105">
        <f>'"Información del Proyecto" - 1'!E66</f>
        <v>0</v>
      </c>
      <c r="Q66" s="105">
        <f>'"Información del Proyecto" - 1'!F66</f>
        <v>0</v>
      </c>
      <c r="R66" s="105">
        <f>'"Información del Proyecto" - 1'!G66</f>
        <v>0</v>
      </c>
      <c r="S66" s="105">
        <f>'"Información del Proyecto" - 1'!H66</f>
        <v>0</v>
      </c>
      <c r="T66" s="105">
        <f>'"Información del Proyecto" - 1'!I66</f>
        <v>0</v>
      </c>
      <c r="U66" s="105">
        <f>'"Información del Proyecto" - 1'!J66</f>
        <v>0</v>
      </c>
      <c r="V66" s="105">
        <f>'"Información del Proyecto" - 1'!K66</f>
        <v>0</v>
      </c>
      <c r="W66" s="105">
        <f>'"Información del Proyecto" - 1'!L66</f>
        <v>0</v>
      </c>
      <c r="X66" s="111">
        <f>'"Información del Proyecto" - 1'!M66</f>
        <v>0</v>
      </c>
      <c r="Z66" s="110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11"/>
      <c r="AM66" s="105"/>
      <c r="AN66" s="110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11"/>
      <c r="BD66" s="110">
        <f ca="1">Cálculos!B65</f>
        <v>0</v>
      </c>
      <c r="BE66" s="105">
        <f ca="1">Cálculos!C65</f>
        <v>0</v>
      </c>
      <c r="BF66" s="105">
        <f ca="1">Cálculos!D65</f>
        <v>0</v>
      </c>
      <c r="BG66" s="105">
        <f ca="1">Cálculos!E65</f>
        <v>0</v>
      </c>
      <c r="BH66" s="105">
        <f ca="1">Cálculos!F65</f>
        <v>0</v>
      </c>
      <c r="BI66" s="105">
        <f ca="1">Cálculos!G65</f>
        <v>0</v>
      </c>
      <c r="BJ66" s="105">
        <f>Cálculos!H65</f>
        <v>0</v>
      </c>
      <c r="BK66" s="105">
        <f ca="1">Cálculos!I65</f>
        <v>0</v>
      </c>
      <c r="BL66" s="105">
        <f ca="1">Cálculos!J65</f>
        <v>0</v>
      </c>
      <c r="BM66" s="105">
        <f ca="1">Cálculos!K65</f>
        <v>0</v>
      </c>
      <c r="BN66" s="105">
        <f ca="1">Cálculos!L65</f>
        <v>0</v>
      </c>
      <c r="BO66" s="105">
        <f>Cálculos!M65</f>
        <v>0</v>
      </c>
      <c r="BP66" s="105">
        <f ca="1">Cálculos!N65</f>
        <v>0</v>
      </c>
      <c r="BQ66" s="105">
        <f ca="1">Cálculos!O65</f>
        <v>0</v>
      </c>
      <c r="BR66" s="105">
        <f ca="1">Cálculos!P65</f>
        <v>0</v>
      </c>
      <c r="BS66" s="105">
        <f ca="1">Cálculos!Q65</f>
        <v>0</v>
      </c>
      <c r="BT66" s="105">
        <f ca="1">Cálculos!R65</f>
        <v>0</v>
      </c>
      <c r="BU66" s="105">
        <f ca="1">Cálculos!S65</f>
        <v>0</v>
      </c>
      <c r="BV66" s="105">
        <f ca="1">Cálculos!T65</f>
        <v>0</v>
      </c>
      <c r="BW66" s="111"/>
      <c r="BX66" s="105"/>
      <c r="BY66" s="110">
        <f>Cron.Inversiones!B66</f>
        <v>0</v>
      </c>
      <c r="BZ66" s="105">
        <f>Cron.Inversiones!C66</f>
        <v>0</v>
      </c>
      <c r="CA66" s="105">
        <f>Cron.Inversiones!D66</f>
        <v>0</v>
      </c>
      <c r="CB66" s="105">
        <f>Cron.Inversiones!E66</f>
        <v>0</v>
      </c>
      <c r="CC66" s="105">
        <f>Cron.Inversiones!F66</f>
        <v>0</v>
      </c>
      <c r="CD66" s="105">
        <f>Cron.Inversiones!G66</f>
        <v>0</v>
      </c>
      <c r="CE66" s="105">
        <f>Cron.Inversiones!H66</f>
        <v>0</v>
      </c>
      <c r="CF66" s="105">
        <f>Cron.Inversiones!I66</f>
        <v>0</v>
      </c>
      <c r="CG66" s="105">
        <f>Cron.Inversiones!J66</f>
        <v>0</v>
      </c>
      <c r="CH66" s="105">
        <f>Cron.Inversiones!K66</f>
        <v>0</v>
      </c>
      <c r="CI66" s="105">
        <f>Cron.Inversiones!L66</f>
        <v>0</v>
      </c>
      <c r="CJ66" s="105">
        <f>Cron.Inversiones!M66</f>
        <v>0</v>
      </c>
      <c r="CK66" s="105">
        <f>Cron.Inversiones!N66</f>
        <v>0</v>
      </c>
      <c r="CL66" s="105">
        <f>Cron.Inversiones!O66</f>
        <v>0</v>
      </c>
      <c r="CM66" s="105">
        <f>Cron.Inversiones!P66</f>
        <v>0</v>
      </c>
      <c r="CN66" s="111"/>
      <c r="CO66" s="105"/>
      <c r="CP66" s="110"/>
      <c r="CQ66" s="105"/>
      <c r="CR66" s="105"/>
      <c r="CS66" s="105"/>
      <c r="CT66" s="105"/>
      <c r="CU66" s="105"/>
      <c r="CV66" s="111"/>
      <c r="CW66" s="111"/>
      <c r="CX66" s="110">
        <f>Empleo!B66</f>
        <v>0</v>
      </c>
      <c r="CY66" s="105" t="str">
        <f>Empleo!C66</f>
        <v>Otras profesiones (detallar abajo)</v>
      </c>
      <c r="CZ66" s="105">
        <f>Empleo!D66</f>
        <v>0</v>
      </c>
      <c r="DA66" s="105">
        <f>Empleo!E66</f>
        <v>0</v>
      </c>
      <c r="DB66" s="105">
        <f>Empleo!F66</f>
        <v>0</v>
      </c>
      <c r="DC66" s="105">
        <f>Empleo!G66</f>
        <v>0</v>
      </c>
      <c r="DD66" s="105">
        <f>Empleo!H66</f>
        <v>0</v>
      </c>
      <c r="DE66" s="105">
        <f>Empleo!I66</f>
        <v>0</v>
      </c>
      <c r="DF66" s="105">
        <f>Empleo!J66</f>
        <v>0</v>
      </c>
      <c r="DG66" s="105">
        <f>Empleo!K66</f>
        <v>0</v>
      </c>
      <c r="DH66" s="105">
        <f>Empleo!L66</f>
        <v>0</v>
      </c>
      <c r="DI66" s="105">
        <f>Empleo!M66</f>
        <v>0</v>
      </c>
      <c r="DJ66" s="105">
        <f>Empleo!N66</f>
        <v>0</v>
      </c>
    </row>
    <row r="67" spans="11:114" customFormat="1">
      <c r="K67" s="111"/>
      <c r="L67" s="105"/>
      <c r="M67" s="110">
        <f>'"Información del Proyecto" - 1'!B67</f>
        <v>0</v>
      </c>
      <c r="N67" s="105">
        <f>'"Información del Proyecto" - 1'!C67</f>
        <v>0</v>
      </c>
      <c r="O67" s="105">
        <f>'"Información del Proyecto" - 1'!D67</f>
        <v>0</v>
      </c>
      <c r="P67" s="105">
        <f>'"Información del Proyecto" - 1'!E67</f>
        <v>0</v>
      </c>
      <c r="Q67" s="105">
        <f>'"Información del Proyecto" - 1'!F67</f>
        <v>0</v>
      </c>
      <c r="R67" s="105">
        <f>'"Información del Proyecto" - 1'!G67</f>
        <v>0</v>
      </c>
      <c r="S67" s="105">
        <f>'"Información del Proyecto" - 1'!H67</f>
        <v>0</v>
      </c>
      <c r="T67" s="105">
        <f>'"Información del Proyecto" - 1'!I67</f>
        <v>0</v>
      </c>
      <c r="U67" s="105">
        <f>'"Información del Proyecto" - 1'!J67</f>
        <v>0</v>
      </c>
      <c r="V67" s="105">
        <f>'"Información del Proyecto" - 1'!K67</f>
        <v>0</v>
      </c>
      <c r="W67" s="105">
        <f>'"Información del Proyecto" - 1'!L67</f>
        <v>0</v>
      </c>
      <c r="X67" s="111">
        <f>'"Información del Proyecto" - 1'!M67</f>
        <v>0</v>
      </c>
      <c r="Z67" s="110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11"/>
      <c r="AM67" s="105"/>
      <c r="AN67" s="110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11"/>
      <c r="BD67" s="110">
        <f ca="1">Cálculos!B66</f>
        <v>0</v>
      </c>
      <c r="BE67" s="105">
        <f ca="1">Cálculos!C66</f>
        <v>0</v>
      </c>
      <c r="BF67" s="105">
        <f ca="1">Cálculos!D66</f>
        <v>0</v>
      </c>
      <c r="BG67" s="105">
        <f ca="1">Cálculos!E66</f>
        <v>0</v>
      </c>
      <c r="BH67" s="105">
        <f ca="1">Cálculos!F66</f>
        <v>0</v>
      </c>
      <c r="BI67" s="105">
        <f ca="1">Cálculos!G66</f>
        <v>0</v>
      </c>
      <c r="BJ67" s="105">
        <f>Cálculos!H66</f>
        <v>0</v>
      </c>
      <c r="BK67" s="105">
        <f ca="1">Cálculos!I66</f>
        <v>0</v>
      </c>
      <c r="BL67" s="105">
        <f ca="1">Cálculos!J66</f>
        <v>0</v>
      </c>
      <c r="BM67" s="105">
        <f ca="1">Cálculos!K66</f>
        <v>0</v>
      </c>
      <c r="BN67" s="105">
        <f ca="1">Cálculos!L66</f>
        <v>0</v>
      </c>
      <c r="BO67" s="105">
        <f>Cálculos!M66</f>
        <v>0</v>
      </c>
      <c r="BP67" s="105">
        <f ca="1">Cálculos!N66</f>
        <v>0</v>
      </c>
      <c r="BQ67" s="105">
        <f ca="1">Cálculos!O66</f>
        <v>0</v>
      </c>
      <c r="BR67" s="105">
        <f ca="1">Cálculos!P66</f>
        <v>0</v>
      </c>
      <c r="BS67" s="105">
        <f ca="1">Cálculos!Q66</f>
        <v>0</v>
      </c>
      <c r="BT67" s="105">
        <f ca="1">Cálculos!R66</f>
        <v>0</v>
      </c>
      <c r="BU67" s="105">
        <f ca="1">Cálculos!S66</f>
        <v>0</v>
      </c>
      <c r="BV67" s="105">
        <f ca="1">Cálculos!T66</f>
        <v>0</v>
      </c>
      <c r="BW67" s="111"/>
      <c r="BX67" s="105"/>
      <c r="BY67" s="110">
        <f>Cron.Inversiones!B67</f>
        <v>0</v>
      </c>
      <c r="BZ67" s="105">
        <f>Cron.Inversiones!C67</f>
        <v>0</v>
      </c>
      <c r="CA67" s="105">
        <f>Cron.Inversiones!D67</f>
        <v>0</v>
      </c>
      <c r="CB67" s="105">
        <f>Cron.Inversiones!E67</f>
        <v>0</v>
      </c>
      <c r="CC67" s="105">
        <f>Cron.Inversiones!F67</f>
        <v>0</v>
      </c>
      <c r="CD67" s="105">
        <f>Cron.Inversiones!G67</f>
        <v>0</v>
      </c>
      <c r="CE67" s="105">
        <f>Cron.Inversiones!H67</f>
        <v>0</v>
      </c>
      <c r="CF67" s="105">
        <f>Cron.Inversiones!I67</f>
        <v>0</v>
      </c>
      <c r="CG67" s="105">
        <f>Cron.Inversiones!J67</f>
        <v>0</v>
      </c>
      <c r="CH67" s="105">
        <f>Cron.Inversiones!K67</f>
        <v>0</v>
      </c>
      <c r="CI67" s="105">
        <f>Cron.Inversiones!L67</f>
        <v>0</v>
      </c>
      <c r="CJ67" s="105">
        <f>Cron.Inversiones!M67</f>
        <v>0</v>
      </c>
      <c r="CK67" s="105">
        <f>Cron.Inversiones!N67</f>
        <v>0</v>
      </c>
      <c r="CL67" s="105">
        <f>Cron.Inversiones!O67</f>
        <v>0</v>
      </c>
      <c r="CM67" s="105">
        <f>Cron.Inversiones!P67</f>
        <v>0</v>
      </c>
      <c r="CN67" s="111"/>
      <c r="CO67" s="105"/>
      <c r="CP67" s="110"/>
      <c r="CQ67" s="105"/>
      <c r="CR67" s="105"/>
      <c r="CS67" s="105"/>
      <c r="CT67" s="105"/>
      <c r="CU67" s="105"/>
      <c r="CV67" s="111"/>
      <c r="CW67" s="111"/>
      <c r="CX67" s="110" t="str">
        <f>Empleo!B67</f>
        <v>(detalle profesión)</v>
      </c>
      <c r="CY67" s="105">
        <f>Empleo!C67</f>
        <v>0</v>
      </c>
      <c r="CZ67" s="105">
        <f>Empleo!D67</f>
        <v>0</v>
      </c>
      <c r="DA67" s="105">
        <f>Empleo!E67</f>
        <v>0</v>
      </c>
      <c r="DB67" s="105">
        <f>Empleo!F67</f>
        <v>0</v>
      </c>
      <c r="DC67" s="105">
        <f>Empleo!G67</f>
        <v>0</v>
      </c>
      <c r="DD67" s="105">
        <f>Empleo!H67</f>
        <v>0</v>
      </c>
      <c r="DE67" s="105">
        <f>Empleo!I67</f>
        <v>0</v>
      </c>
      <c r="DF67" s="105">
        <f>Empleo!J67</f>
        <v>0</v>
      </c>
      <c r="DG67" s="105">
        <f>Empleo!K67</f>
        <v>0</v>
      </c>
      <c r="DH67" s="105">
        <f>Empleo!L67</f>
        <v>0</v>
      </c>
      <c r="DI67" s="105">
        <f>Empleo!M67</f>
        <v>0</v>
      </c>
      <c r="DJ67" s="105">
        <f>Empleo!N67</f>
        <v>0</v>
      </c>
    </row>
    <row r="68" spans="11:114" customFormat="1">
      <c r="K68" s="111"/>
      <c r="L68" s="105"/>
      <c r="M68" s="110">
        <f>'"Información del Proyecto" - 1'!B68</f>
        <v>0</v>
      </c>
      <c r="N68" s="105">
        <f>'"Información del Proyecto" - 1'!C68</f>
        <v>0</v>
      </c>
      <c r="O68" s="105">
        <f>'"Información del Proyecto" - 1'!D68</f>
        <v>0</v>
      </c>
      <c r="P68" s="105">
        <f>'"Información del Proyecto" - 1'!E68</f>
        <v>0</v>
      </c>
      <c r="Q68" s="105">
        <f>'"Información del Proyecto" - 1'!F68</f>
        <v>0</v>
      </c>
      <c r="R68" s="105">
        <f>'"Información del Proyecto" - 1'!G68</f>
        <v>0</v>
      </c>
      <c r="S68" s="105">
        <f>'"Información del Proyecto" - 1'!H68</f>
        <v>0</v>
      </c>
      <c r="T68" s="105">
        <f>'"Información del Proyecto" - 1'!I68</f>
        <v>0</v>
      </c>
      <c r="U68" s="105">
        <f>'"Información del Proyecto" - 1'!J68</f>
        <v>0</v>
      </c>
      <c r="V68" s="105">
        <f>'"Información del Proyecto" - 1'!K68</f>
        <v>0</v>
      </c>
      <c r="W68" s="105">
        <f>'"Información del Proyecto" - 1'!L68</f>
        <v>0</v>
      </c>
      <c r="X68" s="111">
        <f>'"Información del Proyecto" - 1'!M68</f>
        <v>0</v>
      </c>
      <c r="Z68" s="110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11"/>
      <c r="AM68" s="105"/>
      <c r="AN68" s="110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11"/>
      <c r="BD68" s="110">
        <f ca="1">Cálculos!B67</f>
        <v>0</v>
      </c>
      <c r="BE68" s="105">
        <f ca="1">Cálculos!C67</f>
        <v>0</v>
      </c>
      <c r="BF68" s="105">
        <f ca="1">Cálculos!D67</f>
        <v>0</v>
      </c>
      <c r="BG68" s="105">
        <f ca="1">Cálculos!E67</f>
        <v>0</v>
      </c>
      <c r="BH68" s="105">
        <f ca="1">Cálculos!F67</f>
        <v>0</v>
      </c>
      <c r="BI68" s="105">
        <f ca="1">Cálculos!G67</f>
        <v>0</v>
      </c>
      <c r="BJ68" s="105">
        <f>Cálculos!H67</f>
        <v>0</v>
      </c>
      <c r="BK68" s="105">
        <f ca="1">Cálculos!I67</f>
        <v>0</v>
      </c>
      <c r="BL68" s="105">
        <f ca="1">Cálculos!J67</f>
        <v>0</v>
      </c>
      <c r="BM68" s="105">
        <f ca="1">Cálculos!K67</f>
        <v>0</v>
      </c>
      <c r="BN68" s="105">
        <f ca="1">Cálculos!L67</f>
        <v>0</v>
      </c>
      <c r="BO68" s="105">
        <f>Cálculos!M67</f>
        <v>0</v>
      </c>
      <c r="BP68" s="105">
        <f ca="1">Cálculos!N67</f>
        <v>0</v>
      </c>
      <c r="BQ68" s="105">
        <f ca="1">Cálculos!O67</f>
        <v>0</v>
      </c>
      <c r="BR68" s="105">
        <f ca="1">Cálculos!P67</f>
        <v>0</v>
      </c>
      <c r="BS68" s="105">
        <f ca="1">Cálculos!Q67</f>
        <v>0</v>
      </c>
      <c r="BT68" s="105">
        <f ca="1">Cálculos!R67</f>
        <v>0</v>
      </c>
      <c r="BU68" s="105">
        <f ca="1">Cálculos!S67</f>
        <v>0</v>
      </c>
      <c r="BV68" s="105">
        <f ca="1">Cálculos!T67</f>
        <v>0</v>
      </c>
      <c r="BW68" s="111"/>
      <c r="BX68" s="105"/>
      <c r="BY68" s="110">
        <f>Cron.Inversiones!B68</f>
        <v>0</v>
      </c>
      <c r="BZ68" s="105">
        <f>Cron.Inversiones!C68</f>
        <v>0</v>
      </c>
      <c r="CA68" s="105">
        <f>Cron.Inversiones!D68</f>
        <v>0</v>
      </c>
      <c r="CB68" s="105">
        <f>Cron.Inversiones!E68</f>
        <v>0</v>
      </c>
      <c r="CC68" s="105">
        <f>Cron.Inversiones!F68</f>
        <v>0</v>
      </c>
      <c r="CD68" s="105">
        <f>Cron.Inversiones!G68</f>
        <v>0</v>
      </c>
      <c r="CE68" s="105">
        <f>Cron.Inversiones!H68</f>
        <v>0</v>
      </c>
      <c r="CF68" s="105">
        <f>Cron.Inversiones!I68</f>
        <v>0</v>
      </c>
      <c r="CG68" s="105">
        <f>Cron.Inversiones!J68</f>
        <v>0</v>
      </c>
      <c r="CH68" s="105">
        <f>Cron.Inversiones!K68</f>
        <v>0</v>
      </c>
      <c r="CI68" s="105">
        <f>Cron.Inversiones!L68</f>
        <v>0</v>
      </c>
      <c r="CJ68" s="105">
        <f>Cron.Inversiones!M68</f>
        <v>0</v>
      </c>
      <c r="CK68" s="105">
        <f>Cron.Inversiones!N68</f>
        <v>0</v>
      </c>
      <c r="CL68" s="105">
        <f>Cron.Inversiones!O68</f>
        <v>0</v>
      </c>
      <c r="CM68" s="105">
        <f>Cron.Inversiones!P68</f>
        <v>0</v>
      </c>
      <c r="CN68" s="111"/>
      <c r="CO68" s="105"/>
      <c r="CP68" s="110"/>
      <c r="CQ68" s="105"/>
      <c r="CR68" s="105"/>
      <c r="CS68" s="105"/>
      <c r="CT68" s="105"/>
      <c r="CU68" s="105"/>
      <c r="CV68" s="111"/>
      <c r="CW68" s="111"/>
      <c r="CX68" s="110" t="str">
        <f>Empleo!B68</f>
        <v>(detalle profesión)</v>
      </c>
      <c r="CY68" s="105">
        <f>Empleo!C68</f>
        <v>0</v>
      </c>
      <c r="CZ68" s="105">
        <f>Empleo!D68</f>
        <v>0</v>
      </c>
      <c r="DA68" s="105">
        <f>Empleo!E68</f>
        <v>0</v>
      </c>
      <c r="DB68" s="105">
        <f>Empleo!F68</f>
        <v>0</v>
      </c>
      <c r="DC68" s="105">
        <f>Empleo!G68</f>
        <v>0</v>
      </c>
      <c r="DD68" s="105">
        <f>Empleo!H68</f>
        <v>0</v>
      </c>
      <c r="DE68" s="105">
        <f>Empleo!I68</f>
        <v>0</v>
      </c>
      <c r="DF68" s="105">
        <f>Empleo!J68</f>
        <v>0</v>
      </c>
      <c r="DG68" s="105">
        <f>Empleo!K68</f>
        <v>0</v>
      </c>
      <c r="DH68" s="105">
        <f>Empleo!L68</f>
        <v>0</v>
      </c>
      <c r="DI68" s="105">
        <f>Empleo!M68</f>
        <v>0</v>
      </c>
      <c r="DJ68" s="105">
        <f>Empleo!N68</f>
        <v>0</v>
      </c>
    </row>
    <row r="69" spans="11:114" customFormat="1">
      <c r="K69" s="111"/>
      <c r="L69" s="105"/>
      <c r="M69" s="110">
        <f>'"Información del Proyecto" - 1'!B69</f>
        <v>0</v>
      </c>
      <c r="N69" s="105">
        <f>'"Información del Proyecto" - 1'!C69</f>
        <v>0</v>
      </c>
      <c r="O69" s="105">
        <f>'"Información del Proyecto" - 1'!D69</f>
        <v>0</v>
      </c>
      <c r="P69" s="105">
        <f>'"Información del Proyecto" - 1'!E69</f>
        <v>0</v>
      </c>
      <c r="Q69" s="105">
        <f>'"Información del Proyecto" - 1'!F69</f>
        <v>0</v>
      </c>
      <c r="R69" s="105">
        <f>'"Información del Proyecto" - 1'!G69</f>
        <v>0</v>
      </c>
      <c r="S69" s="105">
        <f>'"Información del Proyecto" - 1'!H69</f>
        <v>0</v>
      </c>
      <c r="T69" s="105">
        <f>'"Información del Proyecto" - 1'!I69</f>
        <v>0</v>
      </c>
      <c r="U69" s="105">
        <f>'"Información del Proyecto" - 1'!J69</f>
        <v>0</v>
      </c>
      <c r="V69" s="105">
        <f>'"Información del Proyecto" - 1'!K69</f>
        <v>0</v>
      </c>
      <c r="W69" s="105">
        <f>'"Información del Proyecto" - 1'!L69</f>
        <v>0</v>
      </c>
      <c r="X69" s="111">
        <f>'"Información del Proyecto" - 1'!M69</f>
        <v>0</v>
      </c>
      <c r="Z69" s="110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11"/>
      <c r="AM69" s="105"/>
      <c r="AN69" s="110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11"/>
      <c r="BD69" s="110">
        <f ca="1">Cálculos!B68</f>
        <v>0</v>
      </c>
      <c r="BE69" s="105">
        <f ca="1">Cálculos!C68</f>
        <v>0</v>
      </c>
      <c r="BF69" s="105">
        <f ca="1">Cálculos!D68</f>
        <v>0</v>
      </c>
      <c r="BG69" s="105">
        <f ca="1">Cálculos!E68</f>
        <v>0</v>
      </c>
      <c r="BH69" s="105">
        <f ca="1">Cálculos!F68</f>
        <v>0</v>
      </c>
      <c r="BI69" s="105">
        <f ca="1">Cálculos!G68</f>
        <v>0</v>
      </c>
      <c r="BJ69" s="105">
        <f>Cálculos!H68</f>
        <v>0</v>
      </c>
      <c r="BK69" s="105">
        <f ca="1">Cálculos!I68</f>
        <v>0</v>
      </c>
      <c r="BL69" s="105">
        <f ca="1">Cálculos!J68</f>
        <v>0</v>
      </c>
      <c r="BM69" s="105">
        <f ca="1">Cálculos!K68</f>
        <v>0</v>
      </c>
      <c r="BN69" s="105">
        <f ca="1">Cálculos!L68</f>
        <v>0</v>
      </c>
      <c r="BO69" s="105">
        <f>Cálculos!M68</f>
        <v>0</v>
      </c>
      <c r="BP69" s="105">
        <f ca="1">Cálculos!N68</f>
        <v>0</v>
      </c>
      <c r="BQ69" s="105">
        <f ca="1">Cálculos!O68</f>
        <v>0</v>
      </c>
      <c r="BR69" s="105">
        <f ca="1">Cálculos!P68</f>
        <v>0</v>
      </c>
      <c r="BS69" s="105">
        <f ca="1">Cálculos!Q68</f>
        <v>0</v>
      </c>
      <c r="BT69" s="105">
        <f ca="1">Cálculos!R68</f>
        <v>0</v>
      </c>
      <c r="BU69" s="105">
        <f ca="1">Cálculos!S68</f>
        <v>0</v>
      </c>
      <c r="BV69" s="105">
        <f ca="1">Cálculos!T68</f>
        <v>0</v>
      </c>
      <c r="BW69" s="111"/>
      <c r="BX69" s="105"/>
      <c r="BY69" s="110">
        <f>Cron.Inversiones!B69</f>
        <v>0</v>
      </c>
      <c r="BZ69" s="105">
        <f>Cron.Inversiones!C69</f>
        <v>0</v>
      </c>
      <c r="CA69" s="105">
        <f>Cron.Inversiones!D69</f>
        <v>0</v>
      </c>
      <c r="CB69" s="105">
        <f>Cron.Inversiones!E69</f>
        <v>0</v>
      </c>
      <c r="CC69" s="105">
        <f>Cron.Inversiones!F69</f>
        <v>0</v>
      </c>
      <c r="CD69" s="105">
        <f>Cron.Inversiones!G69</f>
        <v>0</v>
      </c>
      <c r="CE69" s="105">
        <f>Cron.Inversiones!H69</f>
        <v>0</v>
      </c>
      <c r="CF69" s="105">
        <f>Cron.Inversiones!I69</f>
        <v>0</v>
      </c>
      <c r="CG69" s="105">
        <f>Cron.Inversiones!J69</f>
        <v>0</v>
      </c>
      <c r="CH69" s="105">
        <f>Cron.Inversiones!K69</f>
        <v>0</v>
      </c>
      <c r="CI69" s="105">
        <f>Cron.Inversiones!L69</f>
        <v>0</v>
      </c>
      <c r="CJ69" s="105">
        <f>Cron.Inversiones!M69</f>
        <v>0</v>
      </c>
      <c r="CK69" s="105">
        <f>Cron.Inversiones!N69</f>
        <v>0</v>
      </c>
      <c r="CL69" s="105">
        <f>Cron.Inversiones!O69</f>
        <v>0</v>
      </c>
      <c r="CM69" s="105">
        <f>Cron.Inversiones!P69</f>
        <v>0</v>
      </c>
      <c r="CN69" s="111"/>
      <c r="CO69" s="105"/>
      <c r="CP69" s="110"/>
      <c r="CQ69" s="105"/>
      <c r="CR69" s="105"/>
      <c r="CS69" s="105"/>
      <c r="CT69" s="105"/>
      <c r="CU69" s="105"/>
      <c r="CV69" s="111"/>
      <c r="CW69" s="111"/>
      <c r="CX69" s="110" t="str">
        <f>Empleo!B69</f>
        <v>(detalle profesión)</v>
      </c>
      <c r="CY69" s="105">
        <f>Empleo!C69</f>
        <v>0</v>
      </c>
      <c r="CZ69" s="105">
        <f>Empleo!D69</f>
        <v>0</v>
      </c>
      <c r="DA69" s="105">
        <f>Empleo!E69</f>
        <v>0</v>
      </c>
      <c r="DB69" s="105">
        <f>Empleo!F69</f>
        <v>0</v>
      </c>
      <c r="DC69" s="105">
        <f>Empleo!G69</f>
        <v>0</v>
      </c>
      <c r="DD69" s="105">
        <f>Empleo!H69</f>
        <v>0</v>
      </c>
      <c r="DE69" s="105">
        <f>Empleo!I69</f>
        <v>0</v>
      </c>
      <c r="DF69" s="105">
        <f>Empleo!J69</f>
        <v>0</v>
      </c>
      <c r="DG69" s="105">
        <f>Empleo!K69</f>
        <v>0</v>
      </c>
      <c r="DH69" s="105">
        <f>Empleo!L69</f>
        <v>0</v>
      </c>
      <c r="DI69" s="105">
        <f>Empleo!M69</f>
        <v>0</v>
      </c>
      <c r="DJ69" s="105">
        <f>Empleo!N69</f>
        <v>0</v>
      </c>
    </row>
    <row r="70" spans="11:114" customFormat="1">
      <c r="K70" s="92"/>
      <c r="L70" s="105"/>
      <c r="M70" s="110" t="str">
        <f>'"Información del Proyecto" - 1'!B70</f>
        <v>ANEXO 4B - DESCRIPCIÓN DEL PROYECTO: UBICACIÓN, DESCRIPCIÓN TÉCNICA, OPERACIÓN Y MANTENIMIENTO (HOJA 3)</v>
      </c>
      <c r="N70" s="105">
        <f>'"Información del Proyecto" - 1'!C70</f>
        <v>0</v>
      </c>
      <c r="O70" s="105">
        <f>'"Información del Proyecto" - 1'!D70</f>
        <v>0</v>
      </c>
      <c r="P70" s="105">
        <f>'"Información del Proyecto" - 1'!E70</f>
        <v>0</v>
      </c>
      <c r="Q70" s="105">
        <f>'"Información del Proyecto" - 1'!F70</f>
        <v>0</v>
      </c>
      <c r="R70" s="105">
        <f>'"Información del Proyecto" - 1'!G70</f>
        <v>0</v>
      </c>
      <c r="S70" s="105">
        <f>'"Información del Proyecto" - 1'!H70</f>
        <v>0</v>
      </c>
      <c r="T70" s="105">
        <f>'"Información del Proyecto" - 1'!I70</f>
        <v>0</v>
      </c>
      <c r="U70" s="105">
        <f>'"Información del Proyecto" - 1'!J70</f>
        <v>0</v>
      </c>
      <c r="V70" s="105">
        <f>'"Información del Proyecto" - 1'!K70</f>
        <v>0</v>
      </c>
      <c r="W70" s="105">
        <f>'"Información del Proyecto" - 1'!L70</f>
        <v>0</v>
      </c>
      <c r="X70" s="111">
        <f>'"Información del Proyecto" - 1'!M70</f>
        <v>0</v>
      </c>
      <c r="Z70" s="110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11"/>
      <c r="AM70" s="105"/>
      <c r="AN70" s="110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11"/>
      <c r="BD70" s="110">
        <f ca="1">Cálculos!B69</f>
        <v>0</v>
      </c>
      <c r="BE70" s="105">
        <f ca="1">Cálculos!C69</f>
        <v>0</v>
      </c>
      <c r="BF70" s="105">
        <f ca="1">Cálculos!D69</f>
        <v>0</v>
      </c>
      <c r="BG70" s="105">
        <f ca="1">Cálculos!E69</f>
        <v>0</v>
      </c>
      <c r="BH70" s="105">
        <f ca="1">Cálculos!F69</f>
        <v>0</v>
      </c>
      <c r="BI70" s="105">
        <f ca="1">Cálculos!G69</f>
        <v>0</v>
      </c>
      <c r="BJ70" s="105">
        <f>Cálculos!H69</f>
        <v>0</v>
      </c>
      <c r="BK70" s="105">
        <f ca="1">Cálculos!I69</f>
        <v>0</v>
      </c>
      <c r="BL70" s="105">
        <f ca="1">Cálculos!J69</f>
        <v>0</v>
      </c>
      <c r="BM70" s="105">
        <f ca="1">Cálculos!K69</f>
        <v>0</v>
      </c>
      <c r="BN70" s="105">
        <f ca="1">Cálculos!L69</f>
        <v>0</v>
      </c>
      <c r="BO70" s="105">
        <f>Cálculos!M69</f>
        <v>0</v>
      </c>
      <c r="BP70" s="105">
        <f ca="1">Cálculos!N69</f>
        <v>0</v>
      </c>
      <c r="BQ70" s="105">
        <f ca="1">Cálculos!O69</f>
        <v>0</v>
      </c>
      <c r="BR70" s="105">
        <f ca="1">Cálculos!P69</f>
        <v>0</v>
      </c>
      <c r="BS70" s="105">
        <f ca="1">Cálculos!Q69</f>
        <v>0</v>
      </c>
      <c r="BT70" s="105">
        <f ca="1">Cálculos!R69</f>
        <v>0</v>
      </c>
      <c r="BU70" s="105">
        <f ca="1">Cálculos!S69</f>
        <v>0</v>
      </c>
      <c r="BV70" s="105">
        <f ca="1">Cálculos!T69</f>
        <v>0</v>
      </c>
      <c r="BW70" s="111"/>
      <c r="BX70" s="105"/>
      <c r="BY70" s="110">
        <f>Cron.Inversiones!B70</f>
        <v>0</v>
      </c>
      <c r="BZ70" s="105">
        <f>Cron.Inversiones!C70</f>
        <v>0</v>
      </c>
      <c r="CA70" s="105">
        <f>Cron.Inversiones!D70</f>
        <v>0</v>
      </c>
      <c r="CB70" s="105">
        <f>Cron.Inversiones!E70</f>
        <v>0</v>
      </c>
      <c r="CC70" s="105">
        <f>Cron.Inversiones!F70</f>
        <v>0</v>
      </c>
      <c r="CD70" s="105">
        <f>Cron.Inversiones!G70</f>
        <v>0</v>
      </c>
      <c r="CE70" s="105">
        <f>Cron.Inversiones!H70</f>
        <v>0</v>
      </c>
      <c r="CF70" s="105">
        <f>Cron.Inversiones!I70</f>
        <v>0</v>
      </c>
      <c r="CG70" s="105">
        <f>Cron.Inversiones!J70</f>
        <v>0</v>
      </c>
      <c r="CH70" s="105">
        <f>Cron.Inversiones!K70</f>
        <v>0</v>
      </c>
      <c r="CI70" s="105">
        <f>Cron.Inversiones!L70</f>
        <v>0</v>
      </c>
      <c r="CJ70" s="105">
        <f>Cron.Inversiones!M70</f>
        <v>0</v>
      </c>
      <c r="CK70" s="105">
        <f>Cron.Inversiones!N70</f>
        <v>0</v>
      </c>
      <c r="CL70" s="105">
        <f>Cron.Inversiones!O70</f>
        <v>0</v>
      </c>
      <c r="CM70" s="105">
        <f>Cron.Inversiones!P70</f>
        <v>0</v>
      </c>
      <c r="CN70" s="111"/>
      <c r="CO70" s="105"/>
      <c r="CP70" s="110"/>
      <c r="CQ70" s="105"/>
      <c r="CR70" s="105"/>
      <c r="CS70" s="105"/>
      <c r="CT70" s="105"/>
      <c r="CU70" s="105"/>
      <c r="CV70" s="111"/>
      <c r="CW70" s="111"/>
      <c r="CX70" s="110">
        <f>Empleo!B70</f>
        <v>0</v>
      </c>
      <c r="CY70" s="105">
        <f>Empleo!C70</f>
        <v>0</v>
      </c>
      <c r="CZ70" s="105">
        <f>Empleo!D70</f>
        <v>0</v>
      </c>
      <c r="DA70" s="105">
        <f>Empleo!E70</f>
        <v>0</v>
      </c>
      <c r="DB70" s="105">
        <f>Empleo!F70</f>
        <v>0</v>
      </c>
      <c r="DC70" s="105">
        <f>Empleo!G70</f>
        <v>0</v>
      </c>
      <c r="DD70" s="105">
        <f>Empleo!H70</f>
        <v>0</v>
      </c>
      <c r="DE70" s="105">
        <f>Empleo!I70</f>
        <v>0</v>
      </c>
      <c r="DF70" s="105">
        <f>Empleo!J70</f>
        <v>0</v>
      </c>
      <c r="DG70" s="105">
        <f>Empleo!K70</f>
        <v>0</v>
      </c>
      <c r="DH70" s="105">
        <f>Empleo!L70</f>
        <v>0</v>
      </c>
      <c r="DI70" s="105">
        <f>Empleo!M70</f>
        <v>0</v>
      </c>
      <c r="DJ70" s="105">
        <f>Empleo!N70</f>
        <v>0</v>
      </c>
    </row>
    <row r="71" spans="11:114" customFormat="1">
      <c r="K71" s="111"/>
      <c r="L71" s="105"/>
      <c r="M71" s="110">
        <f>'"Información del Proyecto" - 1'!B71</f>
        <v>0</v>
      </c>
      <c r="N71" s="105">
        <f>'"Información del Proyecto" - 1'!C71</f>
        <v>0</v>
      </c>
      <c r="O71" s="105">
        <f>'"Información del Proyecto" - 1'!D71</f>
        <v>0</v>
      </c>
      <c r="P71" s="105">
        <f>'"Información del Proyecto" - 1'!E71</f>
        <v>0</v>
      </c>
      <c r="Q71" s="105">
        <f>'"Información del Proyecto" - 1'!F71</f>
        <v>0</v>
      </c>
      <c r="R71" s="105">
        <f>'"Información del Proyecto" - 1'!G71</f>
        <v>0</v>
      </c>
      <c r="S71" s="105">
        <f>'"Información del Proyecto" - 1'!H71</f>
        <v>0</v>
      </c>
      <c r="T71" s="105">
        <f>'"Información del Proyecto" - 1'!I71</f>
        <v>0</v>
      </c>
      <c r="U71" s="105">
        <f>'"Información del Proyecto" - 1'!J71</f>
        <v>0</v>
      </c>
      <c r="V71" s="105">
        <f>'"Información del Proyecto" - 1'!K71</f>
        <v>0</v>
      </c>
      <c r="W71" s="105">
        <f>'"Información del Proyecto" - 1'!L71</f>
        <v>0</v>
      </c>
      <c r="X71" s="111">
        <f>'"Información del Proyecto" - 1'!M71</f>
        <v>0</v>
      </c>
      <c r="Z71" s="110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11"/>
      <c r="AM71" s="105"/>
      <c r="AN71" s="110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11"/>
      <c r="BD71" s="110">
        <f ca="1">Cálculos!B70</f>
        <v>0</v>
      </c>
      <c r="BE71" s="105">
        <f ca="1">Cálculos!C70</f>
        <v>0</v>
      </c>
      <c r="BF71" s="105">
        <f ca="1">Cálculos!D70</f>
        <v>0</v>
      </c>
      <c r="BG71" s="105">
        <f ca="1">Cálculos!E70</f>
        <v>0</v>
      </c>
      <c r="BH71" s="105">
        <f ca="1">Cálculos!F70</f>
        <v>0</v>
      </c>
      <c r="BI71" s="105">
        <f ca="1">Cálculos!G70</f>
        <v>0</v>
      </c>
      <c r="BJ71" s="105">
        <f>Cálculos!H70</f>
        <v>0</v>
      </c>
      <c r="BK71" s="105">
        <f ca="1">Cálculos!I70</f>
        <v>0</v>
      </c>
      <c r="BL71" s="105">
        <f ca="1">Cálculos!J70</f>
        <v>0</v>
      </c>
      <c r="BM71" s="105">
        <f ca="1">Cálculos!K70</f>
        <v>0</v>
      </c>
      <c r="BN71" s="105">
        <f ca="1">Cálculos!L70</f>
        <v>0</v>
      </c>
      <c r="BO71" s="105">
        <f>Cálculos!M70</f>
        <v>0</v>
      </c>
      <c r="BP71" s="105">
        <f ca="1">Cálculos!N70</f>
        <v>0</v>
      </c>
      <c r="BQ71" s="105">
        <f ca="1">Cálculos!O70</f>
        <v>0</v>
      </c>
      <c r="BR71" s="105">
        <f ca="1">Cálculos!P70</f>
        <v>0</v>
      </c>
      <c r="BS71" s="105">
        <f ca="1">Cálculos!Q70</f>
        <v>0</v>
      </c>
      <c r="BT71" s="105">
        <f ca="1">Cálculos!R70</f>
        <v>0</v>
      </c>
      <c r="BU71" s="105">
        <f ca="1">Cálculos!S70</f>
        <v>0</v>
      </c>
      <c r="BV71" s="105">
        <f ca="1">Cálculos!T70</f>
        <v>0</v>
      </c>
      <c r="BW71" s="111"/>
      <c r="BX71" s="105"/>
      <c r="BY71" s="110">
        <f>Cron.Inversiones!B71</f>
        <v>0</v>
      </c>
      <c r="BZ71" s="105">
        <f>Cron.Inversiones!C71</f>
        <v>0</v>
      </c>
      <c r="CA71" s="105">
        <f>Cron.Inversiones!D71</f>
        <v>0</v>
      </c>
      <c r="CB71" s="105">
        <f>Cron.Inversiones!E71</f>
        <v>0</v>
      </c>
      <c r="CC71" s="105">
        <f>Cron.Inversiones!F71</f>
        <v>0</v>
      </c>
      <c r="CD71" s="105">
        <f>Cron.Inversiones!G71</f>
        <v>0</v>
      </c>
      <c r="CE71" s="105">
        <f>Cron.Inversiones!H71</f>
        <v>0</v>
      </c>
      <c r="CF71" s="105">
        <f>Cron.Inversiones!I71</f>
        <v>0</v>
      </c>
      <c r="CG71" s="105">
        <f>Cron.Inversiones!J71</f>
        <v>0</v>
      </c>
      <c r="CH71" s="105">
        <f>Cron.Inversiones!K71</f>
        <v>0</v>
      </c>
      <c r="CI71" s="105">
        <f>Cron.Inversiones!L71</f>
        <v>0</v>
      </c>
      <c r="CJ71" s="105">
        <f>Cron.Inversiones!M71</f>
        <v>0</v>
      </c>
      <c r="CK71" s="105">
        <f>Cron.Inversiones!N71</f>
        <v>0</v>
      </c>
      <c r="CL71" s="105">
        <f>Cron.Inversiones!O71</f>
        <v>0</v>
      </c>
      <c r="CM71" s="105">
        <f>Cron.Inversiones!P71</f>
        <v>0</v>
      </c>
      <c r="CN71" s="111"/>
      <c r="CO71" s="105"/>
      <c r="CP71" s="110"/>
      <c r="CQ71" s="105"/>
      <c r="CR71" s="105"/>
      <c r="CS71" s="105"/>
      <c r="CT71" s="105"/>
      <c r="CU71" s="105"/>
      <c r="CV71" s="111"/>
      <c r="CW71" s="111"/>
      <c r="CX71" s="110">
        <f>Empleo!B71</f>
        <v>0</v>
      </c>
      <c r="CY71" s="105">
        <f>Empleo!C71</f>
        <v>0</v>
      </c>
      <c r="CZ71" s="105">
        <f>Empleo!D71</f>
        <v>0</v>
      </c>
      <c r="DA71" s="105">
        <f>Empleo!E71</f>
        <v>0</v>
      </c>
      <c r="DB71" s="105">
        <f>Empleo!F71</f>
        <v>0</v>
      </c>
      <c r="DC71" s="105">
        <f>Empleo!G71</f>
        <v>0</v>
      </c>
      <c r="DD71" s="105">
        <f>Empleo!H71</f>
        <v>0</v>
      </c>
      <c r="DE71" s="105">
        <f>Empleo!I71</f>
        <v>0</v>
      </c>
      <c r="DF71" s="105">
        <f>Empleo!J71</f>
        <v>0</v>
      </c>
      <c r="DG71" s="105">
        <f>Empleo!K71</f>
        <v>0</v>
      </c>
      <c r="DH71" s="105">
        <f>Empleo!L71</f>
        <v>0</v>
      </c>
      <c r="DI71" s="105">
        <f>Empleo!M71</f>
        <v>0</v>
      </c>
      <c r="DJ71" s="105">
        <f>Empleo!N71</f>
        <v>0</v>
      </c>
    </row>
    <row r="72" spans="11:114" customFormat="1">
      <c r="K72" s="111"/>
      <c r="L72" s="105"/>
      <c r="M72" s="110" t="str">
        <f>'"Información del Proyecto" - 1'!B72</f>
        <v>Grupo Turbogenerador 1</v>
      </c>
      <c r="N72" s="105">
        <f>'"Información del Proyecto" - 1'!C72</f>
        <v>0</v>
      </c>
      <c r="O72" s="105">
        <f>'"Información del Proyecto" - 1'!D72</f>
        <v>0</v>
      </c>
      <c r="P72" s="105">
        <f>'"Información del Proyecto" - 1'!E72</f>
        <v>0</v>
      </c>
      <c r="Q72" s="105">
        <f>'"Información del Proyecto" - 1'!F72</f>
        <v>0</v>
      </c>
      <c r="R72" s="105">
        <f>'"Información del Proyecto" - 1'!G72</f>
        <v>0</v>
      </c>
      <c r="S72" s="105" t="str">
        <f>'"Información del Proyecto" - 1'!H72</f>
        <v>Grupo Turbogenerador 2</v>
      </c>
      <c r="T72" s="105">
        <f>'"Información del Proyecto" - 1'!I72</f>
        <v>0</v>
      </c>
      <c r="U72" s="105">
        <f>'"Información del Proyecto" - 1'!J72</f>
        <v>0</v>
      </c>
      <c r="V72" s="105">
        <f>'"Información del Proyecto" - 1'!K72</f>
        <v>0</v>
      </c>
      <c r="W72" s="105">
        <f>'"Información del Proyecto" - 1'!L72</f>
        <v>0</v>
      </c>
      <c r="X72" s="111">
        <f>'"Información del Proyecto" - 1'!M72</f>
        <v>0</v>
      </c>
      <c r="Z72" s="110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11"/>
      <c r="AM72" s="105"/>
      <c r="AN72" s="110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11"/>
      <c r="BD72" s="110">
        <f ca="1">Cálculos!B71</f>
        <v>0</v>
      </c>
      <c r="BE72" s="105">
        <f ca="1">Cálculos!C71</f>
        <v>0</v>
      </c>
      <c r="BF72" s="105">
        <f ca="1">Cálculos!D71</f>
        <v>0</v>
      </c>
      <c r="BG72" s="105">
        <f ca="1">Cálculos!E71</f>
        <v>0</v>
      </c>
      <c r="BH72" s="105">
        <f ca="1">Cálculos!F71</f>
        <v>0</v>
      </c>
      <c r="BI72" s="105">
        <f ca="1">Cálculos!G71</f>
        <v>0</v>
      </c>
      <c r="BJ72" s="105">
        <f>Cálculos!H71</f>
        <v>0</v>
      </c>
      <c r="BK72" s="105">
        <f ca="1">Cálculos!I71</f>
        <v>0</v>
      </c>
      <c r="BL72" s="105">
        <f ca="1">Cálculos!J71</f>
        <v>0</v>
      </c>
      <c r="BM72" s="105">
        <f ca="1">Cálculos!K71</f>
        <v>0</v>
      </c>
      <c r="BN72" s="105">
        <f ca="1">Cálculos!L71</f>
        <v>0</v>
      </c>
      <c r="BO72" s="105">
        <f>Cálculos!M71</f>
        <v>0</v>
      </c>
      <c r="BP72" s="105">
        <f ca="1">Cálculos!N71</f>
        <v>0</v>
      </c>
      <c r="BQ72" s="105">
        <f ca="1">Cálculos!O71</f>
        <v>0</v>
      </c>
      <c r="BR72" s="105">
        <f ca="1">Cálculos!P71</f>
        <v>0</v>
      </c>
      <c r="BS72" s="105">
        <f ca="1">Cálculos!Q71</f>
        <v>0</v>
      </c>
      <c r="BT72" s="105">
        <f ca="1">Cálculos!R71</f>
        <v>0</v>
      </c>
      <c r="BU72" s="105">
        <f ca="1">Cálculos!S71</f>
        <v>0</v>
      </c>
      <c r="BV72" s="105">
        <f ca="1">Cálculos!T71</f>
        <v>0</v>
      </c>
      <c r="BW72" s="111"/>
      <c r="BX72" s="105"/>
      <c r="BY72" s="110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11"/>
      <c r="CO72" s="105"/>
      <c r="CP72" s="110"/>
      <c r="CQ72" s="105"/>
      <c r="CR72" s="105"/>
      <c r="CS72" s="105"/>
      <c r="CT72" s="105"/>
      <c r="CU72" s="105"/>
      <c r="CV72" s="111"/>
      <c r="CW72" s="111"/>
      <c r="CX72" s="110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</row>
    <row r="73" spans="11:114" customFormat="1">
      <c r="K73" s="92"/>
      <c r="L73" s="105"/>
      <c r="M73" s="110">
        <f>'"Información del Proyecto" - 1'!B73</f>
        <v>0</v>
      </c>
      <c r="N73" s="105">
        <f>'"Información del Proyecto" - 1'!C73</f>
        <v>0</v>
      </c>
      <c r="O73" s="105">
        <f>'"Información del Proyecto" - 1'!D73</f>
        <v>0</v>
      </c>
      <c r="P73" s="105">
        <f>'"Información del Proyecto" - 1'!E73</f>
        <v>0</v>
      </c>
      <c r="Q73" s="105">
        <f>'"Información del Proyecto" - 1'!F73</f>
        <v>0</v>
      </c>
      <c r="R73" s="105">
        <f>'"Información del Proyecto" - 1'!G73</f>
        <v>0</v>
      </c>
      <c r="S73" s="105" t="str">
        <f>'"Información del Proyecto" - 1'!H73</f>
        <v>(completar sólo si hay más de un tipo de turbogeneradores)</v>
      </c>
      <c r="T73" s="105">
        <f>'"Información del Proyecto" - 1'!I73</f>
        <v>0</v>
      </c>
      <c r="U73" s="105">
        <f>'"Información del Proyecto" - 1'!J73</f>
        <v>0</v>
      </c>
      <c r="V73" s="105">
        <f>'"Información del Proyecto" - 1'!K73</f>
        <v>0</v>
      </c>
      <c r="W73" s="105">
        <f>'"Información del Proyecto" - 1'!L73</f>
        <v>0</v>
      </c>
      <c r="X73" s="111">
        <f>'"Información del Proyecto" - 1'!M73</f>
        <v>0</v>
      </c>
      <c r="Z73" s="110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11"/>
      <c r="AM73" s="105"/>
      <c r="AN73" s="110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11"/>
      <c r="BD73" s="110">
        <f ca="1">Cálculos!B72</f>
        <v>0</v>
      </c>
      <c r="BE73" s="105">
        <f ca="1">Cálculos!C72</f>
        <v>0</v>
      </c>
      <c r="BF73" s="105">
        <f ca="1">Cálculos!D72</f>
        <v>0</v>
      </c>
      <c r="BG73" s="105">
        <f ca="1">Cálculos!E72</f>
        <v>0</v>
      </c>
      <c r="BH73" s="105">
        <f ca="1">Cálculos!F72</f>
        <v>0</v>
      </c>
      <c r="BI73" s="105">
        <f ca="1">Cálculos!G72</f>
        <v>0</v>
      </c>
      <c r="BJ73" s="105">
        <f>Cálculos!H72</f>
        <v>0</v>
      </c>
      <c r="BK73" s="105">
        <f ca="1">Cálculos!I72</f>
        <v>0</v>
      </c>
      <c r="BL73" s="105">
        <f ca="1">Cálculos!J72</f>
        <v>0</v>
      </c>
      <c r="BM73" s="105">
        <f ca="1">Cálculos!K72</f>
        <v>0</v>
      </c>
      <c r="BN73" s="105">
        <f ca="1">Cálculos!L72</f>
        <v>0</v>
      </c>
      <c r="BO73" s="105">
        <f>Cálculos!M72</f>
        <v>0</v>
      </c>
      <c r="BP73" s="105">
        <f ca="1">Cálculos!N72</f>
        <v>0</v>
      </c>
      <c r="BQ73" s="105">
        <f ca="1">Cálculos!O72</f>
        <v>0</v>
      </c>
      <c r="BR73" s="105">
        <f ca="1">Cálculos!P72</f>
        <v>0</v>
      </c>
      <c r="BS73" s="105">
        <f ca="1">Cálculos!Q72</f>
        <v>0</v>
      </c>
      <c r="BT73" s="105">
        <f ca="1">Cálculos!R72</f>
        <v>0</v>
      </c>
      <c r="BU73" s="105">
        <f ca="1">Cálculos!S72</f>
        <v>0</v>
      </c>
      <c r="BV73" s="105">
        <f ca="1">Cálculos!T72</f>
        <v>0</v>
      </c>
      <c r="BW73" s="111"/>
      <c r="BX73" s="105"/>
      <c r="BY73" s="110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11"/>
      <c r="CO73" s="105"/>
      <c r="CP73" s="110"/>
      <c r="CQ73" s="105"/>
      <c r="CR73" s="105"/>
      <c r="CS73" s="105"/>
      <c r="CT73" s="105"/>
      <c r="CU73" s="105"/>
      <c r="CV73" s="111"/>
      <c r="CW73" s="111"/>
      <c r="CX73" s="110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</row>
    <row r="74" spans="11:114" customFormat="1">
      <c r="K74" s="111"/>
      <c r="L74" s="105"/>
      <c r="M74" s="110">
        <f>'"Información del Proyecto" - 1'!B74</f>
        <v>0</v>
      </c>
      <c r="N74" s="105">
        <f>'"Información del Proyecto" - 1'!C74</f>
        <v>0</v>
      </c>
      <c r="O74" s="105">
        <f>'"Información del Proyecto" - 1'!D74</f>
        <v>0</v>
      </c>
      <c r="P74" s="105">
        <f>'"Información del Proyecto" - 1'!E74</f>
        <v>0</v>
      </c>
      <c r="Q74" s="105">
        <f>'"Información del Proyecto" - 1'!F74</f>
        <v>0</v>
      </c>
      <c r="R74" s="105">
        <f>'"Información del Proyecto" - 1'!G74</f>
        <v>0</v>
      </c>
      <c r="S74" s="105">
        <f>'"Información del Proyecto" - 1'!H74</f>
        <v>0</v>
      </c>
      <c r="T74" s="105">
        <f>'"Información del Proyecto" - 1'!I74</f>
        <v>0</v>
      </c>
      <c r="U74" s="105">
        <f>'"Información del Proyecto" - 1'!J74</f>
        <v>0</v>
      </c>
      <c r="V74" s="105">
        <f>'"Información del Proyecto" - 1'!K74</f>
        <v>0</v>
      </c>
      <c r="W74" s="105">
        <f>'"Información del Proyecto" - 1'!L74</f>
        <v>0</v>
      </c>
      <c r="X74" s="111">
        <f>'"Información del Proyecto" - 1'!M74</f>
        <v>0</v>
      </c>
      <c r="Z74" s="110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11"/>
      <c r="AM74" s="105"/>
      <c r="AN74" s="110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11"/>
      <c r="BD74" s="110">
        <f ca="1">Cálculos!B73</f>
        <v>0</v>
      </c>
      <c r="BE74" s="105">
        <f ca="1">Cálculos!C73</f>
        <v>0</v>
      </c>
      <c r="BF74" s="105">
        <f ca="1">Cálculos!D73</f>
        <v>0</v>
      </c>
      <c r="BG74" s="105">
        <f ca="1">Cálculos!E73</f>
        <v>0</v>
      </c>
      <c r="BH74" s="105">
        <f ca="1">Cálculos!F73</f>
        <v>0</v>
      </c>
      <c r="BI74" s="105">
        <f ca="1">Cálculos!G73</f>
        <v>0</v>
      </c>
      <c r="BJ74" s="105">
        <f>Cálculos!H73</f>
        <v>0</v>
      </c>
      <c r="BK74" s="105">
        <f ca="1">Cálculos!I73</f>
        <v>0</v>
      </c>
      <c r="BL74" s="105">
        <f ca="1">Cálculos!J73</f>
        <v>0</v>
      </c>
      <c r="BM74" s="105">
        <f ca="1">Cálculos!K73</f>
        <v>0</v>
      </c>
      <c r="BN74" s="105">
        <f ca="1">Cálculos!L73</f>
        <v>0</v>
      </c>
      <c r="BO74" s="105">
        <f>Cálculos!M73</f>
        <v>0</v>
      </c>
      <c r="BP74" s="105">
        <f ca="1">Cálculos!N73</f>
        <v>0</v>
      </c>
      <c r="BQ74" s="105">
        <f ca="1">Cálculos!O73</f>
        <v>0</v>
      </c>
      <c r="BR74" s="105">
        <f ca="1">Cálculos!P73</f>
        <v>0</v>
      </c>
      <c r="BS74" s="105">
        <f ca="1">Cálculos!Q73</f>
        <v>0</v>
      </c>
      <c r="BT74" s="105">
        <f ca="1">Cálculos!R73</f>
        <v>0</v>
      </c>
      <c r="BU74" s="105">
        <f ca="1">Cálculos!S73</f>
        <v>0</v>
      </c>
      <c r="BV74" s="105">
        <f ca="1">Cálculos!T73</f>
        <v>0</v>
      </c>
      <c r="BW74" s="111"/>
      <c r="BX74" s="105"/>
      <c r="BY74" s="110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11"/>
      <c r="CO74" s="105"/>
      <c r="CP74" s="110"/>
      <c r="CQ74" s="105"/>
      <c r="CR74" s="105"/>
      <c r="CS74" s="105"/>
      <c r="CT74" s="105"/>
      <c r="CU74" s="105"/>
      <c r="CV74" s="111"/>
      <c r="CW74" s="111"/>
      <c r="CX74" s="110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</row>
    <row r="75" spans="11:114" customFormat="1">
      <c r="K75" s="111"/>
      <c r="L75" s="105"/>
      <c r="M75" s="110" t="str">
        <f>'"Información del Proyecto" - 1'!B75</f>
        <v>Cantidad de equipos turbogeneradores</v>
      </c>
      <c r="N75" s="105">
        <f>'"Información del Proyecto" - 1'!C75</f>
        <v>0</v>
      </c>
      <c r="O75" s="105">
        <f>'"Información del Proyecto" - 1'!D75</f>
        <v>0</v>
      </c>
      <c r="P75" s="105">
        <f>'"Información del Proyecto" - 1'!E75</f>
        <v>0</v>
      </c>
      <c r="Q75" s="105">
        <f>'"Información del Proyecto" - 1'!F75</f>
        <v>0</v>
      </c>
      <c r="R75" s="105">
        <f>'"Información del Proyecto" - 1'!G75</f>
        <v>0</v>
      </c>
      <c r="S75" s="105" t="str">
        <f>'"Información del Proyecto" - 1'!H75</f>
        <v>Cantidad de equipos turbogeneradores</v>
      </c>
      <c r="T75" s="105">
        <f>'"Información del Proyecto" - 1'!I75</f>
        <v>0</v>
      </c>
      <c r="U75" s="105">
        <f>'"Información del Proyecto" - 1'!J75</f>
        <v>0</v>
      </c>
      <c r="V75" s="105">
        <f>'"Información del Proyecto" - 1'!K75</f>
        <v>0</v>
      </c>
      <c r="W75" s="105">
        <f>'"Información del Proyecto" - 1'!L75</f>
        <v>0</v>
      </c>
      <c r="X75" s="111">
        <f>'"Información del Proyecto" - 1'!M75</f>
        <v>0</v>
      </c>
      <c r="Z75" s="110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11"/>
      <c r="AM75" s="105"/>
      <c r="AN75" s="110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11"/>
      <c r="BD75" s="110">
        <f ca="1">Cálculos!B74</f>
        <v>0</v>
      </c>
      <c r="BE75" s="105">
        <f ca="1">Cálculos!C74</f>
        <v>0</v>
      </c>
      <c r="BF75" s="105">
        <f ca="1">Cálculos!D74</f>
        <v>0</v>
      </c>
      <c r="BG75" s="105">
        <f ca="1">Cálculos!E74</f>
        <v>0</v>
      </c>
      <c r="BH75" s="105">
        <f ca="1">Cálculos!F74</f>
        <v>0</v>
      </c>
      <c r="BI75" s="105">
        <f ca="1">Cálculos!G74</f>
        <v>0</v>
      </c>
      <c r="BJ75" s="105">
        <f>Cálculos!H74</f>
        <v>0</v>
      </c>
      <c r="BK75" s="105">
        <f ca="1">Cálculos!I74</f>
        <v>0</v>
      </c>
      <c r="BL75" s="105">
        <f ca="1">Cálculos!J74</f>
        <v>0</v>
      </c>
      <c r="BM75" s="105">
        <f ca="1">Cálculos!K74</f>
        <v>0</v>
      </c>
      <c r="BN75" s="105">
        <f ca="1">Cálculos!L74</f>
        <v>0</v>
      </c>
      <c r="BO75" s="105">
        <f>Cálculos!M74</f>
        <v>0</v>
      </c>
      <c r="BP75" s="105">
        <f ca="1">Cálculos!N74</f>
        <v>0</v>
      </c>
      <c r="BQ75" s="105">
        <f ca="1">Cálculos!O74</f>
        <v>0</v>
      </c>
      <c r="BR75" s="105">
        <f ca="1">Cálculos!P74</f>
        <v>0</v>
      </c>
      <c r="BS75" s="105">
        <f ca="1">Cálculos!Q74</f>
        <v>0</v>
      </c>
      <c r="BT75" s="105">
        <f ca="1">Cálculos!R74</f>
        <v>0</v>
      </c>
      <c r="BU75" s="105">
        <f ca="1">Cálculos!S74</f>
        <v>0</v>
      </c>
      <c r="BV75" s="105">
        <f ca="1">Cálculos!T74</f>
        <v>0</v>
      </c>
      <c r="BW75" s="111"/>
      <c r="BX75" s="105"/>
      <c r="BY75" s="110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11"/>
      <c r="CO75" s="105"/>
      <c r="CP75" s="110"/>
      <c r="CQ75" s="105"/>
      <c r="CR75" s="105"/>
      <c r="CS75" s="105"/>
      <c r="CT75" s="105"/>
      <c r="CU75" s="105"/>
      <c r="CV75" s="111"/>
      <c r="CW75" s="111"/>
      <c r="CX75" s="110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</row>
    <row r="76" spans="11:114" customFormat="1">
      <c r="K76" s="92"/>
      <c r="L76" s="105"/>
      <c r="M76" s="110">
        <f>'"Información del Proyecto" - 1'!B76</f>
        <v>0</v>
      </c>
      <c r="N76" s="105">
        <f>'"Información del Proyecto" - 1'!C76</f>
        <v>0</v>
      </c>
      <c r="O76" s="105">
        <f>'"Información del Proyecto" - 1'!D76</f>
        <v>0</v>
      </c>
      <c r="P76" s="105">
        <f>'"Información del Proyecto" - 1'!E76</f>
        <v>0</v>
      </c>
      <c r="Q76" s="105">
        <f>'"Información del Proyecto" - 1'!F76</f>
        <v>0</v>
      </c>
      <c r="R76" s="105">
        <f>'"Información del Proyecto" - 1'!G76</f>
        <v>0</v>
      </c>
      <c r="S76" s="105">
        <f>'"Información del Proyecto" - 1'!H76</f>
        <v>0</v>
      </c>
      <c r="T76" s="105">
        <f>'"Información del Proyecto" - 1'!I76</f>
        <v>0</v>
      </c>
      <c r="U76" s="105">
        <f>'"Información del Proyecto" - 1'!J76</f>
        <v>0</v>
      </c>
      <c r="V76" s="105">
        <f>'"Información del Proyecto" - 1'!K76</f>
        <v>0</v>
      </c>
      <c r="W76" s="105">
        <f>'"Información del Proyecto" - 1'!L76</f>
        <v>0</v>
      </c>
      <c r="X76" s="111">
        <f>'"Información del Proyecto" - 1'!M76</f>
        <v>0</v>
      </c>
      <c r="Z76" s="110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11"/>
      <c r="AM76" s="105"/>
      <c r="AN76" s="110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11"/>
      <c r="BD76" s="110">
        <f ca="1">Cálculos!B75</f>
        <v>0</v>
      </c>
      <c r="BE76" s="105">
        <f ca="1">Cálculos!C75</f>
        <v>0</v>
      </c>
      <c r="BF76" s="105">
        <f ca="1">Cálculos!D75</f>
        <v>0</v>
      </c>
      <c r="BG76" s="105">
        <f ca="1">Cálculos!E75</f>
        <v>0</v>
      </c>
      <c r="BH76" s="105">
        <f ca="1">Cálculos!F75</f>
        <v>0</v>
      </c>
      <c r="BI76" s="105">
        <f ca="1">Cálculos!G75</f>
        <v>0</v>
      </c>
      <c r="BJ76" s="105">
        <f>Cálculos!H75</f>
        <v>0</v>
      </c>
      <c r="BK76" s="105">
        <f ca="1">Cálculos!I75</f>
        <v>0</v>
      </c>
      <c r="BL76" s="105">
        <f ca="1">Cálculos!J75</f>
        <v>0</v>
      </c>
      <c r="BM76" s="105">
        <f ca="1">Cálculos!K75</f>
        <v>0</v>
      </c>
      <c r="BN76" s="105">
        <f ca="1">Cálculos!L75</f>
        <v>0</v>
      </c>
      <c r="BO76" s="105">
        <f>Cálculos!M75</f>
        <v>0</v>
      </c>
      <c r="BP76" s="105">
        <f ca="1">Cálculos!N75</f>
        <v>0</v>
      </c>
      <c r="BQ76" s="105">
        <f ca="1">Cálculos!O75</f>
        <v>0</v>
      </c>
      <c r="BR76" s="105">
        <f ca="1">Cálculos!P75</f>
        <v>0</v>
      </c>
      <c r="BS76" s="105">
        <f ca="1">Cálculos!Q75</f>
        <v>0</v>
      </c>
      <c r="BT76" s="105">
        <f ca="1">Cálculos!R75</f>
        <v>0</v>
      </c>
      <c r="BU76" s="105">
        <f ca="1">Cálculos!S75</f>
        <v>0</v>
      </c>
      <c r="BV76" s="105">
        <f ca="1">Cálculos!T75</f>
        <v>0</v>
      </c>
      <c r="BW76" s="111"/>
      <c r="BX76" s="105"/>
      <c r="BY76" s="110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11"/>
      <c r="CO76" s="105"/>
      <c r="CP76" s="110"/>
      <c r="CQ76" s="105"/>
      <c r="CR76" s="105"/>
      <c r="CS76" s="105"/>
      <c r="CT76" s="105"/>
      <c r="CU76" s="105"/>
      <c r="CV76" s="111"/>
      <c r="CW76" s="111"/>
      <c r="CX76" s="110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</row>
    <row r="77" spans="11:114" customFormat="1">
      <c r="K77" s="111"/>
      <c r="L77" s="105"/>
      <c r="M77" s="110" t="str">
        <f>'"Información del Proyecto" - 1'!B77</f>
        <v>Tipo Turbina</v>
      </c>
      <c r="N77" s="105">
        <f>'"Información del Proyecto" - 1'!C77</f>
        <v>0</v>
      </c>
      <c r="O77" s="105">
        <f>'"Información del Proyecto" - 1'!D77</f>
        <v>0</v>
      </c>
      <c r="P77" s="105" t="str">
        <f>'"Información del Proyecto" - 1'!E77</f>
        <v>Pot. Nom. (MW)</v>
      </c>
      <c r="Q77" s="105">
        <f>'"Información del Proyecto" - 1'!F77</f>
        <v>0</v>
      </c>
      <c r="R77" s="105">
        <f>'"Información del Proyecto" - 1'!G77</f>
        <v>0</v>
      </c>
      <c r="S77" s="105" t="str">
        <f>'"Información del Proyecto" - 1'!H77</f>
        <v>Tipo Turbina</v>
      </c>
      <c r="T77" s="105">
        <f>'"Información del Proyecto" - 1'!I77</f>
        <v>0</v>
      </c>
      <c r="U77" s="105">
        <f>'"Información del Proyecto" - 1'!J77</f>
        <v>0</v>
      </c>
      <c r="V77" s="105" t="str">
        <f>'"Información del Proyecto" - 1'!K77</f>
        <v>Pot. Nom. (MW)</v>
      </c>
      <c r="W77" s="105">
        <f>'"Información del Proyecto" - 1'!L77</f>
        <v>0</v>
      </c>
      <c r="X77" s="111">
        <f>'"Información del Proyecto" - 1'!M77</f>
        <v>0</v>
      </c>
      <c r="Z77" s="110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11"/>
      <c r="AM77" s="105"/>
      <c r="AN77" s="110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11"/>
      <c r="BD77" s="110">
        <f ca="1">Cálculos!B76</f>
        <v>0</v>
      </c>
      <c r="BE77" s="105">
        <f ca="1">Cálculos!C76</f>
        <v>0</v>
      </c>
      <c r="BF77" s="105">
        <f ca="1">Cálculos!D76</f>
        <v>0</v>
      </c>
      <c r="BG77" s="105">
        <f ca="1">Cálculos!E76</f>
        <v>0</v>
      </c>
      <c r="BH77" s="105">
        <f ca="1">Cálculos!F76</f>
        <v>0</v>
      </c>
      <c r="BI77" s="105">
        <f ca="1">Cálculos!G76</f>
        <v>0</v>
      </c>
      <c r="BJ77" s="105">
        <f>Cálculos!H76</f>
        <v>0</v>
      </c>
      <c r="BK77" s="105">
        <f ca="1">Cálculos!I76</f>
        <v>0</v>
      </c>
      <c r="BL77" s="105">
        <f ca="1">Cálculos!J76</f>
        <v>0</v>
      </c>
      <c r="BM77" s="105">
        <f ca="1">Cálculos!K76</f>
        <v>0</v>
      </c>
      <c r="BN77" s="105">
        <f ca="1">Cálculos!L76</f>
        <v>0</v>
      </c>
      <c r="BO77" s="105">
        <f>Cálculos!M76</f>
        <v>0</v>
      </c>
      <c r="BP77" s="105">
        <f ca="1">Cálculos!N76</f>
        <v>0</v>
      </c>
      <c r="BQ77" s="105">
        <f ca="1">Cálculos!O76</f>
        <v>0</v>
      </c>
      <c r="BR77" s="105">
        <f ca="1">Cálculos!P76</f>
        <v>0</v>
      </c>
      <c r="BS77" s="105">
        <f ca="1">Cálculos!Q76</f>
        <v>0</v>
      </c>
      <c r="BT77" s="105">
        <f ca="1">Cálculos!R76</f>
        <v>0</v>
      </c>
      <c r="BU77" s="105">
        <f ca="1">Cálculos!S76</f>
        <v>0</v>
      </c>
      <c r="BV77" s="105">
        <f ca="1">Cálculos!T76</f>
        <v>0</v>
      </c>
      <c r="BW77" s="111"/>
      <c r="BX77" s="105"/>
      <c r="BY77" s="110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11"/>
      <c r="CO77" s="105"/>
      <c r="CP77" s="110"/>
      <c r="CQ77" s="105"/>
      <c r="CR77" s="105"/>
      <c r="CS77" s="105"/>
      <c r="CT77" s="105"/>
      <c r="CU77" s="105"/>
      <c r="CV77" s="111"/>
      <c r="CW77" s="111"/>
      <c r="CX77" s="110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</row>
    <row r="78" spans="11:114" customFormat="1">
      <c r="K78" s="111"/>
      <c r="L78" s="105"/>
      <c r="M78" s="110" t="str">
        <f>'"Información del Proyecto" - 1'!B78</f>
        <v>Fabricante / modelo</v>
      </c>
      <c r="N78" s="105">
        <f>'"Información del Proyecto" - 1'!C78</f>
        <v>0</v>
      </c>
      <c r="O78" s="105">
        <f>'"Información del Proyecto" - 1'!D78</f>
        <v>0</v>
      </c>
      <c r="P78" s="105">
        <f>'"Información del Proyecto" - 1'!E78</f>
        <v>0</v>
      </c>
      <c r="Q78" s="105">
        <f>'"Información del Proyecto" - 1'!F78</f>
        <v>0</v>
      </c>
      <c r="R78" s="105">
        <f>'"Información del Proyecto" - 1'!G78</f>
        <v>0</v>
      </c>
      <c r="S78" s="105" t="str">
        <f>'"Información del Proyecto" - 1'!H78</f>
        <v>Fabricante / modelo</v>
      </c>
      <c r="T78" s="105">
        <f>'"Información del Proyecto" - 1'!I78</f>
        <v>0</v>
      </c>
      <c r="U78" s="105">
        <f>'"Información del Proyecto" - 1'!J78</f>
        <v>0</v>
      </c>
      <c r="V78" s="105">
        <f>'"Información del Proyecto" - 1'!K78</f>
        <v>0</v>
      </c>
      <c r="W78" s="105">
        <f>'"Información del Proyecto" - 1'!L78</f>
        <v>0</v>
      </c>
      <c r="X78" s="111">
        <f>'"Información del Proyecto" - 1'!M78</f>
        <v>0</v>
      </c>
      <c r="Z78" s="110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11"/>
      <c r="AM78" s="105"/>
      <c r="AN78" s="110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11"/>
      <c r="BD78" s="110">
        <f ca="1">Cálculos!B77</f>
        <v>0</v>
      </c>
      <c r="BE78" s="105">
        <f ca="1">Cálculos!C77</f>
        <v>0</v>
      </c>
      <c r="BF78" s="105">
        <f ca="1">Cálculos!D77</f>
        <v>0</v>
      </c>
      <c r="BG78" s="105">
        <f ca="1">Cálculos!E77</f>
        <v>0</v>
      </c>
      <c r="BH78" s="105">
        <f ca="1">Cálculos!F77</f>
        <v>0</v>
      </c>
      <c r="BI78" s="105">
        <f ca="1">Cálculos!G77</f>
        <v>0</v>
      </c>
      <c r="BJ78" s="105">
        <f>Cálculos!H77</f>
        <v>0</v>
      </c>
      <c r="BK78" s="105">
        <f ca="1">Cálculos!I77</f>
        <v>0</v>
      </c>
      <c r="BL78" s="105">
        <f ca="1">Cálculos!J77</f>
        <v>0</v>
      </c>
      <c r="BM78" s="105">
        <f ca="1">Cálculos!K77</f>
        <v>0</v>
      </c>
      <c r="BN78" s="105">
        <f ca="1">Cálculos!L77</f>
        <v>0</v>
      </c>
      <c r="BO78" s="105">
        <f>Cálculos!M77</f>
        <v>0</v>
      </c>
      <c r="BP78" s="105">
        <f ca="1">Cálculos!N77</f>
        <v>0</v>
      </c>
      <c r="BQ78" s="105">
        <f ca="1">Cálculos!O77</f>
        <v>0</v>
      </c>
      <c r="BR78" s="105">
        <f ca="1">Cálculos!P77</f>
        <v>0</v>
      </c>
      <c r="BS78" s="105">
        <f ca="1">Cálculos!Q77</f>
        <v>0</v>
      </c>
      <c r="BT78" s="105">
        <f ca="1">Cálculos!R77</f>
        <v>0</v>
      </c>
      <c r="BU78" s="105">
        <f ca="1">Cálculos!S77</f>
        <v>0</v>
      </c>
      <c r="BV78" s="105">
        <f ca="1">Cálculos!T77</f>
        <v>0</v>
      </c>
      <c r="BW78" s="111"/>
      <c r="BX78" s="105"/>
      <c r="BY78" s="110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11"/>
      <c r="CO78" s="105"/>
      <c r="CP78" s="110"/>
      <c r="CQ78" s="105"/>
      <c r="CR78" s="105"/>
      <c r="CS78" s="105"/>
      <c r="CT78" s="105"/>
      <c r="CU78" s="105"/>
      <c r="CV78" s="111"/>
      <c r="CW78" s="111"/>
      <c r="CX78" s="110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</row>
    <row r="79" spans="11:114" customFormat="1">
      <c r="K79" s="92"/>
      <c r="L79" s="105"/>
      <c r="M79" s="110" t="str">
        <f>'"Información del Proyecto" - 1'!B79</f>
        <v>Eficiencia máxima P.U.</v>
      </c>
      <c r="N79" s="105">
        <f>'"Información del Proyecto" - 1'!C79</f>
        <v>0</v>
      </c>
      <c r="O79" s="105">
        <f>'"Información del Proyecto" - 1'!D79</f>
        <v>0</v>
      </c>
      <c r="P79" s="105" t="str">
        <f>'"Información del Proyecto" - 1'!E79</f>
        <v xml:space="preserve">Efic. a caudal de diseño (ηt) </v>
      </c>
      <c r="Q79" s="105">
        <f>'"Información del Proyecto" - 1'!F79</f>
        <v>0</v>
      </c>
      <c r="R79" s="105">
        <f>'"Información del Proyecto" - 1'!G79</f>
        <v>0</v>
      </c>
      <c r="S79" s="105" t="str">
        <f>'"Información del Proyecto" - 1'!H79</f>
        <v>Eficiencia máxima P.U.</v>
      </c>
      <c r="T79" s="105">
        <f>'"Información del Proyecto" - 1'!I79</f>
        <v>0</v>
      </c>
      <c r="U79" s="105">
        <f>'"Información del Proyecto" - 1'!J79</f>
        <v>0</v>
      </c>
      <c r="V79" s="105" t="str">
        <f>'"Información del Proyecto" - 1'!K79</f>
        <v xml:space="preserve">Efic. a caudal de diseño (ηt) </v>
      </c>
      <c r="W79" s="105">
        <f>'"Información del Proyecto" - 1'!L79</f>
        <v>0</v>
      </c>
      <c r="X79" s="111">
        <f>'"Información del Proyecto" - 1'!M79</f>
        <v>0</v>
      </c>
      <c r="Z79" s="110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11"/>
      <c r="AM79" s="105"/>
      <c r="AN79" s="110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11"/>
      <c r="BD79" s="110">
        <f ca="1">Cálculos!B78</f>
        <v>0</v>
      </c>
      <c r="BE79" s="105">
        <f ca="1">Cálculos!C78</f>
        <v>0</v>
      </c>
      <c r="BF79" s="105">
        <f ca="1">Cálculos!D78</f>
        <v>0</v>
      </c>
      <c r="BG79" s="105">
        <f ca="1">Cálculos!E78</f>
        <v>0</v>
      </c>
      <c r="BH79" s="105">
        <f ca="1">Cálculos!F78</f>
        <v>0</v>
      </c>
      <c r="BI79" s="105">
        <f ca="1">Cálculos!G78</f>
        <v>0</v>
      </c>
      <c r="BJ79" s="105">
        <f>Cálculos!H78</f>
        <v>0</v>
      </c>
      <c r="BK79" s="105">
        <f ca="1">Cálculos!I78</f>
        <v>0</v>
      </c>
      <c r="BL79" s="105">
        <f ca="1">Cálculos!J78</f>
        <v>0</v>
      </c>
      <c r="BM79" s="105">
        <f ca="1">Cálculos!K78</f>
        <v>0</v>
      </c>
      <c r="BN79" s="105">
        <f ca="1">Cálculos!L78</f>
        <v>0</v>
      </c>
      <c r="BO79" s="105">
        <f>Cálculos!M78</f>
        <v>0</v>
      </c>
      <c r="BP79" s="105">
        <f ca="1">Cálculos!N78</f>
        <v>0</v>
      </c>
      <c r="BQ79" s="105">
        <f ca="1">Cálculos!O78</f>
        <v>0</v>
      </c>
      <c r="BR79" s="105">
        <f ca="1">Cálculos!P78</f>
        <v>0</v>
      </c>
      <c r="BS79" s="105">
        <f ca="1">Cálculos!Q78</f>
        <v>0</v>
      </c>
      <c r="BT79" s="105">
        <f ca="1">Cálculos!R78</f>
        <v>0</v>
      </c>
      <c r="BU79" s="105">
        <f ca="1">Cálculos!S78</f>
        <v>0</v>
      </c>
      <c r="BV79" s="105">
        <f ca="1">Cálculos!T78</f>
        <v>0</v>
      </c>
      <c r="BW79" s="111"/>
      <c r="BX79" s="105"/>
      <c r="BY79" s="110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11"/>
      <c r="CO79" s="105"/>
      <c r="CP79" s="110"/>
      <c r="CQ79" s="105"/>
      <c r="CR79" s="105"/>
      <c r="CS79" s="105"/>
      <c r="CT79" s="105"/>
      <c r="CU79" s="105"/>
      <c r="CV79" s="111"/>
      <c r="CW79" s="111"/>
      <c r="CX79" s="110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</row>
    <row r="80" spans="11:114" customFormat="1">
      <c r="K80" s="111"/>
      <c r="L80" s="105"/>
      <c r="M80" s="110" t="str">
        <f>'"Información del Proyecto" - 1'!B80</f>
        <v xml:space="preserve">Cuenta con Certificación IEC o similar  </v>
      </c>
      <c r="N80" s="105">
        <f>'"Información del Proyecto" - 1'!C80</f>
        <v>0</v>
      </c>
      <c r="O80" s="105">
        <f>'"Información del Proyecto" - 1'!D80</f>
        <v>0</v>
      </c>
      <c r="P80" s="105">
        <f>'"Información del Proyecto" - 1'!E80</f>
        <v>0</v>
      </c>
      <c r="Q80" s="105">
        <f>'"Información del Proyecto" - 1'!F80</f>
        <v>0</v>
      </c>
      <c r="R80" s="105">
        <f>'"Información del Proyecto" - 1'!G80</f>
        <v>0</v>
      </c>
      <c r="S80" s="105" t="str">
        <f>'"Información del Proyecto" - 1'!H80</f>
        <v xml:space="preserve">Cuenta con Certificación IEC o similar  </v>
      </c>
      <c r="T80" s="105">
        <f>'"Información del Proyecto" - 1'!I80</f>
        <v>0</v>
      </c>
      <c r="U80" s="105">
        <f>'"Información del Proyecto" - 1'!J80</f>
        <v>0</v>
      </c>
      <c r="V80" s="105">
        <f>'"Información del Proyecto" - 1'!K80</f>
        <v>0</v>
      </c>
      <c r="W80" s="105">
        <f>'"Información del Proyecto" - 1'!L80</f>
        <v>0</v>
      </c>
      <c r="X80" s="111">
        <f>'"Información del Proyecto" - 1'!M80</f>
        <v>0</v>
      </c>
      <c r="Z80" s="110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11"/>
      <c r="AM80" s="105"/>
      <c r="AN80" s="110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11"/>
      <c r="BD80" s="110">
        <f ca="1">Cálculos!B79</f>
        <v>0</v>
      </c>
      <c r="BE80" s="105">
        <f ca="1">Cálculos!C79</f>
        <v>0</v>
      </c>
      <c r="BF80" s="105">
        <f ca="1">Cálculos!D79</f>
        <v>0</v>
      </c>
      <c r="BG80" s="105">
        <f ca="1">Cálculos!E79</f>
        <v>0</v>
      </c>
      <c r="BH80" s="105">
        <f ca="1">Cálculos!F79</f>
        <v>0</v>
      </c>
      <c r="BI80" s="105">
        <f ca="1">Cálculos!G79</f>
        <v>0</v>
      </c>
      <c r="BJ80" s="105">
        <f>Cálculos!H79</f>
        <v>0</v>
      </c>
      <c r="BK80" s="105">
        <f ca="1">Cálculos!I79</f>
        <v>0</v>
      </c>
      <c r="BL80" s="105">
        <f ca="1">Cálculos!J79</f>
        <v>0</v>
      </c>
      <c r="BM80" s="105">
        <f ca="1">Cálculos!K79</f>
        <v>0</v>
      </c>
      <c r="BN80" s="105">
        <f ca="1">Cálculos!L79</f>
        <v>0</v>
      </c>
      <c r="BO80" s="105">
        <f>Cálculos!M79</f>
        <v>0</v>
      </c>
      <c r="BP80" s="105">
        <f ca="1">Cálculos!N79</f>
        <v>0</v>
      </c>
      <c r="BQ80" s="105">
        <f ca="1">Cálculos!O79</f>
        <v>0</v>
      </c>
      <c r="BR80" s="105">
        <f ca="1">Cálculos!P79</f>
        <v>0</v>
      </c>
      <c r="BS80" s="105">
        <f ca="1">Cálculos!Q79</f>
        <v>0</v>
      </c>
      <c r="BT80" s="105">
        <f ca="1">Cálculos!R79</f>
        <v>0</v>
      </c>
      <c r="BU80" s="105">
        <f ca="1">Cálculos!S79</f>
        <v>0</v>
      </c>
      <c r="BV80" s="105">
        <f ca="1">Cálculos!T79</f>
        <v>0</v>
      </c>
      <c r="BW80" s="111"/>
      <c r="BX80" s="105"/>
      <c r="BY80" s="110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11"/>
      <c r="CO80" s="105"/>
      <c r="CP80" s="110"/>
      <c r="CQ80" s="105"/>
      <c r="CR80" s="105"/>
      <c r="CS80" s="105"/>
      <c r="CT80" s="105"/>
      <c r="CU80" s="105"/>
      <c r="CV80" s="111"/>
      <c r="CW80" s="111"/>
      <c r="CX80" s="110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</row>
    <row r="81" spans="11:74" customFormat="1">
      <c r="K81" s="111"/>
      <c r="L81" s="105"/>
      <c r="M81" s="110">
        <f>'"Información del Proyecto" - 1'!B81</f>
        <v>0</v>
      </c>
      <c r="N81" s="105">
        <f>'"Información del Proyecto" - 1'!C81</f>
        <v>0</v>
      </c>
      <c r="O81" s="105">
        <f>'"Información del Proyecto" - 1'!D81</f>
        <v>0</v>
      </c>
      <c r="P81" s="105">
        <f>'"Información del Proyecto" - 1'!E81</f>
        <v>0</v>
      </c>
      <c r="Q81" s="105">
        <f>'"Información del Proyecto" - 1'!F81</f>
        <v>0</v>
      </c>
      <c r="R81" s="105">
        <f>'"Información del Proyecto" - 1'!G81</f>
        <v>0</v>
      </c>
      <c r="S81" s="105">
        <f>'"Información del Proyecto" - 1'!H81</f>
        <v>0</v>
      </c>
      <c r="T81" s="105">
        <f>'"Información del Proyecto" - 1'!I81</f>
        <v>0</v>
      </c>
      <c r="U81" s="105">
        <f>'"Información del Proyecto" - 1'!J81</f>
        <v>0</v>
      </c>
      <c r="V81" s="105">
        <f>'"Información del Proyecto" - 1'!K81</f>
        <v>0</v>
      </c>
      <c r="W81" s="105">
        <f>'"Información del Proyecto" - 1'!L81</f>
        <v>0</v>
      </c>
      <c r="X81" s="111">
        <f>'"Información del Proyecto" - 1'!M81</f>
        <v>0</v>
      </c>
      <c r="Z81" s="110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11"/>
      <c r="AM81" s="105"/>
      <c r="AN81" s="110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11"/>
      <c r="BD81" s="110">
        <f ca="1">Cálculos!B80</f>
        <v>0</v>
      </c>
      <c r="BE81" s="105">
        <f ca="1">Cálculos!C80</f>
        <v>0</v>
      </c>
      <c r="BF81" s="105">
        <f ca="1">Cálculos!D80</f>
        <v>0</v>
      </c>
      <c r="BG81" s="105">
        <f ca="1">Cálculos!E80</f>
        <v>0</v>
      </c>
      <c r="BH81" s="105">
        <f ca="1">Cálculos!F80</f>
        <v>0</v>
      </c>
      <c r="BI81" s="105">
        <f ca="1">Cálculos!G80</f>
        <v>0</v>
      </c>
      <c r="BJ81" s="105">
        <f>Cálculos!H80</f>
        <v>0</v>
      </c>
      <c r="BK81" s="105">
        <f ca="1">Cálculos!I80</f>
        <v>0</v>
      </c>
      <c r="BL81" s="105">
        <f ca="1">Cálculos!J80</f>
        <v>0</v>
      </c>
      <c r="BM81" s="105">
        <f ca="1">Cálculos!K80</f>
        <v>0</v>
      </c>
      <c r="BN81" s="105">
        <f ca="1">Cálculos!L80</f>
        <v>0</v>
      </c>
      <c r="BO81" s="105">
        <f>Cálculos!M80</f>
        <v>0</v>
      </c>
      <c r="BP81" s="105">
        <f ca="1">Cálculos!N80</f>
        <v>0</v>
      </c>
      <c r="BQ81" s="105">
        <f ca="1">Cálculos!O80</f>
        <v>0</v>
      </c>
      <c r="BR81" s="105">
        <f ca="1">Cálculos!P80</f>
        <v>0</v>
      </c>
      <c r="BS81" s="105">
        <f ca="1">Cálculos!Q80</f>
        <v>0</v>
      </c>
      <c r="BT81" s="105">
        <f ca="1">Cálculos!R80</f>
        <v>0</v>
      </c>
      <c r="BU81" s="105">
        <f ca="1">Cálculos!S80</f>
        <v>0</v>
      </c>
      <c r="BV81" s="105">
        <f ca="1">Cálculos!T80</f>
        <v>0</v>
      </c>
    </row>
    <row r="82" spans="11:74" customFormat="1">
      <c r="K82" s="92"/>
      <c r="L82" s="105"/>
      <c r="M82" s="110">
        <f>'"Información del Proyecto" - 1'!B82</f>
        <v>0</v>
      </c>
      <c r="N82" s="105">
        <f>'"Información del Proyecto" - 1'!C82</f>
        <v>0</v>
      </c>
      <c r="O82" s="105">
        <f>'"Información del Proyecto" - 1'!D82</f>
        <v>0</v>
      </c>
      <c r="P82" s="105">
        <f>'"Información del Proyecto" - 1'!E82</f>
        <v>0</v>
      </c>
      <c r="Q82" s="105">
        <f>'"Información del Proyecto" - 1'!F82</f>
        <v>0</v>
      </c>
      <c r="R82" s="105">
        <f>'"Información del Proyecto" - 1'!G82</f>
        <v>0</v>
      </c>
      <c r="S82" s="105">
        <f>'"Información del Proyecto" - 1'!H82</f>
        <v>0</v>
      </c>
      <c r="T82" s="105">
        <f>'"Información del Proyecto" - 1'!I82</f>
        <v>0</v>
      </c>
      <c r="U82" s="105">
        <f>'"Información del Proyecto" - 1'!J82</f>
        <v>0</v>
      </c>
      <c r="V82" s="105">
        <f>'"Información del Proyecto" - 1'!K82</f>
        <v>0</v>
      </c>
      <c r="W82" s="105">
        <f>'"Información del Proyecto" - 1'!L82</f>
        <v>0</v>
      </c>
      <c r="X82" s="111">
        <f>'"Información del Proyecto" - 1'!M82</f>
        <v>0</v>
      </c>
      <c r="Z82" s="110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11"/>
      <c r="AM82" s="105"/>
      <c r="AN82" s="110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11"/>
      <c r="BD82" s="110">
        <f ca="1">Cálculos!B81</f>
        <v>0</v>
      </c>
      <c r="BE82" s="105">
        <f ca="1">Cálculos!C81</f>
        <v>0</v>
      </c>
      <c r="BF82" s="105">
        <f ca="1">Cálculos!D81</f>
        <v>0</v>
      </c>
      <c r="BG82" s="105">
        <f ca="1">Cálculos!E81</f>
        <v>0</v>
      </c>
      <c r="BH82" s="105">
        <f ca="1">Cálculos!F81</f>
        <v>0</v>
      </c>
      <c r="BI82" s="105">
        <f ca="1">Cálculos!G81</f>
        <v>0</v>
      </c>
      <c r="BJ82" s="105">
        <f>Cálculos!H81</f>
        <v>0</v>
      </c>
      <c r="BK82" s="105">
        <f ca="1">Cálculos!I81</f>
        <v>0</v>
      </c>
      <c r="BL82" s="105">
        <f ca="1">Cálculos!J81</f>
        <v>0</v>
      </c>
      <c r="BM82" s="105">
        <f ca="1">Cálculos!K81</f>
        <v>0</v>
      </c>
      <c r="BN82" s="105">
        <f ca="1">Cálculos!L81</f>
        <v>0</v>
      </c>
      <c r="BO82" s="105">
        <f>Cálculos!M81</f>
        <v>0</v>
      </c>
      <c r="BP82" s="105">
        <f ca="1">Cálculos!N81</f>
        <v>0</v>
      </c>
      <c r="BQ82" s="105">
        <f ca="1">Cálculos!O81</f>
        <v>0</v>
      </c>
      <c r="BR82" s="105">
        <f ca="1">Cálculos!P81</f>
        <v>0</v>
      </c>
      <c r="BS82" s="105">
        <f ca="1">Cálculos!Q81</f>
        <v>0</v>
      </c>
      <c r="BT82" s="105">
        <f ca="1">Cálculos!R81</f>
        <v>0</v>
      </c>
      <c r="BU82" s="105">
        <f ca="1">Cálculos!S81</f>
        <v>0</v>
      </c>
      <c r="BV82" s="105">
        <f ca="1">Cálculos!T81</f>
        <v>0</v>
      </c>
    </row>
    <row r="83" spans="11:74" customFormat="1">
      <c r="K83" s="111"/>
      <c r="L83" s="105"/>
      <c r="M83" s="110" t="str">
        <f>'"Información del Proyecto" - 1'!B83</f>
        <v>Tipo Generador</v>
      </c>
      <c r="N83" s="105">
        <f>'"Información del Proyecto" - 1'!C83</f>
        <v>0</v>
      </c>
      <c r="O83" s="105">
        <f>'"Información del Proyecto" - 1'!D83</f>
        <v>0</v>
      </c>
      <c r="P83" s="105" t="str">
        <f>'"Información del Proyecto" - 1'!E83</f>
        <v>Pot. Nom. (MW)</v>
      </c>
      <c r="Q83" s="105">
        <f>'"Información del Proyecto" - 1'!F83</f>
        <v>0</v>
      </c>
      <c r="R83" s="105">
        <f>'"Información del Proyecto" - 1'!G83</f>
        <v>0</v>
      </c>
      <c r="S83" s="105" t="str">
        <f>'"Información del Proyecto" - 1'!H83</f>
        <v>Tipo Generador</v>
      </c>
      <c r="T83" s="105">
        <f>'"Información del Proyecto" - 1'!I83</f>
        <v>0</v>
      </c>
      <c r="U83" s="105">
        <f>'"Información del Proyecto" - 1'!J83</f>
        <v>0</v>
      </c>
      <c r="V83" s="105" t="str">
        <f>'"Información del Proyecto" - 1'!K83</f>
        <v>Pot. Nom. (MW)</v>
      </c>
      <c r="W83" s="105">
        <f>'"Información del Proyecto" - 1'!L83</f>
        <v>0</v>
      </c>
      <c r="X83" s="111">
        <f>'"Información del Proyecto" - 1'!M83</f>
        <v>0</v>
      </c>
      <c r="Z83" s="110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11"/>
      <c r="AM83" s="105"/>
      <c r="AN83" s="110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11"/>
      <c r="BD83" s="110">
        <f ca="1">Cálculos!B82</f>
        <v>0</v>
      </c>
      <c r="BE83" s="105">
        <f ca="1">Cálculos!C82</f>
        <v>0</v>
      </c>
      <c r="BF83" s="105">
        <f ca="1">Cálculos!D82</f>
        <v>0</v>
      </c>
      <c r="BG83" s="105">
        <f ca="1">Cálculos!E82</f>
        <v>0</v>
      </c>
      <c r="BH83" s="105">
        <f ca="1">Cálculos!F82</f>
        <v>0</v>
      </c>
      <c r="BI83" s="105">
        <f ca="1">Cálculos!G82</f>
        <v>0</v>
      </c>
      <c r="BJ83" s="105">
        <f>Cálculos!H82</f>
        <v>0</v>
      </c>
      <c r="BK83" s="105">
        <f ca="1">Cálculos!I82</f>
        <v>0</v>
      </c>
      <c r="BL83" s="105">
        <f ca="1">Cálculos!J82</f>
        <v>0</v>
      </c>
      <c r="BM83" s="105">
        <f ca="1">Cálculos!K82</f>
        <v>0</v>
      </c>
      <c r="BN83" s="105">
        <f ca="1">Cálculos!L82</f>
        <v>0</v>
      </c>
      <c r="BO83" s="105">
        <f>Cálculos!M82</f>
        <v>0</v>
      </c>
      <c r="BP83" s="105">
        <f ca="1">Cálculos!N82</f>
        <v>0</v>
      </c>
      <c r="BQ83" s="105">
        <f ca="1">Cálculos!O82</f>
        <v>0</v>
      </c>
      <c r="BR83" s="105">
        <f ca="1">Cálculos!P82</f>
        <v>0</v>
      </c>
      <c r="BS83" s="105">
        <f ca="1">Cálculos!Q82</f>
        <v>0</v>
      </c>
      <c r="BT83" s="105">
        <f ca="1">Cálculos!R82</f>
        <v>0</v>
      </c>
      <c r="BU83" s="105">
        <f ca="1">Cálculos!S82</f>
        <v>0</v>
      </c>
      <c r="BV83" s="105">
        <f ca="1">Cálculos!T82</f>
        <v>0</v>
      </c>
    </row>
    <row r="84" spans="11:74" customFormat="1">
      <c r="K84" s="111"/>
      <c r="L84" s="105"/>
      <c r="M84" s="110" t="str">
        <f>'"Información del Proyecto" - 1'!B84</f>
        <v>Fabricante / modelo</v>
      </c>
      <c r="N84" s="105">
        <f>'"Información del Proyecto" - 1'!C84</f>
        <v>0</v>
      </c>
      <c r="O84" s="105">
        <f>'"Información del Proyecto" - 1'!D84</f>
        <v>0</v>
      </c>
      <c r="P84" s="105">
        <f>'"Información del Proyecto" - 1'!E84</f>
        <v>0</v>
      </c>
      <c r="Q84" s="105">
        <f>'"Información del Proyecto" - 1'!F84</f>
        <v>0</v>
      </c>
      <c r="R84" s="105">
        <f>'"Información del Proyecto" - 1'!G84</f>
        <v>0</v>
      </c>
      <c r="S84" s="105" t="str">
        <f>'"Información del Proyecto" - 1'!H84</f>
        <v>Fabricante / modelo</v>
      </c>
      <c r="T84" s="105">
        <f>'"Información del Proyecto" - 1'!I84</f>
        <v>0</v>
      </c>
      <c r="U84" s="105">
        <f>'"Información del Proyecto" - 1'!J84</f>
        <v>0</v>
      </c>
      <c r="V84" s="105">
        <f>'"Información del Proyecto" - 1'!K84</f>
        <v>0</v>
      </c>
      <c r="W84" s="105">
        <f>'"Información del Proyecto" - 1'!L84</f>
        <v>0</v>
      </c>
      <c r="X84" s="111">
        <f>'"Información del Proyecto" - 1'!M84</f>
        <v>0</v>
      </c>
      <c r="Z84" s="110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11"/>
      <c r="AM84" s="105"/>
      <c r="AN84" s="110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11"/>
      <c r="BD84" s="110">
        <f ca="1">Cálculos!B83</f>
        <v>0</v>
      </c>
      <c r="BE84" s="105">
        <f ca="1">Cálculos!C83</f>
        <v>0</v>
      </c>
      <c r="BF84" s="105">
        <f ca="1">Cálculos!D83</f>
        <v>0</v>
      </c>
      <c r="BG84" s="105">
        <f ca="1">Cálculos!E83</f>
        <v>0</v>
      </c>
      <c r="BH84" s="105">
        <f ca="1">Cálculos!F83</f>
        <v>0</v>
      </c>
      <c r="BI84" s="105">
        <f ca="1">Cálculos!G83</f>
        <v>0</v>
      </c>
      <c r="BJ84" s="105">
        <f>Cálculos!H83</f>
        <v>0</v>
      </c>
      <c r="BK84" s="105">
        <f ca="1">Cálculos!I83</f>
        <v>0</v>
      </c>
      <c r="BL84" s="105">
        <f ca="1">Cálculos!J83</f>
        <v>0</v>
      </c>
      <c r="BM84" s="105">
        <f ca="1">Cálculos!K83</f>
        <v>0</v>
      </c>
      <c r="BN84" s="105">
        <f ca="1">Cálculos!L83</f>
        <v>0</v>
      </c>
      <c r="BO84" s="105">
        <f>Cálculos!M83</f>
        <v>0</v>
      </c>
      <c r="BP84" s="105">
        <f ca="1">Cálculos!N83</f>
        <v>0</v>
      </c>
      <c r="BQ84" s="105">
        <f ca="1">Cálculos!O83</f>
        <v>0</v>
      </c>
      <c r="BR84" s="105">
        <f ca="1">Cálculos!P83</f>
        <v>0</v>
      </c>
      <c r="BS84" s="105">
        <f ca="1">Cálculos!Q83</f>
        <v>0</v>
      </c>
      <c r="BT84" s="105">
        <f ca="1">Cálculos!R83</f>
        <v>0</v>
      </c>
      <c r="BU84" s="105">
        <f ca="1">Cálculos!S83</f>
        <v>0</v>
      </c>
      <c r="BV84" s="105">
        <f ca="1">Cálculos!T83</f>
        <v>0</v>
      </c>
    </row>
    <row r="85" spans="11:74" customFormat="1">
      <c r="K85" s="111"/>
      <c r="L85" s="105"/>
      <c r="M85" s="110" t="str">
        <f>'"Información del Proyecto" - 1'!B85</f>
        <v>Tensión de generación (kV)</v>
      </c>
      <c r="N85" s="105">
        <f>'"Información del Proyecto" - 1'!C85</f>
        <v>0</v>
      </c>
      <c r="O85" s="105">
        <f>'"Información del Proyecto" - 1'!D85</f>
        <v>0</v>
      </c>
      <c r="P85" s="105" t="str">
        <f>'"Información del Proyecto" - 1'!E85</f>
        <v xml:space="preserve">Eficiencia a pot. nom. (ηg) </v>
      </c>
      <c r="Q85" s="105">
        <f>'"Información del Proyecto" - 1'!F85</f>
        <v>0</v>
      </c>
      <c r="R85" s="105">
        <f>'"Información del Proyecto" - 1'!G85</f>
        <v>0</v>
      </c>
      <c r="S85" s="105" t="str">
        <f>'"Información del Proyecto" - 1'!H85</f>
        <v>Tensión de generación (kV)</v>
      </c>
      <c r="T85" s="105">
        <f>'"Información del Proyecto" - 1'!I85</f>
        <v>0</v>
      </c>
      <c r="U85" s="105">
        <f>'"Información del Proyecto" - 1'!J85</f>
        <v>0</v>
      </c>
      <c r="V85" s="105" t="str">
        <f>'"Información del Proyecto" - 1'!K85</f>
        <v xml:space="preserve">Eficiencia a pot. nom. (ηg) </v>
      </c>
      <c r="W85" s="105">
        <f>'"Información del Proyecto" - 1'!L85</f>
        <v>0</v>
      </c>
      <c r="X85" s="111">
        <f>'"Información del Proyecto" - 1'!M85</f>
        <v>0</v>
      </c>
      <c r="Z85" s="110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11"/>
      <c r="AM85" s="105"/>
      <c r="AN85" s="110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11"/>
      <c r="BD85" s="110">
        <f ca="1">Cálculos!B84</f>
        <v>0</v>
      </c>
      <c r="BE85" s="105">
        <f ca="1">Cálculos!C84</f>
        <v>0</v>
      </c>
      <c r="BF85" s="105">
        <f ca="1">Cálculos!D84</f>
        <v>0</v>
      </c>
      <c r="BG85" s="105">
        <f ca="1">Cálculos!E84</f>
        <v>0</v>
      </c>
      <c r="BH85" s="105">
        <f ca="1">Cálculos!F84</f>
        <v>0</v>
      </c>
      <c r="BI85" s="105">
        <f ca="1">Cálculos!G84</f>
        <v>0</v>
      </c>
      <c r="BJ85" s="105">
        <f>Cálculos!H84</f>
        <v>0</v>
      </c>
      <c r="BK85" s="105">
        <f ca="1">Cálculos!I84</f>
        <v>0</v>
      </c>
      <c r="BL85" s="105">
        <f ca="1">Cálculos!J84</f>
        <v>0</v>
      </c>
      <c r="BM85" s="105">
        <f ca="1">Cálculos!K84</f>
        <v>0</v>
      </c>
      <c r="BN85" s="105">
        <f ca="1">Cálculos!L84</f>
        <v>0</v>
      </c>
      <c r="BO85" s="105">
        <f>Cálculos!M84</f>
        <v>0</v>
      </c>
      <c r="BP85" s="105">
        <f ca="1">Cálculos!N84</f>
        <v>0</v>
      </c>
      <c r="BQ85" s="105">
        <f ca="1">Cálculos!O84</f>
        <v>0</v>
      </c>
      <c r="BR85" s="105">
        <f ca="1">Cálculos!P84</f>
        <v>0</v>
      </c>
      <c r="BS85" s="105">
        <f ca="1">Cálculos!Q84</f>
        <v>0</v>
      </c>
      <c r="BT85" s="105">
        <f ca="1">Cálculos!R84</f>
        <v>0</v>
      </c>
      <c r="BU85" s="105">
        <f ca="1">Cálculos!S84</f>
        <v>0</v>
      </c>
      <c r="BV85" s="105">
        <f ca="1">Cálculos!T84</f>
        <v>0</v>
      </c>
    </row>
    <row r="86" spans="11:74" customFormat="1">
      <c r="K86" s="111"/>
      <c r="L86" s="105"/>
      <c r="M86" s="110" t="str">
        <f>'"Información del Proyecto" - 1'!B86</f>
        <v xml:space="preserve">Cuenta con Certificación IEC o similar  </v>
      </c>
      <c r="N86" s="105">
        <f>'"Información del Proyecto" - 1'!C86</f>
        <v>0</v>
      </c>
      <c r="O86" s="105">
        <f>'"Información del Proyecto" - 1'!D86</f>
        <v>0</v>
      </c>
      <c r="P86" s="105">
        <f>'"Información del Proyecto" - 1'!E86</f>
        <v>0</v>
      </c>
      <c r="Q86" s="105">
        <f>'"Información del Proyecto" - 1'!F86</f>
        <v>0</v>
      </c>
      <c r="R86" s="105">
        <f>'"Información del Proyecto" - 1'!G86</f>
        <v>0</v>
      </c>
      <c r="S86" s="105" t="str">
        <f>'"Información del Proyecto" - 1'!H86</f>
        <v xml:space="preserve">Cuenta con Certificación IEC o similar  </v>
      </c>
      <c r="T86" s="105">
        <f>'"Información del Proyecto" - 1'!I86</f>
        <v>0</v>
      </c>
      <c r="U86" s="105">
        <f>'"Información del Proyecto" - 1'!J86</f>
        <v>0</v>
      </c>
      <c r="V86" s="105">
        <f>'"Información del Proyecto" - 1'!K86</f>
        <v>0</v>
      </c>
      <c r="W86" s="105">
        <f>'"Información del Proyecto" - 1'!L86</f>
        <v>0</v>
      </c>
      <c r="X86" s="111">
        <f>'"Información del Proyecto" - 1'!M86</f>
        <v>0</v>
      </c>
      <c r="Z86" s="110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11"/>
      <c r="AM86" s="105"/>
      <c r="AN86" s="110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11"/>
      <c r="BD86" s="110">
        <f ca="1">Cálculos!B85</f>
        <v>0</v>
      </c>
      <c r="BE86" s="105">
        <f ca="1">Cálculos!C85</f>
        <v>0</v>
      </c>
      <c r="BF86" s="105">
        <f ca="1">Cálculos!D85</f>
        <v>0</v>
      </c>
      <c r="BG86" s="105">
        <f ca="1">Cálculos!E85</f>
        <v>0</v>
      </c>
      <c r="BH86" s="105">
        <f ca="1">Cálculos!F85</f>
        <v>0</v>
      </c>
      <c r="BI86" s="105">
        <f ca="1">Cálculos!G85</f>
        <v>0</v>
      </c>
      <c r="BJ86" s="105">
        <f>Cálculos!H85</f>
        <v>0</v>
      </c>
      <c r="BK86" s="105">
        <f ca="1">Cálculos!I85</f>
        <v>0</v>
      </c>
      <c r="BL86" s="105">
        <f ca="1">Cálculos!J85</f>
        <v>0</v>
      </c>
      <c r="BM86" s="105">
        <f ca="1">Cálculos!K85</f>
        <v>0</v>
      </c>
      <c r="BN86" s="105">
        <f ca="1">Cálculos!L85</f>
        <v>0</v>
      </c>
      <c r="BO86" s="105">
        <f>Cálculos!M85</f>
        <v>0</v>
      </c>
      <c r="BP86" s="105">
        <f ca="1">Cálculos!N85</f>
        <v>0</v>
      </c>
      <c r="BQ86" s="105">
        <f ca="1">Cálculos!O85</f>
        <v>0</v>
      </c>
      <c r="BR86" s="105">
        <f ca="1">Cálculos!P85</f>
        <v>0</v>
      </c>
      <c r="BS86" s="105">
        <f ca="1">Cálculos!Q85</f>
        <v>0</v>
      </c>
      <c r="BT86" s="105">
        <f ca="1">Cálculos!R85</f>
        <v>0</v>
      </c>
      <c r="BU86" s="105">
        <f ca="1">Cálculos!S85</f>
        <v>0</v>
      </c>
      <c r="BV86" s="105">
        <f ca="1">Cálculos!T85</f>
        <v>0</v>
      </c>
    </row>
    <row r="87" spans="11:74" customFormat="1">
      <c r="K87" s="111"/>
      <c r="L87" s="105"/>
      <c r="M87" s="110">
        <f>'"Información del Proyecto" - 1'!B87</f>
        <v>0</v>
      </c>
      <c r="N87" s="105">
        <f>'"Información del Proyecto" - 1'!C87</f>
        <v>0</v>
      </c>
      <c r="O87" s="105">
        <f>'"Información del Proyecto" - 1'!D87</f>
        <v>0</v>
      </c>
      <c r="P87" s="105">
        <f>'"Información del Proyecto" - 1'!E87</f>
        <v>0</v>
      </c>
      <c r="Q87" s="105">
        <f>'"Información del Proyecto" - 1'!F87</f>
        <v>0</v>
      </c>
      <c r="R87" s="105">
        <f>'"Información del Proyecto" - 1'!G87</f>
        <v>0</v>
      </c>
      <c r="S87" s="105">
        <f>'"Información del Proyecto" - 1'!H87</f>
        <v>0</v>
      </c>
      <c r="T87" s="105">
        <f>'"Información del Proyecto" - 1'!I87</f>
        <v>0</v>
      </c>
      <c r="U87" s="105">
        <f>'"Información del Proyecto" - 1'!J87</f>
        <v>0</v>
      </c>
      <c r="V87" s="105">
        <f>'"Información del Proyecto" - 1'!K87</f>
        <v>0</v>
      </c>
      <c r="W87" s="105">
        <f>'"Información del Proyecto" - 1'!L87</f>
        <v>0</v>
      </c>
      <c r="X87" s="111">
        <f>'"Información del Proyecto" - 1'!M87</f>
        <v>0</v>
      </c>
      <c r="Z87" s="110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11"/>
      <c r="AM87" s="105"/>
      <c r="AN87" s="110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11"/>
      <c r="BD87" s="110">
        <f ca="1">Cálculos!B86</f>
        <v>0</v>
      </c>
      <c r="BE87" s="105">
        <f ca="1">Cálculos!C86</f>
        <v>0</v>
      </c>
      <c r="BF87" s="105">
        <f ca="1">Cálculos!D86</f>
        <v>0</v>
      </c>
      <c r="BG87" s="105">
        <f ca="1">Cálculos!E86</f>
        <v>0</v>
      </c>
      <c r="BH87" s="105">
        <f ca="1">Cálculos!F86</f>
        <v>0</v>
      </c>
      <c r="BI87" s="105">
        <f ca="1">Cálculos!G86</f>
        <v>0</v>
      </c>
      <c r="BJ87" s="105">
        <f>Cálculos!H86</f>
        <v>0</v>
      </c>
      <c r="BK87" s="105">
        <f ca="1">Cálculos!I86</f>
        <v>0</v>
      </c>
      <c r="BL87" s="105">
        <f ca="1">Cálculos!J86</f>
        <v>0</v>
      </c>
      <c r="BM87" s="105">
        <f ca="1">Cálculos!K86</f>
        <v>0</v>
      </c>
      <c r="BN87" s="105">
        <f ca="1">Cálculos!L86</f>
        <v>0</v>
      </c>
      <c r="BO87" s="105">
        <f>Cálculos!M86</f>
        <v>0</v>
      </c>
      <c r="BP87" s="105">
        <f ca="1">Cálculos!N86</f>
        <v>0</v>
      </c>
      <c r="BQ87" s="105">
        <f ca="1">Cálculos!O86</f>
        <v>0</v>
      </c>
      <c r="BR87" s="105">
        <f ca="1">Cálculos!P86</f>
        <v>0</v>
      </c>
      <c r="BS87" s="105">
        <f ca="1">Cálculos!Q86</f>
        <v>0</v>
      </c>
      <c r="BT87" s="105">
        <f ca="1">Cálculos!R86</f>
        <v>0</v>
      </c>
      <c r="BU87" s="105">
        <f ca="1">Cálculos!S86</f>
        <v>0</v>
      </c>
      <c r="BV87" s="105">
        <f ca="1">Cálculos!T86</f>
        <v>0</v>
      </c>
    </row>
    <row r="88" spans="11:74" customFormat="1">
      <c r="K88" s="111"/>
      <c r="L88" s="105"/>
      <c r="M88" s="110">
        <f>'"Información del Proyecto" - 1'!B88</f>
        <v>0</v>
      </c>
      <c r="N88" s="105">
        <f>'"Información del Proyecto" - 1'!C88</f>
        <v>0</v>
      </c>
      <c r="O88" s="105">
        <f>'"Información del Proyecto" - 1'!D88</f>
        <v>0</v>
      </c>
      <c r="P88" s="105">
        <f>'"Información del Proyecto" - 1'!E88</f>
        <v>0</v>
      </c>
      <c r="Q88" s="105">
        <f>'"Información del Proyecto" - 1'!F88</f>
        <v>0</v>
      </c>
      <c r="R88" s="105">
        <f>'"Información del Proyecto" - 1'!G88</f>
        <v>0</v>
      </c>
      <c r="S88" s="105">
        <f>'"Información del Proyecto" - 1'!H88</f>
        <v>0</v>
      </c>
      <c r="T88" s="105">
        <f>'"Información del Proyecto" - 1'!I88</f>
        <v>0</v>
      </c>
      <c r="U88" s="105">
        <f>'"Información del Proyecto" - 1'!J88</f>
        <v>0</v>
      </c>
      <c r="V88" s="105">
        <f>'"Información del Proyecto" - 1'!K88</f>
        <v>0</v>
      </c>
      <c r="W88" s="105">
        <f>'"Información del Proyecto" - 1'!L88</f>
        <v>0</v>
      </c>
      <c r="X88" s="111">
        <f>'"Información del Proyecto" - 1'!M88</f>
        <v>0</v>
      </c>
      <c r="Z88" s="110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11"/>
      <c r="AM88" s="105"/>
      <c r="AN88" s="110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11"/>
      <c r="BD88" s="110">
        <f ca="1">Cálculos!B87</f>
        <v>0</v>
      </c>
      <c r="BE88" s="105">
        <f ca="1">Cálculos!C87</f>
        <v>0</v>
      </c>
      <c r="BF88" s="105">
        <f ca="1">Cálculos!D87</f>
        <v>0</v>
      </c>
      <c r="BG88" s="105">
        <f ca="1">Cálculos!E87</f>
        <v>0</v>
      </c>
      <c r="BH88" s="105">
        <f ca="1">Cálculos!F87</f>
        <v>0</v>
      </c>
      <c r="BI88" s="105">
        <f ca="1">Cálculos!G87</f>
        <v>0</v>
      </c>
      <c r="BJ88" s="105">
        <f>Cálculos!H87</f>
        <v>0</v>
      </c>
      <c r="BK88" s="105">
        <f ca="1">Cálculos!I87</f>
        <v>0</v>
      </c>
      <c r="BL88" s="105">
        <f ca="1">Cálculos!J87</f>
        <v>0</v>
      </c>
      <c r="BM88" s="105">
        <f ca="1">Cálculos!K87</f>
        <v>0</v>
      </c>
      <c r="BN88" s="105">
        <f ca="1">Cálculos!L87</f>
        <v>0</v>
      </c>
      <c r="BO88" s="105">
        <f>Cálculos!M87</f>
        <v>0</v>
      </c>
      <c r="BP88" s="105">
        <f ca="1">Cálculos!N87</f>
        <v>0</v>
      </c>
      <c r="BQ88" s="105">
        <f ca="1">Cálculos!O87</f>
        <v>0</v>
      </c>
      <c r="BR88" s="105">
        <f ca="1">Cálculos!P87</f>
        <v>0</v>
      </c>
      <c r="BS88" s="105">
        <f ca="1">Cálculos!Q87</f>
        <v>0</v>
      </c>
      <c r="BT88" s="105">
        <f ca="1">Cálculos!R87</f>
        <v>0</v>
      </c>
      <c r="BU88" s="105">
        <f ca="1">Cálculos!S87</f>
        <v>0</v>
      </c>
      <c r="BV88" s="105">
        <f ca="1">Cálculos!T87</f>
        <v>0</v>
      </c>
    </row>
    <row r="89" spans="11:74" customFormat="1">
      <c r="K89" s="111"/>
      <c r="L89" s="105"/>
      <c r="M89" s="110" t="str">
        <f>'"Información del Proyecto" - 1'!B89</f>
        <v>Tipo de Transmisión turbina-alternador</v>
      </c>
      <c r="N89" s="105">
        <f>'"Información del Proyecto" - 1'!C89</f>
        <v>0</v>
      </c>
      <c r="O89" s="105">
        <f>'"Información del Proyecto" - 1'!D89</f>
        <v>0</v>
      </c>
      <c r="P89" s="105">
        <f>'"Información del Proyecto" - 1'!E89</f>
        <v>0</v>
      </c>
      <c r="Q89" s="105">
        <f>'"Información del Proyecto" - 1'!F89</f>
        <v>0</v>
      </c>
      <c r="R89" s="105">
        <f>'"Información del Proyecto" - 1'!G89</f>
        <v>0</v>
      </c>
      <c r="S89" s="105" t="str">
        <f>'"Información del Proyecto" - 1'!H89</f>
        <v>Tipo de Transmisión turbina-alternador</v>
      </c>
      <c r="T89" s="105">
        <f>'"Información del Proyecto" - 1'!I89</f>
        <v>0</v>
      </c>
      <c r="U89" s="105">
        <f>'"Información del Proyecto" - 1'!J89</f>
        <v>0</v>
      </c>
      <c r="V89" s="105">
        <f>'"Información del Proyecto" - 1'!K89</f>
        <v>0</v>
      </c>
      <c r="W89" s="105">
        <f>'"Información del Proyecto" - 1'!L89</f>
        <v>0</v>
      </c>
      <c r="X89" s="111">
        <f>'"Información del Proyecto" - 1'!M89</f>
        <v>0</v>
      </c>
      <c r="Z89" s="110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11"/>
      <c r="AM89" s="105"/>
      <c r="AN89" s="110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11"/>
      <c r="BD89" s="110">
        <f ca="1">Cálculos!B88</f>
        <v>0</v>
      </c>
      <c r="BE89" s="105">
        <f ca="1">Cálculos!C88</f>
        <v>0</v>
      </c>
      <c r="BF89" s="105">
        <f ca="1">Cálculos!D88</f>
        <v>0</v>
      </c>
      <c r="BG89" s="105">
        <f ca="1">Cálculos!E88</f>
        <v>0</v>
      </c>
      <c r="BH89" s="105">
        <f ca="1">Cálculos!F88</f>
        <v>0</v>
      </c>
      <c r="BI89" s="105">
        <f ca="1">Cálculos!G88</f>
        <v>0</v>
      </c>
      <c r="BJ89" s="105">
        <f>Cálculos!H88</f>
        <v>0</v>
      </c>
      <c r="BK89" s="105">
        <f ca="1">Cálculos!I88</f>
        <v>0</v>
      </c>
      <c r="BL89" s="105">
        <f ca="1">Cálculos!J88</f>
        <v>0</v>
      </c>
      <c r="BM89" s="105">
        <f ca="1">Cálculos!K88</f>
        <v>0</v>
      </c>
      <c r="BN89" s="105">
        <f ca="1">Cálculos!L88</f>
        <v>0</v>
      </c>
      <c r="BO89" s="105">
        <f>Cálculos!M88</f>
        <v>0</v>
      </c>
      <c r="BP89" s="105">
        <f ca="1">Cálculos!N88</f>
        <v>0</v>
      </c>
      <c r="BQ89" s="105">
        <f ca="1">Cálculos!O88</f>
        <v>0</v>
      </c>
      <c r="BR89" s="105">
        <f ca="1">Cálculos!P88</f>
        <v>0</v>
      </c>
      <c r="BS89" s="105">
        <f ca="1">Cálculos!Q88</f>
        <v>0</v>
      </c>
      <c r="BT89" s="105">
        <f ca="1">Cálculos!R88</f>
        <v>0</v>
      </c>
      <c r="BU89" s="105">
        <f ca="1">Cálculos!S88</f>
        <v>0</v>
      </c>
      <c r="BV89" s="105">
        <f ca="1">Cálculos!T88</f>
        <v>0</v>
      </c>
    </row>
    <row r="90" spans="11:74" customFormat="1">
      <c r="K90" s="111"/>
      <c r="L90" s="105"/>
      <c r="M90" s="110" t="str">
        <f>'"Información del Proyecto" - 1'!B90</f>
        <v>Fabricante / modelo</v>
      </c>
      <c r="N90" s="105">
        <f>'"Información del Proyecto" - 1'!C90</f>
        <v>0</v>
      </c>
      <c r="O90" s="105">
        <f>'"Información del Proyecto" - 1'!D90</f>
        <v>0</v>
      </c>
      <c r="P90" s="105">
        <f>'"Información del Proyecto" - 1'!E90</f>
        <v>0</v>
      </c>
      <c r="Q90" s="105">
        <f>'"Información del Proyecto" - 1'!F90</f>
        <v>0</v>
      </c>
      <c r="R90" s="105">
        <f>'"Información del Proyecto" - 1'!G90</f>
        <v>0</v>
      </c>
      <c r="S90" s="105" t="str">
        <f>'"Información del Proyecto" - 1'!H90</f>
        <v>Fabricante / modelo</v>
      </c>
      <c r="T90" s="105">
        <f>'"Información del Proyecto" - 1'!I90</f>
        <v>0</v>
      </c>
      <c r="U90" s="105">
        <f>'"Información del Proyecto" - 1'!J90</f>
        <v>0</v>
      </c>
      <c r="V90" s="105">
        <f>'"Información del Proyecto" - 1'!K90</f>
        <v>0</v>
      </c>
      <c r="W90" s="105">
        <f>'"Información del Proyecto" - 1'!L90</f>
        <v>0</v>
      </c>
      <c r="X90" s="111">
        <f>'"Información del Proyecto" - 1'!M90</f>
        <v>0</v>
      </c>
      <c r="Z90" s="110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11"/>
      <c r="AM90" s="105"/>
      <c r="AN90" s="110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11"/>
      <c r="BD90" s="110">
        <f ca="1">Cálculos!B89</f>
        <v>0</v>
      </c>
      <c r="BE90" s="105">
        <f ca="1">Cálculos!C89</f>
        <v>0</v>
      </c>
      <c r="BF90" s="105">
        <f ca="1">Cálculos!D89</f>
        <v>0</v>
      </c>
      <c r="BG90" s="105">
        <f ca="1">Cálculos!E89</f>
        <v>0</v>
      </c>
      <c r="BH90" s="105">
        <f ca="1">Cálculos!F89</f>
        <v>0</v>
      </c>
      <c r="BI90" s="105">
        <f ca="1">Cálculos!G89</f>
        <v>0</v>
      </c>
      <c r="BJ90" s="105">
        <f>Cálculos!H89</f>
        <v>0</v>
      </c>
      <c r="BK90" s="105">
        <f ca="1">Cálculos!I89</f>
        <v>0</v>
      </c>
      <c r="BL90" s="105">
        <f ca="1">Cálculos!J89</f>
        <v>0</v>
      </c>
      <c r="BM90" s="105">
        <f ca="1">Cálculos!K89</f>
        <v>0</v>
      </c>
      <c r="BN90" s="105">
        <f ca="1">Cálculos!L89</f>
        <v>0</v>
      </c>
      <c r="BO90" s="105">
        <f>Cálculos!M89</f>
        <v>0</v>
      </c>
      <c r="BP90" s="105">
        <f ca="1">Cálculos!N89</f>
        <v>0</v>
      </c>
      <c r="BQ90" s="105">
        <f ca="1">Cálculos!O89</f>
        <v>0</v>
      </c>
      <c r="BR90" s="105">
        <f ca="1">Cálculos!P89</f>
        <v>0</v>
      </c>
      <c r="BS90" s="105">
        <f ca="1">Cálculos!Q89</f>
        <v>0</v>
      </c>
      <c r="BT90" s="105">
        <f ca="1">Cálculos!R89</f>
        <v>0</v>
      </c>
      <c r="BU90" s="105">
        <f ca="1">Cálculos!S89</f>
        <v>0</v>
      </c>
      <c r="BV90" s="105">
        <f ca="1">Cálculos!T89</f>
        <v>0</v>
      </c>
    </row>
    <row r="91" spans="11:74" customFormat="1">
      <c r="K91" s="111"/>
      <c r="L91" s="105"/>
      <c r="M91" s="110" t="str">
        <f>'"Información del Proyecto" - 1'!B91</f>
        <v xml:space="preserve">Relación de multiplicación </v>
      </c>
      <c r="N91" s="105">
        <f>'"Información del Proyecto" - 1'!C91</f>
        <v>0</v>
      </c>
      <c r="O91" s="105">
        <f>'"Información del Proyecto" - 1'!D91</f>
        <v>0</v>
      </c>
      <c r="P91" s="105" t="str">
        <f>'"Información del Proyecto" - 1'!E91</f>
        <v>Rendimiento (ηm)</v>
      </c>
      <c r="Q91" s="105">
        <f>'"Información del Proyecto" - 1'!F91</f>
        <v>1</v>
      </c>
      <c r="R91" s="105">
        <f>'"Información del Proyecto" - 1'!G91</f>
        <v>0</v>
      </c>
      <c r="S91" s="105" t="str">
        <f>'"Información del Proyecto" - 1'!H91</f>
        <v xml:space="preserve">Relación de multiplicación </v>
      </c>
      <c r="T91" s="105">
        <f>'"Información del Proyecto" - 1'!I91</f>
        <v>0</v>
      </c>
      <c r="U91" s="105">
        <f>'"Información del Proyecto" - 1'!J91</f>
        <v>0</v>
      </c>
      <c r="V91" s="105" t="str">
        <f>'"Información del Proyecto" - 1'!K91</f>
        <v>Rendimiento (ηm)</v>
      </c>
      <c r="W91" s="105">
        <f>'"Información del Proyecto" - 1'!L91</f>
        <v>0</v>
      </c>
      <c r="X91" s="111">
        <f>'"Información del Proyecto" - 1'!M91</f>
        <v>0</v>
      </c>
      <c r="Z91" s="110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11"/>
      <c r="AM91" s="105"/>
      <c r="AN91" s="110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11"/>
      <c r="BD91" s="110">
        <f ca="1">Cálculos!B90</f>
        <v>0</v>
      </c>
      <c r="BE91" s="105">
        <f ca="1">Cálculos!C90</f>
        <v>0</v>
      </c>
      <c r="BF91" s="105">
        <f ca="1">Cálculos!D90</f>
        <v>0</v>
      </c>
      <c r="BG91" s="105">
        <f ca="1">Cálculos!E90</f>
        <v>0</v>
      </c>
      <c r="BH91" s="105">
        <f ca="1">Cálculos!F90</f>
        <v>0</v>
      </c>
      <c r="BI91" s="105">
        <f ca="1">Cálculos!G90</f>
        <v>0</v>
      </c>
      <c r="BJ91" s="105">
        <f>Cálculos!H90</f>
        <v>0</v>
      </c>
      <c r="BK91" s="105">
        <f ca="1">Cálculos!I90</f>
        <v>0</v>
      </c>
      <c r="BL91" s="105">
        <f ca="1">Cálculos!J90</f>
        <v>0</v>
      </c>
      <c r="BM91" s="105">
        <f ca="1">Cálculos!K90</f>
        <v>0</v>
      </c>
      <c r="BN91" s="105">
        <f ca="1">Cálculos!L90</f>
        <v>0</v>
      </c>
      <c r="BO91" s="105">
        <f>Cálculos!M90</f>
        <v>0</v>
      </c>
      <c r="BP91" s="105">
        <f ca="1">Cálculos!N90</f>
        <v>0</v>
      </c>
      <c r="BQ91" s="105">
        <f ca="1">Cálculos!O90</f>
        <v>0</v>
      </c>
      <c r="BR91" s="105">
        <f ca="1">Cálculos!P90</f>
        <v>0</v>
      </c>
      <c r="BS91" s="105">
        <f ca="1">Cálculos!Q90</f>
        <v>0</v>
      </c>
      <c r="BT91" s="105">
        <f ca="1">Cálculos!R90</f>
        <v>0</v>
      </c>
      <c r="BU91" s="105">
        <f ca="1">Cálculos!S90</f>
        <v>0</v>
      </c>
      <c r="BV91" s="105">
        <f ca="1">Cálculos!T90</f>
        <v>0</v>
      </c>
    </row>
    <row r="92" spans="11:74" customFormat="1">
      <c r="K92" s="111"/>
      <c r="L92" s="105"/>
      <c r="M92" s="110">
        <f>'"Información del Proyecto" - 1'!B92</f>
        <v>0</v>
      </c>
      <c r="N92" s="105">
        <f>'"Información del Proyecto" - 1'!C92</f>
        <v>0</v>
      </c>
      <c r="O92" s="105">
        <f>'"Información del Proyecto" - 1'!D92</f>
        <v>0</v>
      </c>
      <c r="P92" s="105">
        <f>'"Información del Proyecto" - 1'!E92</f>
        <v>0</v>
      </c>
      <c r="Q92" s="105">
        <f>'"Información del Proyecto" - 1'!F92</f>
        <v>0</v>
      </c>
      <c r="R92" s="105">
        <f>'"Información del Proyecto" - 1'!G92</f>
        <v>0</v>
      </c>
      <c r="S92" s="105">
        <f>'"Información del Proyecto" - 1'!H92</f>
        <v>0</v>
      </c>
      <c r="T92" s="105">
        <f>'"Información del Proyecto" - 1'!I92</f>
        <v>0</v>
      </c>
      <c r="U92" s="105">
        <f>'"Información del Proyecto" - 1'!J92</f>
        <v>0</v>
      </c>
      <c r="V92" s="105">
        <f>'"Información del Proyecto" - 1'!K92</f>
        <v>0</v>
      </c>
      <c r="W92" s="105">
        <f>'"Información del Proyecto" - 1'!L92</f>
        <v>0</v>
      </c>
      <c r="X92" s="111">
        <f>'"Información del Proyecto" - 1'!M92</f>
        <v>0</v>
      </c>
      <c r="Z92" s="110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11"/>
      <c r="AM92" s="105"/>
      <c r="AN92" s="110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11"/>
      <c r="BD92" s="110">
        <f ca="1">Cálculos!B91</f>
        <v>0</v>
      </c>
      <c r="BE92" s="105">
        <f ca="1">Cálculos!C91</f>
        <v>0</v>
      </c>
      <c r="BF92" s="105">
        <f ca="1">Cálculos!D91</f>
        <v>0</v>
      </c>
      <c r="BG92" s="105">
        <f ca="1">Cálculos!E91</f>
        <v>0</v>
      </c>
      <c r="BH92" s="105">
        <f ca="1">Cálculos!F91</f>
        <v>0</v>
      </c>
      <c r="BI92" s="105">
        <f ca="1">Cálculos!G91</f>
        <v>0</v>
      </c>
      <c r="BJ92" s="105">
        <f>Cálculos!H91</f>
        <v>0</v>
      </c>
      <c r="BK92" s="105">
        <f ca="1">Cálculos!I91</f>
        <v>0</v>
      </c>
      <c r="BL92" s="105">
        <f ca="1">Cálculos!J91</f>
        <v>0</v>
      </c>
      <c r="BM92" s="105">
        <f ca="1">Cálculos!K91</f>
        <v>0</v>
      </c>
      <c r="BN92" s="105">
        <f ca="1">Cálculos!L91</f>
        <v>0</v>
      </c>
      <c r="BO92" s="105">
        <f>Cálculos!M91</f>
        <v>0</v>
      </c>
      <c r="BP92" s="105">
        <f ca="1">Cálculos!N91</f>
        <v>0</v>
      </c>
      <c r="BQ92" s="105">
        <f ca="1">Cálculos!O91</f>
        <v>0</v>
      </c>
      <c r="BR92" s="105">
        <f ca="1">Cálculos!P91</f>
        <v>0</v>
      </c>
      <c r="BS92" s="105">
        <f ca="1">Cálculos!Q91</f>
        <v>0</v>
      </c>
      <c r="BT92" s="105">
        <f ca="1">Cálculos!R91</f>
        <v>0</v>
      </c>
      <c r="BU92" s="105">
        <f ca="1">Cálculos!S91</f>
        <v>0</v>
      </c>
      <c r="BV92" s="105">
        <f ca="1">Cálculos!T91</f>
        <v>0</v>
      </c>
    </row>
    <row r="93" spans="11:74" customFormat="1">
      <c r="K93" s="111"/>
      <c r="L93" s="105"/>
      <c r="M93" s="110">
        <f>'"Información del Proyecto" - 1'!B93</f>
        <v>0</v>
      </c>
      <c r="N93" s="105">
        <f>'"Información del Proyecto" - 1'!C93</f>
        <v>0</v>
      </c>
      <c r="O93" s="105">
        <f>'"Información del Proyecto" - 1'!D93</f>
        <v>0</v>
      </c>
      <c r="P93" s="105">
        <f>'"Información del Proyecto" - 1'!E93</f>
        <v>0</v>
      </c>
      <c r="Q93" s="105">
        <f>'"Información del Proyecto" - 1'!F93</f>
        <v>0</v>
      </c>
      <c r="R93" s="105">
        <f>'"Información del Proyecto" - 1'!G93</f>
        <v>0</v>
      </c>
      <c r="S93" s="105">
        <f>'"Información del Proyecto" - 1'!H93</f>
        <v>0</v>
      </c>
      <c r="T93" s="105">
        <f>'"Información del Proyecto" - 1'!I93</f>
        <v>0</v>
      </c>
      <c r="U93" s="105">
        <f>'"Información del Proyecto" - 1'!J93</f>
        <v>0</v>
      </c>
      <c r="V93" s="105">
        <f>'"Información del Proyecto" - 1'!K93</f>
        <v>0</v>
      </c>
      <c r="W93" s="105">
        <f>'"Información del Proyecto" - 1'!L93</f>
        <v>0</v>
      </c>
      <c r="X93" s="111">
        <f>'"Información del Proyecto" - 1'!M93</f>
        <v>0</v>
      </c>
      <c r="Z93" s="110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11"/>
      <c r="AM93" s="105"/>
      <c r="AN93" s="110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11"/>
      <c r="BD93" s="110">
        <f ca="1">Cálculos!B92</f>
        <v>0</v>
      </c>
      <c r="BE93" s="105">
        <f ca="1">Cálculos!C92</f>
        <v>0</v>
      </c>
      <c r="BF93" s="105">
        <f ca="1">Cálculos!D92</f>
        <v>0</v>
      </c>
      <c r="BG93" s="105">
        <f ca="1">Cálculos!E92</f>
        <v>0</v>
      </c>
      <c r="BH93" s="105">
        <f ca="1">Cálculos!F92</f>
        <v>0</v>
      </c>
      <c r="BI93" s="105">
        <f ca="1">Cálculos!G92</f>
        <v>0</v>
      </c>
      <c r="BJ93" s="105">
        <f>Cálculos!H92</f>
        <v>0</v>
      </c>
      <c r="BK93" s="105">
        <f ca="1">Cálculos!I92</f>
        <v>0</v>
      </c>
      <c r="BL93" s="105">
        <f ca="1">Cálculos!J92</f>
        <v>0</v>
      </c>
      <c r="BM93" s="105">
        <f ca="1">Cálculos!K92</f>
        <v>0</v>
      </c>
      <c r="BN93" s="105">
        <f ca="1">Cálculos!L92</f>
        <v>0</v>
      </c>
      <c r="BO93" s="105">
        <f>Cálculos!M92</f>
        <v>0</v>
      </c>
      <c r="BP93" s="105">
        <f ca="1">Cálculos!N92</f>
        <v>0</v>
      </c>
      <c r="BQ93" s="105">
        <f ca="1">Cálculos!O92</f>
        <v>0</v>
      </c>
      <c r="BR93" s="105">
        <f ca="1">Cálculos!P92</f>
        <v>0</v>
      </c>
      <c r="BS93" s="105">
        <f ca="1">Cálculos!Q92</f>
        <v>0</v>
      </c>
      <c r="BT93" s="105">
        <f ca="1">Cálculos!R92</f>
        <v>0</v>
      </c>
      <c r="BU93" s="105">
        <f ca="1">Cálculos!S92</f>
        <v>0</v>
      </c>
      <c r="BV93" s="105">
        <f ca="1">Cálculos!T92</f>
        <v>0</v>
      </c>
    </row>
    <row r="94" spans="11:74" customFormat="1">
      <c r="K94" s="111"/>
      <c r="L94" s="105"/>
      <c r="M94" s="110" t="str">
        <f>'"Información del Proyecto" - 1'!B94</f>
        <v>TRANSFORMADORES I</v>
      </c>
      <c r="N94" s="105">
        <f>'"Información del Proyecto" - 1'!C94</f>
        <v>0</v>
      </c>
      <c r="O94" s="105">
        <f>'"Información del Proyecto" - 1'!D94</f>
        <v>0</v>
      </c>
      <c r="P94" s="105">
        <f>'"Información del Proyecto" - 1'!E94</f>
        <v>0</v>
      </c>
      <c r="Q94" s="105">
        <f>'"Información del Proyecto" - 1'!F94</f>
        <v>0</v>
      </c>
      <c r="R94" s="105">
        <f>'"Información del Proyecto" - 1'!G94</f>
        <v>0</v>
      </c>
      <c r="S94" s="105" t="str">
        <f>'"Información del Proyecto" - 1'!H94</f>
        <v>TRANSFORMADORES II</v>
      </c>
      <c r="T94" s="105">
        <f>'"Información del Proyecto" - 1'!I94</f>
        <v>0</v>
      </c>
      <c r="U94" s="105">
        <f>'"Información del Proyecto" - 1'!J94</f>
        <v>0</v>
      </c>
      <c r="V94" s="105">
        <f>'"Información del Proyecto" - 1'!K94</f>
        <v>0</v>
      </c>
      <c r="W94" s="105">
        <f>'"Información del Proyecto" - 1'!L94</f>
        <v>0</v>
      </c>
      <c r="X94" s="111">
        <f>'"Información del Proyecto" - 1'!M94</f>
        <v>0</v>
      </c>
      <c r="Z94" s="110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11"/>
      <c r="AM94" s="105"/>
      <c r="AN94" s="110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11"/>
      <c r="BD94" s="110">
        <f ca="1">Cálculos!B93</f>
        <v>0</v>
      </c>
      <c r="BE94" s="105">
        <f ca="1">Cálculos!C93</f>
        <v>0</v>
      </c>
      <c r="BF94" s="105">
        <f ca="1">Cálculos!D93</f>
        <v>0</v>
      </c>
      <c r="BG94" s="105">
        <f ca="1">Cálculos!E93</f>
        <v>0</v>
      </c>
      <c r="BH94" s="105">
        <f ca="1">Cálculos!F93</f>
        <v>0</v>
      </c>
      <c r="BI94" s="105">
        <f ca="1">Cálculos!G93</f>
        <v>0</v>
      </c>
      <c r="BJ94" s="105">
        <f>Cálculos!H93</f>
        <v>0</v>
      </c>
      <c r="BK94" s="105">
        <f ca="1">Cálculos!I93</f>
        <v>0</v>
      </c>
      <c r="BL94" s="105">
        <f ca="1">Cálculos!J93</f>
        <v>0</v>
      </c>
      <c r="BM94" s="105">
        <f ca="1">Cálculos!K93</f>
        <v>0</v>
      </c>
      <c r="BN94" s="105">
        <f ca="1">Cálculos!L93</f>
        <v>0</v>
      </c>
      <c r="BO94" s="105">
        <f>Cálculos!M93</f>
        <v>0</v>
      </c>
      <c r="BP94" s="105">
        <f ca="1">Cálculos!N93</f>
        <v>0</v>
      </c>
      <c r="BQ94" s="105">
        <f ca="1">Cálculos!O93</f>
        <v>0</v>
      </c>
      <c r="BR94" s="105">
        <f ca="1">Cálculos!P93</f>
        <v>0</v>
      </c>
      <c r="BS94" s="105">
        <f ca="1">Cálculos!Q93</f>
        <v>0</v>
      </c>
      <c r="BT94" s="105">
        <f ca="1">Cálculos!R93</f>
        <v>0</v>
      </c>
      <c r="BU94" s="105">
        <f ca="1">Cálculos!S93</f>
        <v>0</v>
      </c>
      <c r="BV94" s="105">
        <f ca="1">Cálculos!T93</f>
        <v>0</v>
      </c>
    </row>
    <row r="95" spans="11:74" customFormat="1">
      <c r="K95" s="111"/>
      <c r="L95" s="105"/>
      <c r="M95" s="110">
        <f>'"Información del Proyecto" - 1'!B95</f>
        <v>0</v>
      </c>
      <c r="N95" s="105">
        <f>'"Información del Proyecto" - 1'!C95</f>
        <v>0</v>
      </c>
      <c r="O95" s="105">
        <f>'"Información del Proyecto" - 1'!D95</f>
        <v>0</v>
      </c>
      <c r="P95" s="105">
        <f>'"Información del Proyecto" - 1'!E95</f>
        <v>0</v>
      </c>
      <c r="Q95" s="105">
        <f>'"Información del Proyecto" - 1'!F95</f>
        <v>0</v>
      </c>
      <c r="R95" s="105">
        <f>'"Información del Proyecto" - 1'!G95</f>
        <v>0</v>
      </c>
      <c r="S95" s="105" t="str">
        <f>'"Información del Proyecto" - 1'!H95</f>
        <v>(completar sólo si hay más de 1 tipo de transformadores en la central)</v>
      </c>
      <c r="T95" s="105">
        <f>'"Información del Proyecto" - 1'!I95</f>
        <v>0</v>
      </c>
      <c r="U95" s="105">
        <f>'"Información del Proyecto" - 1'!J95</f>
        <v>0</v>
      </c>
      <c r="V95" s="105">
        <f>'"Información del Proyecto" - 1'!K95</f>
        <v>0</v>
      </c>
      <c r="W95" s="105">
        <f>'"Información del Proyecto" - 1'!L95</f>
        <v>0</v>
      </c>
      <c r="X95" s="111">
        <f>'"Información del Proyecto" - 1'!M95</f>
        <v>0</v>
      </c>
      <c r="Z95" s="110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11"/>
      <c r="AM95" s="105"/>
      <c r="AN95" s="110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11"/>
      <c r="BD95" s="110">
        <f ca="1">Cálculos!B94</f>
        <v>0</v>
      </c>
      <c r="BE95" s="105">
        <f ca="1">Cálculos!C94</f>
        <v>0</v>
      </c>
      <c r="BF95" s="105">
        <f ca="1">Cálculos!D94</f>
        <v>0</v>
      </c>
      <c r="BG95" s="105">
        <f ca="1">Cálculos!E94</f>
        <v>0</v>
      </c>
      <c r="BH95" s="105">
        <f ca="1">Cálculos!F94</f>
        <v>0</v>
      </c>
      <c r="BI95" s="105">
        <f ca="1">Cálculos!G94</f>
        <v>0</v>
      </c>
      <c r="BJ95" s="105">
        <f>Cálculos!H94</f>
        <v>0</v>
      </c>
      <c r="BK95" s="105">
        <f ca="1">Cálculos!I94</f>
        <v>0</v>
      </c>
      <c r="BL95" s="105">
        <f ca="1">Cálculos!J94</f>
        <v>0</v>
      </c>
      <c r="BM95" s="105">
        <f ca="1">Cálculos!K94</f>
        <v>0</v>
      </c>
      <c r="BN95" s="105">
        <f ca="1">Cálculos!L94</f>
        <v>0</v>
      </c>
      <c r="BO95" s="105">
        <f>Cálculos!M94</f>
        <v>0</v>
      </c>
      <c r="BP95" s="105">
        <f ca="1">Cálculos!N94</f>
        <v>0</v>
      </c>
      <c r="BQ95" s="105">
        <f ca="1">Cálculos!O94</f>
        <v>0</v>
      </c>
      <c r="BR95" s="105">
        <f ca="1">Cálculos!P94</f>
        <v>0</v>
      </c>
      <c r="BS95" s="105">
        <f ca="1">Cálculos!Q94</f>
        <v>0</v>
      </c>
      <c r="BT95" s="105">
        <f ca="1">Cálculos!R94</f>
        <v>0</v>
      </c>
      <c r="BU95" s="105">
        <f ca="1">Cálculos!S94</f>
        <v>0</v>
      </c>
      <c r="BV95" s="105">
        <f ca="1">Cálculos!T94</f>
        <v>0</v>
      </c>
    </row>
    <row r="96" spans="11:74" customFormat="1">
      <c r="K96" s="111"/>
      <c r="L96" s="105"/>
      <c r="M96" s="110">
        <f>'"Información del Proyecto" - 1'!B96</f>
        <v>0</v>
      </c>
      <c r="N96" s="105">
        <f>'"Información del Proyecto" - 1'!C96</f>
        <v>0</v>
      </c>
      <c r="O96" s="105">
        <f>'"Información del Proyecto" - 1'!D96</f>
        <v>0</v>
      </c>
      <c r="P96" s="105">
        <f>'"Información del Proyecto" - 1'!E96</f>
        <v>0</v>
      </c>
      <c r="Q96" s="105">
        <f>'"Información del Proyecto" - 1'!F96</f>
        <v>0</v>
      </c>
      <c r="R96" s="105">
        <f>'"Información del Proyecto" - 1'!G96</f>
        <v>0</v>
      </c>
      <c r="S96" s="105">
        <f>'"Información del Proyecto" - 1'!H96</f>
        <v>0</v>
      </c>
      <c r="T96" s="105">
        <f>'"Información del Proyecto" - 1'!I96</f>
        <v>0</v>
      </c>
      <c r="U96" s="105">
        <f>'"Información del Proyecto" - 1'!J96</f>
        <v>0</v>
      </c>
      <c r="V96" s="105">
        <f>'"Información del Proyecto" - 1'!K96</f>
        <v>0</v>
      </c>
      <c r="W96" s="105">
        <f>'"Información del Proyecto" - 1'!L96</f>
        <v>0</v>
      </c>
      <c r="X96" s="111">
        <f>'"Información del Proyecto" - 1'!M96</f>
        <v>0</v>
      </c>
      <c r="Z96" s="110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11"/>
      <c r="AM96" s="105"/>
      <c r="AN96" s="110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11"/>
      <c r="BD96" s="110">
        <f ca="1">Cálculos!B95</f>
        <v>0</v>
      </c>
      <c r="BE96" s="105">
        <f ca="1">Cálculos!C95</f>
        <v>0</v>
      </c>
      <c r="BF96" s="105">
        <f ca="1">Cálculos!D95</f>
        <v>0</v>
      </c>
      <c r="BG96" s="105">
        <f ca="1">Cálculos!E95</f>
        <v>0</v>
      </c>
      <c r="BH96" s="105">
        <f ca="1">Cálculos!F95</f>
        <v>0</v>
      </c>
      <c r="BI96" s="105">
        <f ca="1">Cálculos!G95</f>
        <v>0</v>
      </c>
      <c r="BJ96" s="105">
        <f>Cálculos!H95</f>
        <v>0</v>
      </c>
      <c r="BK96" s="105">
        <f ca="1">Cálculos!I95</f>
        <v>0</v>
      </c>
      <c r="BL96" s="105">
        <f ca="1">Cálculos!J95</f>
        <v>0</v>
      </c>
      <c r="BM96" s="105">
        <f ca="1">Cálculos!K95</f>
        <v>0</v>
      </c>
      <c r="BN96" s="105">
        <f ca="1">Cálculos!L95</f>
        <v>0</v>
      </c>
      <c r="BO96" s="105">
        <f>Cálculos!M95</f>
        <v>0</v>
      </c>
      <c r="BP96" s="105">
        <f ca="1">Cálculos!N95</f>
        <v>0</v>
      </c>
      <c r="BQ96" s="105">
        <f ca="1">Cálculos!O95</f>
        <v>0</v>
      </c>
      <c r="BR96" s="105">
        <f ca="1">Cálculos!P95</f>
        <v>0</v>
      </c>
      <c r="BS96" s="105">
        <f ca="1">Cálculos!Q95</f>
        <v>0</v>
      </c>
      <c r="BT96" s="105">
        <f ca="1">Cálculos!R95</f>
        <v>0</v>
      </c>
      <c r="BU96" s="105">
        <f ca="1">Cálculos!S95</f>
        <v>0</v>
      </c>
      <c r="BV96" s="105">
        <f ca="1">Cálculos!T95</f>
        <v>0</v>
      </c>
    </row>
    <row r="97" spans="13:74" customFormat="1">
      <c r="M97" s="110" t="str">
        <f>'"Información del Proyecto" - 1'!B97</f>
        <v>Cantidad de Transformadores</v>
      </c>
      <c r="N97" s="105">
        <f>'"Información del Proyecto" - 1'!C97</f>
        <v>0</v>
      </c>
      <c r="O97" s="105" t="str">
        <f>'"Información del Proyecto" - 1'!D97</f>
        <v>trafos</v>
      </c>
      <c r="P97" s="105">
        <f>'"Información del Proyecto" - 1'!E97</f>
        <v>0</v>
      </c>
      <c r="Q97" s="105">
        <f>'"Información del Proyecto" - 1'!F97</f>
        <v>0</v>
      </c>
      <c r="R97" s="105">
        <f>'"Información del Proyecto" - 1'!G97</f>
        <v>0</v>
      </c>
      <c r="S97" s="105" t="str">
        <f>'"Información del Proyecto" - 1'!H97</f>
        <v>Cantidad de Transformadores</v>
      </c>
      <c r="T97" s="105">
        <f>'"Información del Proyecto" - 1'!I97</f>
        <v>0</v>
      </c>
      <c r="U97" s="105" t="str">
        <f>'"Información del Proyecto" - 1'!J97</f>
        <v>trafos</v>
      </c>
      <c r="V97" s="105">
        <f>'"Información del Proyecto" - 1'!K97</f>
        <v>0</v>
      </c>
      <c r="W97" s="105">
        <f>'"Información del Proyecto" - 1'!L97</f>
        <v>0</v>
      </c>
      <c r="X97" s="111">
        <f>'"Información del Proyecto" - 1'!M97</f>
        <v>0</v>
      </c>
      <c r="Z97" s="110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11"/>
      <c r="AM97" s="105"/>
      <c r="AN97" s="110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11"/>
      <c r="BD97" s="110">
        <f ca="1">Cálculos!B96</f>
        <v>0</v>
      </c>
      <c r="BE97" s="105">
        <f ca="1">Cálculos!C96</f>
        <v>0</v>
      </c>
      <c r="BF97" s="105">
        <f ca="1">Cálculos!D96</f>
        <v>0</v>
      </c>
      <c r="BG97" s="105">
        <f ca="1">Cálculos!E96</f>
        <v>0</v>
      </c>
      <c r="BH97" s="105">
        <f ca="1">Cálculos!F96</f>
        <v>0</v>
      </c>
      <c r="BI97" s="105">
        <f ca="1">Cálculos!G96</f>
        <v>0</v>
      </c>
      <c r="BJ97" s="105">
        <f>Cálculos!H96</f>
        <v>0</v>
      </c>
      <c r="BK97" s="105">
        <f ca="1">Cálculos!I96</f>
        <v>0</v>
      </c>
      <c r="BL97" s="105">
        <f ca="1">Cálculos!J96</f>
        <v>0</v>
      </c>
      <c r="BM97" s="105">
        <f ca="1">Cálculos!K96</f>
        <v>0</v>
      </c>
      <c r="BN97" s="105">
        <f ca="1">Cálculos!L96</f>
        <v>0</v>
      </c>
      <c r="BO97" s="105">
        <f>Cálculos!M96</f>
        <v>0</v>
      </c>
      <c r="BP97" s="105">
        <f ca="1">Cálculos!N96</f>
        <v>0</v>
      </c>
      <c r="BQ97" s="105">
        <f ca="1">Cálculos!O96</f>
        <v>0</v>
      </c>
      <c r="BR97" s="105">
        <f ca="1">Cálculos!P96</f>
        <v>0</v>
      </c>
      <c r="BS97" s="105">
        <f ca="1">Cálculos!Q96</f>
        <v>0</v>
      </c>
      <c r="BT97" s="105">
        <f ca="1">Cálculos!R96</f>
        <v>0</v>
      </c>
      <c r="BU97" s="105">
        <f ca="1">Cálculos!S96</f>
        <v>0</v>
      </c>
      <c r="BV97" s="105">
        <f ca="1">Cálculos!T96</f>
        <v>0</v>
      </c>
    </row>
    <row r="98" spans="13:74" customFormat="1">
      <c r="M98" s="110" t="str">
        <f>'"Información del Proyecto" - 1'!B98</f>
        <v>Potencia del transformador</v>
      </c>
      <c r="N98" s="105">
        <f>'"Información del Proyecto" - 1'!C98</f>
        <v>0</v>
      </c>
      <c r="O98" s="105" t="str">
        <f>'"Información del Proyecto" - 1'!D98</f>
        <v>MVA</v>
      </c>
      <c r="P98" s="105">
        <f>'"Información del Proyecto" - 1'!E98</f>
        <v>0</v>
      </c>
      <c r="Q98" s="105">
        <f>'"Información del Proyecto" - 1'!F98</f>
        <v>0</v>
      </c>
      <c r="R98" s="105">
        <f>'"Información del Proyecto" - 1'!G98</f>
        <v>0</v>
      </c>
      <c r="S98" s="105" t="str">
        <f>'"Información del Proyecto" - 1'!H98</f>
        <v>Potencia del transformador</v>
      </c>
      <c r="T98" s="105">
        <f>'"Información del Proyecto" - 1'!I98</f>
        <v>0</v>
      </c>
      <c r="U98" s="105" t="str">
        <f>'"Información del Proyecto" - 1'!J98</f>
        <v>MVA</v>
      </c>
      <c r="V98" s="105">
        <f>'"Información del Proyecto" - 1'!K98</f>
        <v>0</v>
      </c>
      <c r="W98" s="105">
        <f>'"Información del Proyecto" - 1'!L98</f>
        <v>0</v>
      </c>
      <c r="X98" s="111">
        <f>'"Información del Proyecto" - 1'!M98</f>
        <v>0</v>
      </c>
      <c r="Z98" s="110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11"/>
      <c r="AM98" s="105"/>
      <c r="AN98" s="110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11"/>
      <c r="BD98" s="110">
        <f ca="1">Cálculos!B97</f>
        <v>0</v>
      </c>
      <c r="BE98" s="105">
        <f ca="1">Cálculos!C97</f>
        <v>0</v>
      </c>
      <c r="BF98" s="105">
        <f ca="1">Cálculos!D97</f>
        <v>0</v>
      </c>
      <c r="BG98" s="105">
        <f ca="1">Cálculos!E97</f>
        <v>0</v>
      </c>
      <c r="BH98" s="105">
        <f ca="1">Cálculos!F97</f>
        <v>0</v>
      </c>
      <c r="BI98" s="105">
        <f ca="1">Cálculos!G97</f>
        <v>0</v>
      </c>
      <c r="BJ98" s="105">
        <f>Cálculos!H97</f>
        <v>0</v>
      </c>
      <c r="BK98" s="105">
        <f ca="1">Cálculos!I97</f>
        <v>0</v>
      </c>
      <c r="BL98" s="105">
        <f ca="1">Cálculos!J97</f>
        <v>0</v>
      </c>
      <c r="BM98" s="105">
        <f ca="1">Cálculos!K97</f>
        <v>0</v>
      </c>
      <c r="BN98" s="105">
        <f ca="1">Cálculos!L97</f>
        <v>0</v>
      </c>
      <c r="BO98" s="105">
        <f>Cálculos!M97</f>
        <v>0</v>
      </c>
      <c r="BP98" s="105">
        <f ca="1">Cálculos!N97</f>
        <v>0</v>
      </c>
      <c r="BQ98" s="105">
        <f ca="1">Cálculos!O97</f>
        <v>0</v>
      </c>
      <c r="BR98" s="105">
        <f ca="1">Cálculos!P97</f>
        <v>0</v>
      </c>
      <c r="BS98" s="105">
        <f ca="1">Cálculos!Q97</f>
        <v>0</v>
      </c>
      <c r="BT98" s="105">
        <f ca="1">Cálculos!R97</f>
        <v>0</v>
      </c>
      <c r="BU98" s="105">
        <f ca="1">Cálculos!S97</f>
        <v>0</v>
      </c>
      <c r="BV98" s="105">
        <f ca="1">Cálculos!T97</f>
        <v>0</v>
      </c>
    </row>
    <row r="99" spans="13:74" customFormat="1">
      <c r="M99" s="110" t="str">
        <f>'"Información del Proyecto" - 1'!B99</f>
        <v>Tensión de entrada y salida</v>
      </c>
      <c r="N99" s="105">
        <f>'"Información del Proyecto" - 1'!C99</f>
        <v>0</v>
      </c>
      <c r="O99" s="105">
        <f>'"Información del Proyecto" - 1'!D99</f>
        <v>0</v>
      </c>
      <c r="P99" s="105" t="str">
        <f>'"Información del Proyecto" - 1'!E99</f>
        <v>kV</v>
      </c>
      <c r="Q99" s="105">
        <f>'"Información del Proyecto" - 1'!F99</f>
        <v>0</v>
      </c>
      <c r="R99" s="105">
        <f>'"Información del Proyecto" - 1'!G99</f>
        <v>0</v>
      </c>
      <c r="S99" s="105" t="str">
        <f>'"Información del Proyecto" - 1'!H99</f>
        <v>Tensión de entrada y salida</v>
      </c>
      <c r="T99" s="105">
        <f>'"Información del Proyecto" - 1'!I99</f>
        <v>0</v>
      </c>
      <c r="U99" s="105">
        <f>'"Información del Proyecto" - 1'!J99</f>
        <v>0</v>
      </c>
      <c r="V99" s="105" t="str">
        <f>'"Información del Proyecto" - 1'!K99</f>
        <v>kV</v>
      </c>
      <c r="W99" s="105">
        <f>'"Información del Proyecto" - 1'!L99</f>
        <v>0</v>
      </c>
      <c r="X99" s="111">
        <f>'"Información del Proyecto" - 1'!M99</f>
        <v>0</v>
      </c>
      <c r="Z99" s="110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11"/>
      <c r="AM99" s="105"/>
      <c r="AN99" s="110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11"/>
      <c r="BD99" s="110">
        <f ca="1">Cálculos!B98</f>
        <v>0</v>
      </c>
      <c r="BE99" s="105">
        <f ca="1">Cálculos!C98</f>
        <v>0</v>
      </c>
      <c r="BF99" s="105">
        <f ca="1">Cálculos!D98</f>
        <v>0</v>
      </c>
      <c r="BG99" s="105">
        <f ca="1">Cálculos!E98</f>
        <v>0</v>
      </c>
      <c r="BH99" s="105">
        <f ca="1">Cálculos!F98</f>
        <v>0</v>
      </c>
      <c r="BI99" s="105">
        <f ca="1">Cálculos!G98</f>
        <v>0</v>
      </c>
      <c r="BJ99" s="105">
        <f>Cálculos!H98</f>
        <v>0</v>
      </c>
      <c r="BK99" s="105">
        <f ca="1">Cálculos!I98</f>
        <v>0</v>
      </c>
      <c r="BL99" s="105">
        <f ca="1">Cálculos!J98</f>
        <v>0</v>
      </c>
      <c r="BM99" s="105">
        <f ca="1">Cálculos!K98</f>
        <v>0</v>
      </c>
      <c r="BN99" s="105">
        <f ca="1">Cálculos!L98</f>
        <v>0</v>
      </c>
      <c r="BO99" s="105">
        <f>Cálculos!M98</f>
        <v>0</v>
      </c>
      <c r="BP99" s="105">
        <f ca="1">Cálculos!N98</f>
        <v>0</v>
      </c>
      <c r="BQ99" s="105">
        <f ca="1">Cálculos!O98</f>
        <v>0</v>
      </c>
      <c r="BR99" s="105">
        <f ca="1">Cálculos!P98</f>
        <v>0</v>
      </c>
      <c r="BS99" s="105">
        <f ca="1">Cálculos!Q98</f>
        <v>0</v>
      </c>
      <c r="BT99" s="105">
        <f ca="1">Cálculos!R98</f>
        <v>0</v>
      </c>
      <c r="BU99" s="105">
        <f ca="1">Cálculos!S98</f>
        <v>0</v>
      </c>
      <c r="BV99" s="105">
        <f ca="1">Cálculos!T98</f>
        <v>0</v>
      </c>
    </row>
    <row r="100" spans="13:74" customFormat="1">
      <c r="M100" s="110" t="str">
        <f>'"Información del Proyecto" - 1'!B100</f>
        <v>Marca/modelo de los transformadores</v>
      </c>
      <c r="N100" s="105">
        <f>'"Información del Proyecto" - 1'!C100</f>
        <v>0</v>
      </c>
      <c r="O100" s="105">
        <f>'"Información del Proyecto" - 1'!D100</f>
        <v>0</v>
      </c>
      <c r="P100" s="105">
        <f>'"Información del Proyecto" - 1'!E100</f>
        <v>0</v>
      </c>
      <c r="Q100" s="105">
        <f>'"Información del Proyecto" - 1'!F100</f>
        <v>0</v>
      </c>
      <c r="R100" s="105">
        <f>'"Información del Proyecto" - 1'!G100</f>
        <v>0</v>
      </c>
      <c r="S100" s="105" t="str">
        <f>'"Información del Proyecto" - 1'!H100</f>
        <v>Marca/modelo de los transformadores</v>
      </c>
      <c r="T100" s="105">
        <f>'"Información del Proyecto" - 1'!I100</f>
        <v>0</v>
      </c>
      <c r="U100" s="105">
        <f>'"Información del Proyecto" - 1'!J100</f>
        <v>0</v>
      </c>
      <c r="V100" s="105">
        <f>'"Información del Proyecto" - 1'!K100</f>
        <v>0</v>
      </c>
      <c r="W100" s="105">
        <f>'"Información del Proyecto" - 1'!L100</f>
        <v>0</v>
      </c>
      <c r="X100" s="111">
        <f>'"Información del Proyecto" - 1'!M100</f>
        <v>0</v>
      </c>
      <c r="Z100" s="110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11"/>
      <c r="AM100" s="105"/>
      <c r="AN100" s="110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11"/>
      <c r="BD100" s="110">
        <f ca="1">Cálculos!B99</f>
        <v>0</v>
      </c>
      <c r="BE100" s="105">
        <f ca="1">Cálculos!C99</f>
        <v>0</v>
      </c>
      <c r="BF100" s="105">
        <f ca="1">Cálculos!D99</f>
        <v>0</v>
      </c>
      <c r="BG100" s="105">
        <f ca="1">Cálculos!E99</f>
        <v>0</v>
      </c>
      <c r="BH100" s="105">
        <f ca="1">Cálculos!F99</f>
        <v>0</v>
      </c>
      <c r="BI100" s="105">
        <f ca="1">Cálculos!G99</f>
        <v>0</v>
      </c>
      <c r="BJ100" s="105">
        <f>Cálculos!H99</f>
        <v>0</v>
      </c>
      <c r="BK100" s="105">
        <f ca="1">Cálculos!I99</f>
        <v>0</v>
      </c>
      <c r="BL100" s="105">
        <f ca="1">Cálculos!J99</f>
        <v>0</v>
      </c>
      <c r="BM100" s="105">
        <f ca="1">Cálculos!K99</f>
        <v>0</v>
      </c>
      <c r="BN100" s="105">
        <f ca="1">Cálculos!L99</f>
        <v>0</v>
      </c>
      <c r="BO100" s="105">
        <f>Cálculos!M99</f>
        <v>0</v>
      </c>
      <c r="BP100" s="105">
        <f ca="1">Cálculos!N99</f>
        <v>0</v>
      </c>
      <c r="BQ100" s="105">
        <f ca="1">Cálculos!O99</f>
        <v>0</v>
      </c>
      <c r="BR100" s="105">
        <f ca="1">Cálculos!P99</f>
        <v>0</v>
      </c>
      <c r="BS100" s="105">
        <f ca="1">Cálculos!Q99</f>
        <v>0</v>
      </c>
      <c r="BT100" s="105">
        <f ca="1">Cálculos!R99</f>
        <v>0</v>
      </c>
      <c r="BU100" s="105">
        <f ca="1">Cálculos!S99</f>
        <v>0</v>
      </c>
      <c r="BV100" s="105">
        <f ca="1">Cálculos!T99</f>
        <v>0</v>
      </c>
    </row>
    <row r="101" spans="13:74" customFormat="1">
      <c r="M101" s="110" t="str">
        <f>'"Información del Proyecto" - 1'!B101</f>
        <v>Rendimiento medio del transformador</v>
      </c>
      <c r="N101" s="105">
        <f>'"Información del Proyecto" - 1'!C101</f>
        <v>0</v>
      </c>
      <c r="O101" s="105" t="str">
        <f>'"Información del Proyecto" - 1'!D101</f>
        <v>%</v>
      </c>
      <c r="P101" s="105">
        <f>'"Información del Proyecto" - 1'!E101</f>
        <v>0</v>
      </c>
      <c r="Q101" s="105">
        <f>'"Información del Proyecto" - 1'!F101</f>
        <v>0</v>
      </c>
      <c r="R101" s="105">
        <f>'"Información del Proyecto" - 1'!G101</f>
        <v>0</v>
      </c>
      <c r="S101" s="105" t="str">
        <f>'"Información del Proyecto" - 1'!H101</f>
        <v>Rendimiento medio del transformador</v>
      </c>
      <c r="T101" s="105">
        <f>'"Información del Proyecto" - 1'!I101</f>
        <v>0</v>
      </c>
      <c r="U101" s="105" t="str">
        <f>'"Información del Proyecto" - 1'!J101</f>
        <v>%</v>
      </c>
      <c r="V101" s="105">
        <f>'"Información del Proyecto" - 1'!K101</f>
        <v>0</v>
      </c>
      <c r="W101" s="105">
        <f>'"Información del Proyecto" - 1'!L101</f>
        <v>0</v>
      </c>
      <c r="X101" s="111">
        <f>'"Información del Proyecto" - 1'!M101</f>
        <v>0</v>
      </c>
      <c r="Z101" s="110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11"/>
      <c r="AM101" s="105"/>
      <c r="AN101" s="110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11"/>
      <c r="BD101" s="110">
        <f ca="1">Cálculos!B100</f>
        <v>0</v>
      </c>
      <c r="BE101" s="105">
        <f ca="1">Cálculos!C100</f>
        <v>0</v>
      </c>
      <c r="BF101" s="105">
        <f ca="1">Cálculos!D100</f>
        <v>0</v>
      </c>
      <c r="BG101" s="105">
        <f ca="1">Cálculos!E100</f>
        <v>0</v>
      </c>
      <c r="BH101" s="105">
        <f ca="1">Cálculos!F100</f>
        <v>0</v>
      </c>
      <c r="BI101" s="105">
        <f ca="1">Cálculos!G100</f>
        <v>0</v>
      </c>
      <c r="BJ101" s="105">
        <f>Cálculos!H100</f>
        <v>0</v>
      </c>
      <c r="BK101" s="105">
        <f ca="1">Cálculos!I100</f>
        <v>0</v>
      </c>
      <c r="BL101" s="105">
        <f ca="1">Cálculos!J100</f>
        <v>0</v>
      </c>
      <c r="BM101" s="105">
        <f ca="1">Cálculos!K100</f>
        <v>0</v>
      </c>
      <c r="BN101" s="105">
        <f ca="1">Cálculos!L100</f>
        <v>0</v>
      </c>
      <c r="BO101" s="105">
        <f>Cálculos!M100</f>
        <v>0</v>
      </c>
      <c r="BP101" s="105">
        <f ca="1">Cálculos!N100</f>
        <v>0</v>
      </c>
      <c r="BQ101" s="105">
        <f ca="1">Cálculos!O100</f>
        <v>0</v>
      </c>
      <c r="BR101" s="105">
        <f ca="1">Cálculos!P100</f>
        <v>0</v>
      </c>
      <c r="BS101" s="105">
        <f ca="1">Cálculos!Q100</f>
        <v>0</v>
      </c>
      <c r="BT101" s="105">
        <f ca="1">Cálculos!R100</f>
        <v>0</v>
      </c>
      <c r="BU101" s="105">
        <f ca="1">Cálculos!S100</f>
        <v>0</v>
      </c>
      <c r="BV101" s="105">
        <f ca="1">Cálculos!T100</f>
        <v>0</v>
      </c>
    </row>
    <row r="102" spans="13:74" customFormat="1">
      <c r="M102" s="110">
        <f>'"Información del Proyecto" - 1'!B102</f>
        <v>0</v>
      </c>
      <c r="N102" s="105">
        <f>'"Información del Proyecto" - 1'!C102</f>
        <v>0</v>
      </c>
      <c r="O102" s="105">
        <f>'"Información del Proyecto" - 1'!D102</f>
        <v>0</v>
      </c>
      <c r="P102" s="105">
        <f>'"Información del Proyecto" - 1'!E102</f>
        <v>0</v>
      </c>
      <c r="Q102" s="105">
        <f>'"Información del Proyecto" - 1'!F102</f>
        <v>0</v>
      </c>
      <c r="R102" s="105">
        <f>'"Información del Proyecto" - 1'!G102</f>
        <v>0</v>
      </c>
      <c r="S102" s="105">
        <f>'"Información del Proyecto" - 1'!H102</f>
        <v>0</v>
      </c>
      <c r="T102" s="105">
        <f>'"Información del Proyecto" - 1'!I102</f>
        <v>0</v>
      </c>
      <c r="U102" s="105">
        <f>'"Información del Proyecto" - 1'!J102</f>
        <v>0</v>
      </c>
      <c r="V102" s="105">
        <f>'"Información del Proyecto" - 1'!K102</f>
        <v>0</v>
      </c>
      <c r="W102" s="105">
        <f>'"Información del Proyecto" - 1'!L102</f>
        <v>0</v>
      </c>
      <c r="X102" s="111">
        <f>'"Información del Proyecto" - 1'!M102</f>
        <v>0</v>
      </c>
      <c r="Z102" s="110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11"/>
      <c r="AM102" s="105"/>
      <c r="AN102" s="110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11"/>
      <c r="BD102" s="110">
        <f ca="1">Cálculos!B101</f>
        <v>0</v>
      </c>
      <c r="BE102" s="105">
        <f ca="1">Cálculos!C101</f>
        <v>0</v>
      </c>
      <c r="BF102" s="105">
        <f ca="1">Cálculos!D101</f>
        <v>0</v>
      </c>
      <c r="BG102" s="105">
        <f ca="1">Cálculos!E101</f>
        <v>0</v>
      </c>
      <c r="BH102" s="105">
        <f ca="1">Cálculos!F101</f>
        <v>0</v>
      </c>
      <c r="BI102" s="105">
        <f ca="1">Cálculos!G101</f>
        <v>0</v>
      </c>
      <c r="BJ102" s="105">
        <f>Cálculos!H101</f>
        <v>0</v>
      </c>
      <c r="BK102" s="105">
        <f ca="1">Cálculos!I101</f>
        <v>0</v>
      </c>
      <c r="BL102" s="105">
        <f ca="1">Cálculos!J101</f>
        <v>0</v>
      </c>
      <c r="BM102" s="105">
        <f ca="1">Cálculos!K101</f>
        <v>0</v>
      </c>
      <c r="BN102" s="105">
        <f ca="1">Cálculos!L101</f>
        <v>0</v>
      </c>
      <c r="BO102" s="105">
        <f>Cálculos!M101</f>
        <v>0</v>
      </c>
      <c r="BP102" s="105">
        <f ca="1">Cálculos!N101</f>
        <v>0</v>
      </c>
      <c r="BQ102" s="105">
        <f ca="1">Cálculos!O101</f>
        <v>0</v>
      </c>
      <c r="BR102" s="105">
        <f ca="1">Cálculos!P101</f>
        <v>0</v>
      </c>
      <c r="BS102" s="105">
        <f ca="1">Cálculos!Q101</f>
        <v>0</v>
      </c>
      <c r="BT102" s="105">
        <f ca="1">Cálculos!R101</f>
        <v>0</v>
      </c>
      <c r="BU102" s="105">
        <f ca="1">Cálculos!S101</f>
        <v>0</v>
      </c>
      <c r="BV102" s="105">
        <f ca="1">Cálculos!T101</f>
        <v>0</v>
      </c>
    </row>
    <row r="103" spans="13:74" customFormat="1">
      <c r="M103" s="110">
        <f>'"Información del Proyecto" - 1'!B103</f>
        <v>0</v>
      </c>
      <c r="N103" s="105">
        <f>'"Información del Proyecto" - 1'!C103</f>
        <v>0</v>
      </c>
      <c r="O103" s="105">
        <f>'"Información del Proyecto" - 1'!D103</f>
        <v>0</v>
      </c>
      <c r="P103" s="105">
        <f>'"Información del Proyecto" - 1'!E103</f>
        <v>0</v>
      </c>
      <c r="Q103" s="105">
        <f>'"Información del Proyecto" - 1'!F103</f>
        <v>0</v>
      </c>
      <c r="R103" s="105">
        <f>'"Información del Proyecto" - 1'!G103</f>
        <v>0</v>
      </c>
      <c r="S103" s="105">
        <f>'"Información del Proyecto" - 1'!H103</f>
        <v>0</v>
      </c>
      <c r="T103" s="105">
        <f>'"Información del Proyecto" - 1'!I103</f>
        <v>0</v>
      </c>
      <c r="U103" s="105">
        <f>'"Información del Proyecto" - 1'!J103</f>
        <v>0</v>
      </c>
      <c r="V103" s="105">
        <f>'"Información del Proyecto" - 1'!K103</f>
        <v>0</v>
      </c>
      <c r="W103" s="105">
        <f>'"Información del Proyecto" - 1'!L103</f>
        <v>0</v>
      </c>
      <c r="X103" s="111">
        <f>'"Información del Proyecto" - 1'!M103</f>
        <v>0</v>
      </c>
      <c r="Z103" s="110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11"/>
      <c r="AM103" s="105"/>
      <c r="AN103" s="110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11"/>
      <c r="BD103" s="110">
        <f ca="1">Cálculos!B102</f>
        <v>0</v>
      </c>
      <c r="BE103" s="105">
        <f ca="1">Cálculos!C102</f>
        <v>0</v>
      </c>
      <c r="BF103" s="105">
        <f ca="1">Cálculos!D102</f>
        <v>0</v>
      </c>
      <c r="BG103" s="105">
        <f ca="1">Cálculos!E102</f>
        <v>0</v>
      </c>
      <c r="BH103" s="105">
        <f ca="1">Cálculos!F102</f>
        <v>0</v>
      </c>
      <c r="BI103" s="105">
        <f ca="1">Cálculos!G102</f>
        <v>0</v>
      </c>
      <c r="BJ103" s="105">
        <f>Cálculos!H102</f>
        <v>0</v>
      </c>
      <c r="BK103" s="105">
        <f ca="1">Cálculos!I102</f>
        <v>0</v>
      </c>
      <c r="BL103" s="105">
        <f ca="1">Cálculos!J102</f>
        <v>0</v>
      </c>
      <c r="BM103" s="105">
        <f ca="1">Cálculos!K102</f>
        <v>0</v>
      </c>
      <c r="BN103" s="105">
        <f ca="1">Cálculos!L102</f>
        <v>0</v>
      </c>
      <c r="BO103" s="105">
        <f>Cálculos!M102</f>
        <v>0</v>
      </c>
      <c r="BP103" s="105">
        <f ca="1">Cálculos!N102</f>
        <v>0</v>
      </c>
      <c r="BQ103" s="105">
        <f ca="1">Cálculos!O102</f>
        <v>0</v>
      </c>
      <c r="BR103" s="105">
        <f ca="1">Cálculos!P102</f>
        <v>0</v>
      </c>
      <c r="BS103" s="105">
        <f ca="1">Cálculos!Q102</f>
        <v>0</v>
      </c>
      <c r="BT103" s="105">
        <f ca="1">Cálculos!R102</f>
        <v>0</v>
      </c>
      <c r="BU103" s="105">
        <f ca="1">Cálculos!S102</f>
        <v>0</v>
      </c>
      <c r="BV103" s="105">
        <f ca="1">Cálculos!T102</f>
        <v>0</v>
      </c>
    </row>
    <row r="104" spans="13:74" customFormat="1">
      <c r="M104" s="110">
        <f>'"Información del Proyecto" - 1'!B104</f>
        <v>0</v>
      </c>
      <c r="N104" s="105">
        <f>'"Información del Proyecto" - 1'!C104</f>
        <v>0</v>
      </c>
      <c r="O104" s="105">
        <f>'"Información del Proyecto" - 1'!D104</f>
        <v>0</v>
      </c>
      <c r="P104" s="105">
        <f>'"Información del Proyecto" - 1'!E104</f>
        <v>0</v>
      </c>
      <c r="Q104" s="105">
        <f>'"Información del Proyecto" - 1'!F104</f>
        <v>0</v>
      </c>
      <c r="R104" s="105">
        <f>'"Información del Proyecto" - 1'!G104</f>
        <v>0</v>
      </c>
      <c r="S104" s="105">
        <f>'"Información del Proyecto" - 1'!H104</f>
        <v>0</v>
      </c>
      <c r="T104" s="105">
        <f>'"Información del Proyecto" - 1'!I104</f>
        <v>0</v>
      </c>
      <c r="U104" s="105">
        <f>'"Información del Proyecto" - 1'!J104</f>
        <v>0</v>
      </c>
      <c r="V104" s="105">
        <f>'"Información del Proyecto" - 1'!K104</f>
        <v>0</v>
      </c>
      <c r="W104" s="105">
        <f>'"Información del Proyecto" - 1'!L104</f>
        <v>0</v>
      </c>
      <c r="X104" s="111">
        <f>'"Información del Proyecto" - 1'!M104</f>
        <v>0</v>
      </c>
      <c r="Z104" s="110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11"/>
      <c r="AM104" s="105"/>
      <c r="AN104" s="110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11"/>
      <c r="BD104" s="110">
        <f ca="1">Cálculos!B103</f>
        <v>0</v>
      </c>
      <c r="BE104" s="105">
        <f ca="1">Cálculos!C103</f>
        <v>0</v>
      </c>
      <c r="BF104" s="105">
        <f ca="1">Cálculos!D103</f>
        <v>0</v>
      </c>
      <c r="BG104" s="105">
        <f ca="1">Cálculos!E103</f>
        <v>0</v>
      </c>
      <c r="BH104" s="105">
        <f ca="1">Cálculos!F103</f>
        <v>0</v>
      </c>
      <c r="BI104" s="105">
        <f ca="1">Cálculos!G103</f>
        <v>0</v>
      </c>
      <c r="BJ104" s="105">
        <f>Cálculos!H103</f>
        <v>0</v>
      </c>
      <c r="BK104" s="105">
        <f ca="1">Cálculos!I103</f>
        <v>0</v>
      </c>
      <c r="BL104" s="105">
        <f ca="1">Cálculos!J103</f>
        <v>0</v>
      </c>
      <c r="BM104" s="105">
        <f ca="1">Cálculos!K103</f>
        <v>0</v>
      </c>
      <c r="BN104" s="105">
        <f ca="1">Cálculos!L103</f>
        <v>0</v>
      </c>
      <c r="BO104" s="105">
        <f>Cálculos!M103</f>
        <v>0</v>
      </c>
      <c r="BP104" s="105">
        <f ca="1">Cálculos!N103</f>
        <v>0</v>
      </c>
      <c r="BQ104" s="105">
        <f ca="1">Cálculos!O103</f>
        <v>0</v>
      </c>
      <c r="BR104" s="105">
        <f ca="1">Cálculos!P103</f>
        <v>0</v>
      </c>
      <c r="BS104" s="105">
        <f ca="1">Cálculos!Q103</f>
        <v>0</v>
      </c>
      <c r="BT104" s="105">
        <f ca="1">Cálculos!R103</f>
        <v>0</v>
      </c>
      <c r="BU104" s="105">
        <f ca="1">Cálculos!S103</f>
        <v>0</v>
      </c>
      <c r="BV104" s="105">
        <f ca="1">Cálculos!T103</f>
        <v>0</v>
      </c>
    </row>
    <row r="105" spans="13:74" customFormat="1">
      <c r="M105" s="110" t="str">
        <f>'"Información del Proyecto" - 1'!B105</f>
        <v>Potencia Eléctrica:</v>
      </c>
      <c r="N105" s="105">
        <f>'"Información del Proyecto" - 1'!C105</f>
        <v>0</v>
      </c>
      <c r="O105" s="105" t="str">
        <f>'"Información del Proyecto" - 1'!D105</f>
        <v>MW</v>
      </c>
      <c r="P105" s="105" t="str">
        <f>'"Información del Proyecto" - 1'!E105</f>
        <v>Pe (MW) = ρ * 9.81 * ηt  * ηm * ηg *ηtrafo * Q * H / 1000000; donde:</v>
      </c>
      <c r="Q105" s="105">
        <f>'"Información del Proyecto" - 1'!F105</f>
        <v>0</v>
      </c>
      <c r="R105" s="105">
        <f>'"Información del Proyecto" - 1'!G105</f>
        <v>0</v>
      </c>
      <c r="S105" s="105">
        <f>'"Información del Proyecto" - 1'!H105</f>
        <v>0</v>
      </c>
      <c r="T105" s="105">
        <f>'"Información del Proyecto" - 1'!I105</f>
        <v>1000</v>
      </c>
      <c r="U105" s="105" t="str">
        <f>'"Información del Proyecto" - 1'!J105</f>
        <v xml:space="preserve">ρ = densidad del agua [kg/m3] </v>
      </c>
      <c r="V105" s="105">
        <f>'"Información del Proyecto" - 1'!K105</f>
        <v>0</v>
      </c>
      <c r="W105" s="105">
        <f>'"Información del Proyecto" - 1'!L105</f>
        <v>0</v>
      </c>
      <c r="X105" s="111">
        <f>'"Información del Proyecto" - 1'!M105</f>
        <v>0</v>
      </c>
      <c r="Z105" s="110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11"/>
      <c r="AM105" s="105"/>
      <c r="AN105" s="110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11"/>
      <c r="BD105" s="110">
        <f ca="1">Cálculos!B104</f>
        <v>0</v>
      </c>
      <c r="BE105" s="105">
        <f ca="1">Cálculos!C104</f>
        <v>0</v>
      </c>
      <c r="BF105" s="105">
        <f ca="1">Cálculos!D104</f>
        <v>0</v>
      </c>
      <c r="BG105" s="105">
        <f ca="1">Cálculos!E104</f>
        <v>0</v>
      </c>
      <c r="BH105" s="105">
        <f ca="1">Cálculos!F104</f>
        <v>0</v>
      </c>
      <c r="BI105" s="105">
        <f ca="1">Cálculos!G104</f>
        <v>0</v>
      </c>
      <c r="BJ105" s="105">
        <f>Cálculos!H104</f>
        <v>0</v>
      </c>
      <c r="BK105" s="105">
        <f ca="1">Cálculos!I104</f>
        <v>0</v>
      </c>
      <c r="BL105" s="105">
        <f ca="1">Cálculos!J104</f>
        <v>0</v>
      </c>
      <c r="BM105" s="105">
        <f ca="1">Cálculos!K104</f>
        <v>0</v>
      </c>
      <c r="BN105" s="105">
        <f ca="1">Cálculos!L104</f>
        <v>0</v>
      </c>
      <c r="BO105" s="105">
        <f>Cálculos!M104</f>
        <v>0</v>
      </c>
      <c r="BP105" s="105">
        <f ca="1">Cálculos!N104</f>
        <v>0</v>
      </c>
      <c r="BQ105" s="105">
        <f ca="1">Cálculos!O104</f>
        <v>0</v>
      </c>
      <c r="BR105" s="105">
        <f ca="1">Cálculos!P104</f>
        <v>0</v>
      </c>
      <c r="BS105" s="105">
        <f ca="1">Cálculos!Q104</f>
        <v>0</v>
      </c>
      <c r="BT105" s="105">
        <f ca="1">Cálculos!R104</f>
        <v>0</v>
      </c>
      <c r="BU105" s="105">
        <f ca="1">Cálculos!S104</f>
        <v>0</v>
      </c>
      <c r="BV105" s="105">
        <f ca="1">Cálculos!T104</f>
        <v>0</v>
      </c>
    </row>
    <row r="106" spans="13:74" customFormat="1">
      <c r="M106" s="110">
        <f>'"Información del Proyecto" - 1'!B106</f>
        <v>0</v>
      </c>
      <c r="N106" s="105">
        <f>'"Información del Proyecto" - 1'!C106</f>
        <v>0</v>
      </c>
      <c r="O106" s="105">
        <f>'"Información del Proyecto" - 1'!D106</f>
        <v>0</v>
      </c>
      <c r="P106" s="105">
        <f>'"Información del Proyecto" - 1'!E106</f>
        <v>0</v>
      </c>
      <c r="Q106" s="105">
        <f>'"Información del Proyecto" - 1'!F106</f>
        <v>0</v>
      </c>
      <c r="R106" s="105">
        <f>'"Información del Proyecto" - 1'!G106</f>
        <v>0</v>
      </c>
      <c r="S106" s="105">
        <f>'"Información del Proyecto" - 1'!H106</f>
        <v>0</v>
      </c>
      <c r="T106" s="105">
        <f>'"Información del Proyecto" - 1'!I106</f>
        <v>0</v>
      </c>
      <c r="U106" s="105" t="str">
        <f>'"Información del Proyecto" - 1'!J106</f>
        <v xml:space="preserve">ηt = rendimiento de la turbina hidráulica [P.U.] </v>
      </c>
      <c r="V106" s="105">
        <f>'"Información del Proyecto" - 1'!K106</f>
        <v>0</v>
      </c>
      <c r="W106" s="105">
        <f>'"Información del Proyecto" - 1'!L106</f>
        <v>0</v>
      </c>
      <c r="X106" s="111">
        <f>'"Información del Proyecto" - 1'!M106</f>
        <v>0</v>
      </c>
      <c r="Z106" s="110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11"/>
      <c r="AM106" s="105"/>
      <c r="AN106" s="110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11"/>
      <c r="BD106" s="110">
        <f ca="1">Cálculos!B105</f>
        <v>0</v>
      </c>
      <c r="BE106" s="105">
        <f ca="1">Cálculos!C105</f>
        <v>0</v>
      </c>
      <c r="BF106" s="105">
        <f ca="1">Cálculos!D105</f>
        <v>0</v>
      </c>
      <c r="BG106" s="105">
        <f ca="1">Cálculos!E105</f>
        <v>0</v>
      </c>
      <c r="BH106" s="105">
        <f ca="1">Cálculos!F105</f>
        <v>0</v>
      </c>
      <c r="BI106" s="105">
        <f ca="1">Cálculos!G105</f>
        <v>0</v>
      </c>
      <c r="BJ106" s="105">
        <f>Cálculos!H105</f>
        <v>0</v>
      </c>
      <c r="BK106" s="105">
        <f ca="1">Cálculos!I105</f>
        <v>0</v>
      </c>
      <c r="BL106" s="105">
        <f ca="1">Cálculos!J105</f>
        <v>0</v>
      </c>
      <c r="BM106" s="105">
        <f ca="1">Cálculos!K105</f>
        <v>0</v>
      </c>
      <c r="BN106" s="105">
        <f ca="1">Cálculos!L105</f>
        <v>0</v>
      </c>
      <c r="BO106" s="105">
        <f>Cálculos!M105</f>
        <v>0</v>
      </c>
      <c r="BP106" s="105">
        <f ca="1">Cálculos!N105</f>
        <v>0</v>
      </c>
      <c r="BQ106" s="105">
        <f ca="1">Cálculos!O105</f>
        <v>0</v>
      </c>
      <c r="BR106" s="105">
        <f ca="1">Cálculos!P105</f>
        <v>0</v>
      </c>
      <c r="BS106" s="105">
        <f ca="1">Cálculos!Q105</f>
        <v>0</v>
      </c>
      <c r="BT106" s="105">
        <f ca="1">Cálculos!R105</f>
        <v>0</v>
      </c>
      <c r="BU106" s="105">
        <f ca="1">Cálculos!S105</f>
        <v>0</v>
      </c>
      <c r="BV106" s="105">
        <f ca="1">Cálculos!T105</f>
        <v>0</v>
      </c>
    </row>
    <row r="107" spans="13:74" customFormat="1">
      <c r="M107" s="110" t="str">
        <f>'"Información del Proyecto" - 1'!B107</f>
        <v xml:space="preserve">Potencia Declarada </v>
      </c>
      <c r="N107" s="105">
        <f>'"Información del Proyecto" - 1'!C107</f>
        <v>0</v>
      </c>
      <c r="O107" s="105" t="str">
        <f>'"Información del Proyecto" - 1'!D107</f>
        <v>MW</v>
      </c>
      <c r="P107" s="105">
        <f>'"Información del Proyecto" - 1'!E107</f>
        <v>0</v>
      </c>
      <c r="Q107" s="105">
        <f>'"Información del Proyecto" - 1'!F107</f>
        <v>0</v>
      </c>
      <c r="R107" s="105">
        <f>'"Información del Proyecto" - 1'!G107</f>
        <v>0</v>
      </c>
      <c r="S107" s="105">
        <f>'"Información del Proyecto" - 1'!H107</f>
        <v>0</v>
      </c>
      <c r="T107" s="105">
        <f>'"Información del Proyecto" - 1'!I107</f>
        <v>0</v>
      </c>
      <c r="U107" s="105" t="str">
        <f>'"Información del Proyecto" - 1'!J107</f>
        <v>ηm = rendimiento mecánico de la transmisión [P.U.]</v>
      </c>
      <c r="V107" s="105">
        <f>'"Información del Proyecto" - 1'!K107</f>
        <v>0</v>
      </c>
      <c r="W107" s="105">
        <f>'"Información del Proyecto" - 1'!L107</f>
        <v>0</v>
      </c>
      <c r="X107" s="111">
        <f>'"Información del Proyecto" - 1'!M107</f>
        <v>0</v>
      </c>
      <c r="Z107" s="110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11"/>
      <c r="AM107" s="105"/>
      <c r="AN107" s="110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11"/>
      <c r="BD107" s="110">
        <f ca="1">Cálculos!B106</f>
        <v>0</v>
      </c>
      <c r="BE107" s="105">
        <f ca="1">Cálculos!C106</f>
        <v>0</v>
      </c>
      <c r="BF107" s="105">
        <f ca="1">Cálculos!D106</f>
        <v>0</v>
      </c>
      <c r="BG107" s="105">
        <f ca="1">Cálculos!E106</f>
        <v>0</v>
      </c>
      <c r="BH107" s="105">
        <f ca="1">Cálculos!F106</f>
        <v>0</v>
      </c>
      <c r="BI107" s="105">
        <f ca="1">Cálculos!G106</f>
        <v>0</v>
      </c>
      <c r="BJ107" s="105">
        <f>Cálculos!H106</f>
        <v>0</v>
      </c>
      <c r="BK107" s="105">
        <f ca="1">Cálculos!I106</f>
        <v>0</v>
      </c>
      <c r="BL107" s="105">
        <f ca="1">Cálculos!J106</f>
        <v>0</v>
      </c>
      <c r="BM107" s="105">
        <f ca="1">Cálculos!K106</f>
        <v>0</v>
      </c>
      <c r="BN107" s="105">
        <f ca="1">Cálculos!L106</f>
        <v>0</v>
      </c>
      <c r="BO107" s="105">
        <f>Cálculos!M106</f>
        <v>0</v>
      </c>
      <c r="BP107" s="105">
        <f ca="1">Cálculos!N106</f>
        <v>0</v>
      </c>
      <c r="BQ107" s="105">
        <f ca="1">Cálculos!O106</f>
        <v>0</v>
      </c>
      <c r="BR107" s="105">
        <f ca="1">Cálculos!P106</f>
        <v>0</v>
      </c>
      <c r="BS107" s="105">
        <f ca="1">Cálculos!Q106</f>
        <v>0</v>
      </c>
      <c r="BT107" s="105">
        <f ca="1">Cálculos!R106</f>
        <v>0</v>
      </c>
      <c r="BU107" s="105">
        <f ca="1">Cálculos!S106</f>
        <v>0</v>
      </c>
      <c r="BV107" s="105">
        <f ca="1">Cálculos!T106</f>
        <v>0</v>
      </c>
    </row>
    <row r="108" spans="13:74" customFormat="1">
      <c r="M108" s="110">
        <f>'"Información del Proyecto" - 1'!B108</f>
        <v>0</v>
      </c>
      <c r="N108" s="105">
        <f>'"Información del Proyecto" - 1'!C108</f>
        <v>0</v>
      </c>
      <c r="O108" s="105">
        <f>'"Información del Proyecto" - 1'!D108</f>
        <v>0</v>
      </c>
      <c r="P108" s="105">
        <f>'"Información del Proyecto" - 1'!E108</f>
        <v>0</v>
      </c>
      <c r="Q108" s="105">
        <f>'"Información del Proyecto" - 1'!F108</f>
        <v>0</v>
      </c>
      <c r="R108" s="105">
        <f>'"Información del Proyecto" - 1'!G108</f>
        <v>0</v>
      </c>
      <c r="S108" s="105">
        <f>'"Información del Proyecto" - 1'!H108</f>
        <v>0</v>
      </c>
      <c r="T108" s="105">
        <f>'"Información del Proyecto" - 1'!I108</f>
        <v>0</v>
      </c>
      <c r="U108" s="105" t="str">
        <f>'"Información del Proyecto" - 1'!J108</f>
        <v xml:space="preserve">ηg = rendimiento del generador eléctrico [P.U.] </v>
      </c>
      <c r="V108" s="105">
        <f>'"Información del Proyecto" - 1'!K108</f>
        <v>0</v>
      </c>
      <c r="W108" s="105">
        <f>'"Información del Proyecto" - 1'!L108</f>
        <v>0</v>
      </c>
      <c r="X108" s="111">
        <f>'"Información del Proyecto" - 1'!M108</f>
        <v>0</v>
      </c>
      <c r="Z108" s="110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11"/>
      <c r="AM108" s="105"/>
      <c r="AN108" s="110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11"/>
      <c r="BD108" s="110">
        <f ca="1">Cálculos!B107</f>
        <v>0</v>
      </c>
      <c r="BE108" s="105">
        <f ca="1">Cálculos!C107</f>
        <v>0</v>
      </c>
      <c r="BF108" s="105">
        <f ca="1">Cálculos!D107</f>
        <v>0</v>
      </c>
      <c r="BG108" s="105">
        <f ca="1">Cálculos!E107</f>
        <v>0</v>
      </c>
      <c r="BH108" s="105">
        <f ca="1">Cálculos!F107</f>
        <v>0</v>
      </c>
      <c r="BI108" s="105">
        <f ca="1">Cálculos!G107</f>
        <v>0</v>
      </c>
      <c r="BJ108" s="105">
        <f>Cálculos!H107</f>
        <v>0</v>
      </c>
      <c r="BK108" s="105">
        <f ca="1">Cálculos!I107</f>
        <v>0</v>
      </c>
      <c r="BL108" s="105">
        <f ca="1">Cálculos!J107</f>
        <v>0</v>
      </c>
      <c r="BM108" s="105">
        <f ca="1">Cálculos!K107</f>
        <v>0</v>
      </c>
      <c r="BN108" s="105">
        <f ca="1">Cálculos!L107</f>
        <v>0</v>
      </c>
      <c r="BO108" s="105">
        <f>Cálculos!M107</f>
        <v>0</v>
      </c>
      <c r="BP108" s="105">
        <f ca="1">Cálculos!N107</f>
        <v>0</v>
      </c>
      <c r="BQ108" s="105">
        <f ca="1">Cálculos!O107</f>
        <v>0</v>
      </c>
      <c r="BR108" s="105">
        <f ca="1">Cálculos!P107</f>
        <v>0</v>
      </c>
      <c r="BS108" s="105">
        <f ca="1">Cálculos!Q107</f>
        <v>0</v>
      </c>
      <c r="BT108" s="105">
        <f ca="1">Cálculos!R107</f>
        <v>0</v>
      </c>
      <c r="BU108" s="105">
        <f ca="1">Cálculos!S107</f>
        <v>0</v>
      </c>
      <c r="BV108" s="105">
        <f ca="1">Cálculos!T107</f>
        <v>0</v>
      </c>
    </row>
    <row r="109" spans="13:74" customFormat="1">
      <c r="M109" s="110">
        <f>'"Información del Proyecto" - 1'!B109</f>
        <v>0</v>
      </c>
      <c r="N109" s="105">
        <f>'"Información del Proyecto" - 1'!C109</f>
        <v>0</v>
      </c>
      <c r="O109" s="105">
        <f>'"Información del Proyecto" - 1'!D109</f>
        <v>0</v>
      </c>
      <c r="P109" s="105">
        <f>'"Información del Proyecto" - 1'!E109</f>
        <v>0</v>
      </c>
      <c r="Q109" s="105">
        <f>'"Información del Proyecto" - 1'!F109</f>
        <v>0</v>
      </c>
      <c r="R109" s="105">
        <f>'"Información del Proyecto" - 1'!G109</f>
        <v>0</v>
      </c>
      <c r="S109" s="105">
        <f>'"Información del Proyecto" - 1'!H109</f>
        <v>0</v>
      </c>
      <c r="T109" s="105">
        <f>'"Información del Proyecto" - 1'!I109</f>
        <v>0</v>
      </c>
      <c r="U109" s="105" t="str">
        <f>'"Información del Proyecto" - 1'!J109</f>
        <v xml:space="preserve">ηtrafo = rendimiento del transformador [P.U.] </v>
      </c>
      <c r="V109" s="105">
        <f>'"Información del Proyecto" - 1'!K109</f>
        <v>0</v>
      </c>
      <c r="W109" s="105">
        <f>'"Información del Proyecto" - 1'!L109</f>
        <v>0</v>
      </c>
      <c r="X109" s="111">
        <f>'"Información del Proyecto" - 1'!M109</f>
        <v>0</v>
      </c>
      <c r="Z109" s="110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11"/>
      <c r="AM109" s="105"/>
      <c r="AN109" s="110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11"/>
      <c r="BD109" s="110">
        <f ca="1">Cálculos!B108</f>
        <v>0</v>
      </c>
      <c r="BE109" s="105">
        <f ca="1">Cálculos!C108</f>
        <v>0</v>
      </c>
      <c r="BF109" s="105">
        <f ca="1">Cálculos!D108</f>
        <v>0</v>
      </c>
      <c r="BG109" s="105">
        <f ca="1">Cálculos!E108</f>
        <v>0</v>
      </c>
      <c r="BH109" s="105">
        <f ca="1">Cálculos!F108</f>
        <v>0</v>
      </c>
      <c r="BI109" s="105">
        <f ca="1">Cálculos!G108</f>
        <v>0</v>
      </c>
      <c r="BJ109" s="105">
        <f>Cálculos!H108</f>
        <v>0</v>
      </c>
      <c r="BK109" s="105">
        <f ca="1">Cálculos!I108</f>
        <v>0</v>
      </c>
      <c r="BL109" s="105">
        <f ca="1">Cálculos!J108</f>
        <v>0</v>
      </c>
      <c r="BM109" s="105">
        <f ca="1">Cálculos!K108</f>
        <v>0</v>
      </c>
      <c r="BN109" s="105">
        <f ca="1">Cálculos!L108</f>
        <v>0</v>
      </c>
      <c r="BO109" s="105">
        <f>Cálculos!M108</f>
        <v>0</v>
      </c>
      <c r="BP109" s="105">
        <f ca="1">Cálculos!N108</f>
        <v>0</v>
      </c>
      <c r="BQ109" s="105">
        <f ca="1">Cálculos!O108</f>
        <v>0</v>
      </c>
      <c r="BR109" s="105">
        <f ca="1">Cálculos!P108</f>
        <v>0</v>
      </c>
      <c r="BS109" s="105">
        <f ca="1">Cálculos!Q108</f>
        <v>0</v>
      </c>
      <c r="BT109" s="105">
        <f ca="1">Cálculos!R108</f>
        <v>0</v>
      </c>
      <c r="BU109" s="105">
        <f ca="1">Cálculos!S108</f>
        <v>0</v>
      </c>
      <c r="BV109" s="105">
        <f ca="1">Cálculos!T108</f>
        <v>0</v>
      </c>
    </row>
    <row r="110" spans="13:74" customFormat="1">
      <c r="M110" s="110">
        <f>'"Información del Proyecto" - 1'!B110</f>
        <v>0</v>
      </c>
      <c r="N110" s="105">
        <f>'"Información del Proyecto" - 1'!C110</f>
        <v>0</v>
      </c>
      <c r="O110" s="105">
        <f>'"Información del Proyecto" - 1'!D110</f>
        <v>0</v>
      </c>
      <c r="P110" s="105" t="str">
        <f>'"Información del Proyecto" - 1'!E110</f>
        <v/>
      </c>
      <c r="Q110" s="105">
        <f>'"Información del Proyecto" - 1'!F110</f>
        <v>0</v>
      </c>
      <c r="R110" s="105">
        <f>'"Información del Proyecto" - 1'!G110</f>
        <v>0</v>
      </c>
      <c r="S110" s="105">
        <f>'"Información del Proyecto" - 1'!H110</f>
        <v>0</v>
      </c>
      <c r="T110" s="105">
        <f>'"Información del Proyecto" - 1'!I110</f>
        <v>0</v>
      </c>
      <c r="U110" s="105" t="str">
        <f>'"Información del Proyecto" - 1'!J110</f>
        <v xml:space="preserve">Q = caudal de diseño de la central [m3/s] </v>
      </c>
      <c r="V110" s="105">
        <f>'"Información del Proyecto" - 1'!K110</f>
        <v>0</v>
      </c>
      <c r="W110" s="105">
        <f>'"Información del Proyecto" - 1'!L110</f>
        <v>0</v>
      </c>
      <c r="X110" s="111">
        <f>'"Información del Proyecto" - 1'!M110</f>
        <v>0</v>
      </c>
      <c r="Z110" s="110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11"/>
      <c r="AM110" s="105"/>
      <c r="AN110" s="110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11"/>
      <c r="BD110" s="110">
        <f ca="1">Cálculos!B109</f>
        <v>0</v>
      </c>
      <c r="BE110" s="105">
        <f ca="1">Cálculos!C109</f>
        <v>0</v>
      </c>
      <c r="BF110" s="105">
        <f ca="1">Cálculos!D109</f>
        <v>0</v>
      </c>
      <c r="BG110" s="105">
        <f ca="1">Cálculos!E109</f>
        <v>0</v>
      </c>
      <c r="BH110" s="105">
        <f ca="1">Cálculos!F109</f>
        <v>0</v>
      </c>
      <c r="BI110" s="105">
        <f ca="1">Cálculos!G109</f>
        <v>0</v>
      </c>
      <c r="BJ110" s="105">
        <f>Cálculos!H109</f>
        <v>0</v>
      </c>
      <c r="BK110" s="105">
        <f ca="1">Cálculos!I109</f>
        <v>0</v>
      </c>
      <c r="BL110" s="105">
        <f ca="1">Cálculos!J109</f>
        <v>0</v>
      </c>
      <c r="BM110" s="105">
        <f ca="1">Cálculos!K109</f>
        <v>0</v>
      </c>
      <c r="BN110" s="105">
        <f ca="1">Cálculos!L109</f>
        <v>0</v>
      </c>
      <c r="BO110" s="105">
        <f>Cálculos!M109</f>
        <v>0</v>
      </c>
      <c r="BP110" s="105">
        <f ca="1">Cálculos!N109</f>
        <v>0</v>
      </c>
      <c r="BQ110" s="105">
        <f ca="1">Cálculos!O109</f>
        <v>0</v>
      </c>
      <c r="BR110" s="105">
        <f ca="1">Cálculos!P109</f>
        <v>0</v>
      </c>
      <c r="BS110" s="105">
        <f ca="1">Cálculos!Q109</f>
        <v>0</v>
      </c>
      <c r="BT110" s="105">
        <f ca="1">Cálculos!R109</f>
        <v>0</v>
      </c>
      <c r="BU110" s="105">
        <f ca="1">Cálculos!S109</f>
        <v>0</v>
      </c>
      <c r="BV110" s="105">
        <f ca="1">Cálculos!T109</f>
        <v>0</v>
      </c>
    </row>
    <row r="111" spans="13:74" customFormat="1">
      <c r="M111" s="110">
        <f>'"Información del Proyecto" - 1'!B111</f>
        <v>0</v>
      </c>
      <c r="N111" s="105">
        <f>'"Información del Proyecto" - 1'!C111</f>
        <v>0</v>
      </c>
      <c r="O111" s="105">
        <f>'"Información del Proyecto" - 1'!D111</f>
        <v>0</v>
      </c>
      <c r="P111" s="105">
        <f>'"Información del Proyecto" - 1'!E111</f>
        <v>0</v>
      </c>
      <c r="Q111" s="105">
        <f>'"Información del Proyecto" - 1'!F111</f>
        <v>0</v>
      </c>
      <c r="R111" s="105">
        <f>'"Información del Proyecto" - 1'!G111</f>
        <v>0</v>
      </c>
      <c r="S111" s="105">
        <f>'"Información del Proyecto" - 1'!H111</f>
        <v>0</v>
      </c>
      <c r="T111" s="105">
        <f>'"Información del Proyecto" - 1'!I111</f>
        <v>0</v>
      </c>
      <c r="U111" s="105" t="str">
        <f>'"Información del Proyecto" - 1'!J111</f>
        <v>H = salto de diseño o salto neto [m]</v>
      </c>
      <c r="V111" s="105">
        <f>'"Información del Proyecto" - 1'!K111</f>
        <v>0</v>
      </c>
      <c r="W111" s="105">
        <f>'"Información del Proyecto" - 1'!L111</f>
        <v>0</v>
      </c>
      <c r="X111" s="111">
        <f>'"Información del Proyecto" - 1'!M111</f>
        <v>0</v>
      </c>
      <c r="Z111" s="110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11"/>
      <c r="AM111" s="105"/>
      <c r="AN111" s="110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11"/>
      <c r="BD111" s="110">
        <f ca="1">Cálculos!B110</f>
        <v>0</v>
      </c>
      <c r="BE111" s="105">
        <f ca="1">Cálculos!C110</f>
        <v>0</v>
      </c>
      <c r="BF111" s="105">
        <f ca="1">Cálculos!D110</f>
        <v>0</v>
      </c>
      <c r="BG111" s="105">
        <f ca="1">Cálculos!E110</f>
        <v>0</v>
      </c>
      <c r="BH111" s="105">
        <f ca="1">Cálculos!F110</f>
        <v>0</v>
      </c>
      <c r="BI111" s="105">
        <f ca="1">Cálculos!G110</f>
        <v>0</v>
      </c>
      <c r="BJ111" s="105">
        <f>Cálculos!H110</f>
        <v>0</v>
      </c>
      <c r="BK111" s="105">
        <f ca="1">Cálculos!I110</f>
        <v>0</v>
      </c>
      <c r="BL111" s="105">
        <f ca="1">Cálculos!J110</f>
        <v>0</v>
      </c>
      <c r="BM111" s="105">
        <f ca="1">Cálculos!K110</f>
        <v>0</v>
      </c>
      <c r="BN111" s="105">
        <f ca="1">Cálculos!L110</f>
        <v>0</v>
      </c>
      <c r="BO111" s="105">
        <f>Cálculos!M110</f>
        <v>0</v>
      </c>
      <c r="BP111" s="105">
        <f ca="1">Cálculos!N110</f>
        <v>0</v>
      </c>
      <c r="BQ111" s="105">
        <f ca="1">Cálculos!O110</f>
        <v>0</v>
      </c>
      <c r="BR111" s="105">
        <f ca="1">Cálculos!P110</f>
        <v>0</v>
      </c>
      <c r="BS111" s="105">
        <f ca="1">Cálculos!Q110</f>
        <v>0</v>
      </c>
      <c r="BT111" s="105">
        <f ca="1">Cálculos!R110</f>
        <v>0</v>
      </c>
      <c r="BU111" s="105">
        <f ca="1">Cálculos!S110</f>
        <v>0</v>
      </c>
      <c r="BV111" s="105">
        <f ca="1">Cálculos!T110</f>
        <v>0</v>
      </c>
    </row>
    <row r="112" spans="13:74" customFormat="1">
      <c r="M112" s="110">
        <f>'"Información del Proyecto" - 1'!B112</f>
        <v>0</v>
      </c>
      <c r="N112" s="105">
        <f>'"Información del Proyecto" - 1'!C112</f>
        <v>0</v>
      </c>
      <c r="O112" s="105">
        <f>'"Información del Proyecto" - 1'!D112</f>
        <v>0</v>
      </c>
      <c r="P112" s="105">
        <f>'"Información del Proyecto" - 1'!E112</f>
        <v>0</v>
      </c>
      <c r="Q112" s="105">
        <f>'"Información del Proyecto" - 1'!F112</f>
        <v>0</v>
      </c>
      <c r="R112" s="105">
        <f>'"Información del Proyecto" - 1'!G112</f>
        <v>0</v>
      </c>
      <c r="S112" s="105">
        <f>'"Información del Proyecto" - 1'!H112</f>
        <v>0</v>
      </c>
      <c r="T112" s="105">
        <f>'"Información del Proyecto" - 1'!I112</f>
        <v>0</v>
      </c>
      <c r="U112" s="105">
        <f>'"Información del Proyecto" - 1'!J112</f>
        <v>0</v>
      </c>
      <c r="V112" s="105">
        <f>'"Información del Proyecto" - 1'!K112</f>
        <v>0</v>
      </c>
      <c r="W112" s="105">
        <f>'"Información del Proyecto" - 1'!L112</f>
        <v>0</v>
      </c>
      <c r="X112" s="111">
        <f>'"Información del Proyecto" - 1'!M112</f>
        <v>0</v>
      </c>
      <c r="Z112" s="110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11"/>
      <c r="AM112" s="105"/>
      <c r="AN112" s="110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11"/>
      <c r="BD112" s="110">
        <f ca="1">Cálculos!B111</f>
        <v>0</v>
      </c>
      <c r="BE112" s="105">
        <f ca="1">Cálculos!C111</f>
        <v>0</v>
      </c>
      <c r="BF112" s="105">
        <f ca="1">Cálculos!D111</f>
        <v>0</v>
      </c>
      <c r="BG112" s="105">
        <f ca="1">Cálculos!E111</f>
        <v>0</v>
      </c>
      <c r="BH112" s="105">
        <f ca="1">Cálculos!F111</f>
        <v>0</v>
      </c>
      <c r="BI112" s="105">
        <f ca="1">Cálculos!G111</f>
        <v>0</v>
      </c>
      <c r="BJ112" s="105">
        <f>Cálculos!H111</f>
        <v>0</v>
      </c>
      <c r="BK112" s="105">
        <f ca="1">Cálculos!I111</f>
        <v>0</v>
      </c>
      <c r="BL112" s="105">
        <f ca="1">Cálculos!J111</f>
        <v>0</v>
      </c>
      <c r="BM112" s="105">
        <f ca="1">Cálculos!K111</f>
        <v>0</v>
      </c>
      <c r="BN112" s="105">
        <f ca="1">Cálculos!L111</f>
        <v>0</v>
      </c>
      <c r="BO112" s="105">
        <f>Cálculos!M111</f>
        <v>0</v>
      </c>
      <c r="BP112" s="105">
        <f ca="1">Cálculos!N111</f>
        <v>0</v>
      </c>
      <c r="BQ112" s="105">
        <f ca="1">Cálculos!O111</f>
        <v>0</v>
      </c>
      <c r="BR112" s="105">
        <f ca="1">Cálculos!P111</f>
        <v>0</v>
      </c>
      <c r="BS112" s="105">
        <f ca="1">Cálculos!Q111</f>
        <v>0</v>
      </c>
      <c r="BT112" s="105">
        <f ca="1">Cálculos!R111</f>
        <v>0</v>
      </c>
      <c r="BU112" s="105">
        <f ca="1">Cálculos!S111</f>
        <v>0</v>
      </c>
      <c r="BV112" s="105">
        <f ca="1">Cálculos!T111</f>
        <v>0</v>
      </c>
    </row>
    <row r="113" spans="13:74" customFormat="1">
      <c r="M113" s="110">
        <f>'"Información del Proyecto" - 1'!B113</f>
        <v>0</v>
      </c>
      <c r="N113" s="105">
        <f>'"Información del Proyecto" - 1'!C113</f>
        <v>0</v>
      </c>
      <c r="O113" s="105">
        <f>'"Información del Proyecto" - 1'!D113</f>
        <v>0</v>
      </c>
      <c r="P113" s="105">
        <f>'"Información del Proyecto" - 1'!E113</f>
        <v>0</v>
      </c>
      <c r="Q113" s="105">
        <f>'"Información del Proyecto" - 1'!F113</f>
        <v>0</v>
      </c>
      <c r="R113" s="105">
        <f>'"Información del Proyecto" - 1'!G113</f>
        <v>0</v>
      </c>
      <c r="S113" s="105">
        <f>'"Información del Proyecto" - 1'!H113</f>
        <v>0</v>
      </c>
      <c r="T113" s="105">
        <f>'"Información del Proyecto" - 1'!I113</f>
        <v>0</v>
      </c>
      <c r="U113" s="105">
        <f>'"Información del Proyecto" - 1'!J113</f>
        <v>0</v>
      </c>
      <c r="V113" s="105">
        <f>'"Información del Proyecto" - 1'!K113</f>
        <v>0</v>
      </c>
      <c r="W113" s="105">
        <f>'"Información del Proyecto" - 1'!L113</f>
        <v>0</v>
      </c>
      <c r="X113" s="111">
        <f>'"Información del Proyecto" - 1'!M113</f>
        <v>0</v>
      </c>
      <c r="Z113" s="110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11"/>
      <c r="AM113" s="105"/>
      <c r="AN113" s="110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11"/>
      <c r="BD113" s="110">
        <f ca="1">Cálculos!B112</f>
        <v>0</v>
      </c>
      <c r="BE113" s="105">
        <f ca="1">Cálculos!C112</f>
        <v>0</v>
      </c>
      <c r="BF113" s="105">
        <f ca="1">Cálculos!D112</f>
        <v>0</v>
      </c>
      <c r="BG113" s="105">
        <f ca="1">Cálculos!E112</f>
        <v>0</v>
      </c>
      <c r="BH113" s="105">
        <f ca="1">Cálculos!F112</f>
        <v>0</v>
      </c>
      <c r="BI113" s="105">
        <f ca="1">Cálculos!G112</f>
        <v>0</v>
      </c>
      <c r="BJ113" s="105">
        <f>Cálculos!H112</f>
        <v>0</v>
      </c>
      <c r="BK113" s="105">
        <f ca="1">Cálculos!I112</f>
        <v>0</v>
      </c>
      <c r="BL113" s="105">
        <f ca="1">Cálculos!J112</f>
        <v>0</v>
      </c>
      <c r="BM113" s="105">
        <f ca="1">Cálculos!K112</f>
        <v>0</v>
      </c>
      <c r="BN113" s="105">
        <f ca="1">Cálculos!L112</f>
        <v>0</v>
      </c>
      <c r="BO113" s="105">
        <f>Cálculos!M112</f>
        <v>0</v>
      </c>
      <c r="BP113" s="105">
        <f ca="1">Cálculos!N112</f>
        <v>0</v>
      </c>
      <c r="BQ113" s="105">
        <f ca="1">Cálculos!O112</f>
        <v>0</v>
      </c>
      <c r="BR113" s="105">
        <f ca="1">Cálculos!P112</f>
        <v>0</v>
      </c>
      <c r="BS113" s="105">
        <f ca="1">Cálculos!Q112</f>
        <v>0</v>
      </c>
      <c r="BT113" s="105">
        <f ca="1">Cálculos!R112</f>
        <v>0</v>
      </c>
      <c r="BU113" s="105">
        <f ca="1">Cálculos!S112</f>
        <v>0</v>
      </c>
      <c r="BV113" s="105">
        <f ca="1">Cálculos!T112</f>
        <v>0</v>
      </c>
    </row>
    <row r="114" spans="13:74" customFormat="1">
      <c r="M114" s="110">
        <f>'"Información del Proyecto" - 1'!B114</f>
        <v>0</v>
      </c>
      <c r="N114" s="105">
        <f>'"Información del Proyecto" - 1'!C114</f>
        <v>0</v>
      </c>
      <c r="O114" s="105">
        <f>'"Información del Proyecto" - 1'!D114</f>
        <v>0</v>
      </c>
      <c r="P114" s="105">
        <f>'"Información del Proyecto" - 1'!E114</f>
        <v>0</v>
      </c>
      <c r="Q114" s="105">
        <f>'"Información del Proyecto" - 1'!F114</f>
        <v>0</v>
      </c>
      <c r="R114" s="105">
        <f>'"Información del Proyecto" - 1'!G114</f>
        <v>0</v>
      </c>
      <c r="S114" s="105">
        <f>'"Información del Proyecto" - 1'!H114</f>
        <v>0</v>
      </c>
      <c r="T114" s="105">
        <f>'"Información del Proyecto" - 1'!I114</f>
        <v>0</v>
      </c>
      <c r="U114" s="105">
        <f>'"Información del Proyecto" - 1'!J114</f>
        <v>0</v>
      </c>
      <c r="V114" s="105">
        <f>'"Información del Proyecto" - 1'!K114</f>
        <v>0</v>
      </c>
      <c r="W114" s="105">
        <f>'"Información del Proyecto" - 1'!L114</f>
        <v>0</v>
      </c>
      <c r="X114" s="111">
        <f>'"Información del Proyecto" - 1'!M114</f>
        <v>0</v>
      </c>
      <c r="Z114" s="110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11"/>
      <c r="AM114" s="105"/>
      <c r="AN114" s="110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11"/>
      <c r="BD114" s="110">
        <f ca="1">Cálculos!B113</f>
        <v>0</v>
      </c>
      <c r="BE114" s="105">
        <f ca="1">Cálculos!C113</f>
        <v>0</v>
      </c>
      <c r="BF114" s="105">
        <f ca="1">Cálculos!D113</f>
        <v>0</v>
      </c>
      <c r="BG114" s="105">
        <f ca="1">Cálculos!E113</f>
        <v>0</v>
      </c>
      <c r="BH114" s="105">
        <f ca="1">Cálculos!F113</f>
        <v>0</v>
      </c>
      <c r="BI114" s="105">
        <f ca="1">Cálculos!G113</f>
        <v>0</v>
      </c>
      <c r="BJ114" s="105">
        <f>Cálculos!H113</f>
        <v>0</v>
      </c>
      <c r="BK114" s="105">
        <f ca="1">Cálculos!I113</f>
        <v>0</v>
      </c>
      <c r="BL114" s="105">
        <f ca="1">Cálculos!J113</f>
        <v>0</v>
      </c>
      <c r="BM114" s="105">
        <f ca="1">Cálculos!K113</f>
        <v>0</v>
      </c>
      <c r="BN114" s="105">
        <f ca="1">Cálculos!L113</f>
        <v>0</v>
      </c>
      <c r="BO114" s="105">
        <f>Cálculos!M113</f>
        <v>0</v>
      </c>
      <c r="BP114" s="105">
        <f ca="1">Cálculos!N113</f>
        <v>0</v>
      </c>
      <c r="BQ114" s="105">
        <f ca="1">Cálculos!O113</f>
        <v>0</v>
      </c>
      <c r="BR114" s="105">
        <f ca="1">Cálculos!P113</f>
        <v>0</v>
      </c>
      <c r="BS114" s="105">
        <f ca="1">Cálculos!Q113</f>
        <v>0</v>
      </c>
      <c r="BT114" s="105">
        <f ca="1">Cálculos!R113</f>
        <v>0</v>
      </c>
      <c r="BU114" s="105">
        <f ca="1">Cálculos!S113</f>
        <v>0</v>
      </c>
      <c r="BV114" s="105">
        <f ca="1">Cálculos!T113</f>
        <v>0</v>
      </c>
    </row>
    <row r="115" spans="13:74" customFormat="1">
      <c r="M115" s="110">
        <f>'"Información del Proyecto" - 1'!B115</f>
        <v>0</v>
      </c>
      <c r="N115" s="105">
        <f>'"Información del Proyecto" - 1'!C115</f>
        <v>0</v>
      </c>
      <c r="O115" s="105">
        <f>'"Información del Proyecto" - 1'!D115</f>
        <v>0</v>
      </c>
      <c r="P115" s="105">
        <f>'"Información del Proyecto" - 1'!E115</f>
        <v>0</v>
      </c>
      <c r="Q115" s="105">
        <f>'"Información del Proyecto" - 1'!F115</f>
        <v>0</v>
      </c>
      <c r="R115" s="105">
        <f>'"Información del Proyecto" - 1'!G115</f>
        <v>0</v>
      </c>
      <c r="S115" s="105">
        <f>'"Información del Proyecto" - 1'!H115</f>
        <v>0</v>
      </c>
      <c r="T115" s="105">
        <f>'"Información del Proyecto" - 1'!I115</f>
        <v>0</v>
      </c>
      <c r="U115" s="105">
        <f>'"Información del Proyecto" - 1'!J115</f>
        <v>0</v>
      </c>
      <c r="V115" s="105">
        <f>'"Información del Proyecto" - 1'!K115</f>
        <v>0</v>
      </c>
      <c r="W115" s="105">
        <f>'"Información del Proyecto" - 1'!L115</f>
        <v>0</v>
      </c>
      <c r="X115" s="111">
        <f>'"Información del Proyecto" - 1'!M115</f>
        <v>0</v>
      </c>
      <c r="Z115" s="110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11"/>
      <c r="AM115" s="105"/>
      <c r="AN115" s="110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11"/>
      <c r="BD115" s="110">
        <f ca="1">Cálculos!B114</f>
        <v>0</v>
      </c>
      <c r="BE115" s="105">
        <f ca="1">Cálculos!C114</f>
        <v>0</v>
      </c>
      <c r="BF115" s="105">
        <f ca="1">Cálculos!D114</f>
        <v>0</v>
      </c>
      <c r="BG115" s="105">
        <f ca="1">Cálculos!E114</f>
        <v>0</v>
      </c>
      <c r="BH115" s="105">
        <f ca="1">Cálculos!F114</f>
        <v>0</v>
      </c>
      <c r="BI115" s="105">
        <f ca="1">Cálculos!G114</f>
        <v>0</v>
      </c>
      <c r="BJ115" s="105">
        <f>Cálculos!H114</f>
        <v>0</v>
      </c>
      <c r="BK115" s="105">
        <f ca="1">Cálculos!I114</f>
        <v>0</v>
      </c>
      <c r="BL115" s="105">
        <f ca="1">Cálculos!J114</f>
        <v>0</v>
      </c>
      <c r="BM115" s="105">
        <f ca="1">Cálculos!K114</f>
        <v>0</v>
      </c>
      <c r="BN115" s="105">
        <f ca="1">Cálculos!L114</f>
        <v>0</v>
      </c>
      <c r="BO115" s="105">
        <f>Cálculos!M114</f>
        <v>0</v>
      </c>
      <c r="BP115" s="105">
        <f ca="1">Cálculos!N114</f>
        <v>0</v>
      </c>
      <c r="BQ115" s="105">
        <f ca="1">Cálculos!O114</f>
        <v>0</v>
      </c>
      <c r="BR115" s="105">
        <f ca="1">Cálculos!P114</f>
        <v>0</v>
      </c>
      <c r="BS115" s="105">
        <f ca="1">Cálculos!Q114</f>
        <v>0</v>
      </c>
      <c r="BT115" s="105">
        <f ca="1">Cálculos!R114</f>
        <v>0</v>
      </c>
      <c r="BU115" s="105">
        <f ca="1">Cálculos!S114</f>
        <v>0</v>
      </c>
      <c r="BV115" s="105">
        <f ca="1">Cálculos!T114</f>
        <v>0</v>
      </c>
    </row>
    <row r="116" spans="13:74" customFormat="1">
      <c r="M116" s="110" t="str">
        <f>'"Información del Proyecto" - 1'!B116</f>
        <v>Contratos de Operación y Mantenimiento (Información Opcional):</v>
      </c>
      <c r="N116" s="105">
        <f>'"Información del Proyecto" - 1'!C116</f>
        <v>0</v>
      </c>
      <c r="O116" s="105">
        <f>'"Información del Proyecto" - 1'!D116</f>
        <v>0</v>
      </c>
      <c r="P116" s="105">
        <f>'"Información del Proyecto" - 1'!E116</f>
        <v>0</v>
      </c>
      <c r="Q116" s="105">
        <f>'"Información del Proyecto" - 1'!F116</f>
        <v>0</v>
      </c>
      <c r="R116" s="105">
        <f>'"Información del Proyecto" - 1'!G116</f>
        <v>0</v>
      </c>
      <c r="S116" s="105">
        <f>'"Información del Proyecto" - 1'!H116</f>
        <v>0</v>
      </c>
      <c r="T116" s="105">
        <f>'"Información del Proyecto" - 1'!I116</f>
        <v>0</v>
      </c>
      <c r="U116" s="105">
        <f>'"Información del Proyecto" - 1'!J116</f>
        <v>0</v>
      </c>
      <c r="V116" s="105">
        <f>'"Información del Proyecto" - 1'!K116</f>
        <v>0</v>
      </c>
      <c r="W116" s="105">
        <f>'"Información del Proyecto" - 1'!L116</f>
        <v>0</v>
      </c>
      <c r="X116" s="111">
        <f>'"Información del Proyecto" - 1'!M116</f>
        <v>0</v>
      </c>
      <c r="Z116" s="110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11"/>
      <c r="AM116" s="105"/>
      <c r="AN116" s="110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11"/>
      <c r="BD116" s="110">
        <f ca="1">Cálculos!B115</f>
        <v>0</v>
      </c>
      <c r="BE116" s="105">
        <f ca="1">Cálculos!C115</f>
        <v>0</v>
      </c>
      <c r="BF116" s="105">
        <f ca="1">Cálculos!D115</f>
        <v>0</v>
      </c>
      <c r="BG116" s="105">
        <f ca="1">Cálculos!E115</f>
        <v>0</v>
      </c>
      <c r="BH116" s="105">
        <f ca="1">Cálculos!F115</f>
        <v>0</v>
      </c>
      <c r="BI116" s="105">
        <f ca="1">Cálculos!G115</f>
        <v>0</v>
      </c>
      <c r="BJ116" s="105">
        <f>Cálculos!H115</f>
        <v>0</v>
      </c>
      <c r="BK116" s="105">
        <f ca="1">Cálculos!I115</f>
        <v>0</v>
      </c>
      <c r="BL116" s="105">
        <f ca="1">Cálculos!J115</f>
        <v>0</v>
      </c>
      <c r="BM116" s="105">
        <f ca="1">Cálculos!K115</f>
        <v>0</v>
      </c>
      <c r="BN116" s="105">
        <f ca="1">Cálculos!L115</f>
        <v>0</v>
      </c>
      <c r="BO116" s="105">
        <f>Cálculos!M115</f>
        <v>0</v>
      </c>
      <c r="BP116" s="105">
        <f ca="1">Cálculos!N115</f>
        <v>0</v>
      </c>
      <c r="BQ116" s="105">
        <f ca="1">Cálculos!O115</f>
        <v>0</v>
      </c>
      <c r="BR116" s="105">
        <f ca="1">Cálculos!P115</f>
        <v>0</v>
      </c>
      <c r="BS116" s="105">
        <f ca="1">Cálculos!Q115</f>
        <v>0</v>
      </c>
      <c r="BT116" s="105">
        <f ca="1">Cálculos!R115</f>
        <v>0</v>
      </c>
      <c r="BU116" s="105">
        <f ca="1">Cálculos!S115</f>
        <v>0</v>
      </c>
      <c r="BV116" s="105">
        <f ca="1">Cálculos!T115</f>
        <v>0</v>
      </c>
    </row>
    <row r="117" spans="13:74" customFormat="1">
      <c r="M117" s="110">
        <f>'"Información del Proyecto" - 1'!B117</f>
        <v>0</v>
      </c>
      <c r="N117" s="105">
        <f>'"Información del Proyecto" - 1'!C117</f>
        <v>0</v>
      </c>
      <c r="O117" s="105">
        <f>'"Información del Proyecto" - 1'!D117</f>
        <v>0</v>
      </c>
      <c r="P117" s="105" t="str">
        <f>'"Información del Proyecto" - 1'!E117</f>
        <v>Período Contrato (años)</v>
      </c>
      <c r="Q117" s="105">
        <f>'"Información del Proyecto" - 1'!F117</f>
        <v>0</v>
      </c>
      <c r="R117" s="105">
        <f>'"Información del Proyecto" - 1'!G117</f>
        <v>0</v>
      </c>
      <c r="S117" s="105" t="str">
        <f>'"Información del Proyecto" - 1'!H117</f>
        <v>Horas anuales de indispoinibilidad</v>
      </c>
      <c r="T117" s="105">
        <f>'"Información del Proyecto" - 1'!I117</f>
        <v>0</v>
      </c>
      <c r="U117" s="105">
        <f>'"Información del Proyecto" - 1'!J117</f>
        <v>0</v>
      </c>
      <c r="V117" s="105">
        <f>'"Información del Proyecto" - 1'!K117</f>
        <v>0</v>
      </c>
      <c r="W117" s="105">
        <f>'"Información del Proyecto" - 1'!L117</f>
        <v>0</v>
      </c>
      <c r="X117" s="111">
        <f>'"Información del Proyecto" - 1'!M117</f>
        <v>0</v>
      </c>
      <c r="Z117" s="110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11"/>
      <c r="AM117" s="105"/>
      <c r="AN117" s="110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11"/>
      <c r="BD117" s="110">
        <f ca="1">Cálculos!B116</f>
        <v>0</v>
      </c>
      <c r="BE117" s="105">
        <f ca="1">Cálculos!C116</f>
        <v>0</v>
      </c>
      <c r="BF117" s="105">
        <f ca="1">Cálculos!D116</f>
        <v>0</v>
      </c>
      <c r="BG117" s="105">
        <f ca="1">Cálculos!E116</f>
        <v>0</v>
      </c>
      <c r="BH117" s="105">
        <f ca="1">Cálculos!F116</f>
        <v>0</v>
      </c>
      <c r="BI117" s="105">
        <f ca="1">Cálculos!G116</f>
        <v>0</v>
      </c>
      <c r="BJ117" s="105">
        <f>Cálculos!H116</f>
        <v>0</v>
      </c>
      <c r="BK117" s="105">
        <f ca="1">Cálculos!I116</f>
        <v>0</v>
      </c>
      <c r="BL117" s="105">
        <f ca="1">Cálculos!J116</f>
        <v>0</v>
      </c>
      <c r="BM117" s="105">
        <f ca="1">Cálculos!K116</f>
        <v>0</v>
      </c>
      <c r="BN117" s="105">
        <f ca="1">Cálculos!L116</f>
        <v>0</v>
      </c>
      <c r="BO117" s="105">
        <f>Cálculos!M116</f>
        <v>0</v>
      </c>
      <c r="BP117" s="105">
        <f ca="1">Cálculos!N116</f>
        <v>0</v>
      </c>
      <c r="BQ117" s="105">
        <f ca="1">Cálculos!O116</f>
        <v>0</v>
      </c>
      <c r="BR117" s="105">
        <f ca="1">Cálculos!P116</f>
        <v>0</v>
      </c>
      <c r="BS117" s="105">
        <f ca="1">Cálculos!Q116</f>
        <v>0</v>
      </c>
      <c r="BT117" s="105">
        <f ca="1">Cálculos!R116</f>
        <v>0</v>
      </c>
      <c r="BU117" s="105">
        <f ca="1">Cálculos!S116</f>
        <v>0</v>
      </c>
      <c r="BV117" s="105">
        <f ca="1">Cálculos!T116</f>
        <v>0</v>
      </c>
    </row>
    <row r="118" spans="13:74" customFormat="1">
      <c r="M118" s="110">
        <f>'"Información del Proyecto" - 1'!B118</f>
        <v>0</v>
      </c>
      <c r="N118" s="105">
        <f>'"Información del Proyecto" - 1'!C118</f>
        <v>0</v>
      </c>
      <c r="O118" s="105" t="str">
        <f>'"Información del Proyecto" - 1'!D118</f>
        <v>Empresa Operadora (a cargo de O&amp;M)</v>
      </c>
      <c r="P118" s="105" t="str">
        <f>'"Información del Proyecto" - 1'!E118</f>
        <v>Inicio</v>
      </c>
      <c r="Q118" s="105" t="str">
        <f>'"Información del Proyecto" - 1'!F118</f>
        <v>Fin</v>
      </c>
      <c r="R118" s="105">
        <f>'"Información del Proyecto" - 1'!G118</f>
        <v>0</v>
      </c>
      <c r="S118" s="105" t="str">
        <f>'"Información del Proyecto" - 1'!H118</f>
        <v xml:space="preserve"> (por mantenimiento)</v>
      </c>
      <c r="T118" s="105">
        <f>'"Información del Proyecto" - 1'!I118</f>
        <v>0</v>
      </c>
      <c r="U118" s="105">
        <f>'"Información del Proyecto" - 1'!J118</f>
        <v>0</v>
      </c>
      <c r="V118" s="105">
        <f>'"Información del Proyecto" - 1'!K118</f>
        <v>0</v>
      </c>
      <c r="W118" s="105">
        <f>'"Información del Proyecto" - 1'!L118</f>
        <v>0</v>
      </c>
      <c r="X118" s="111">
        <f>'"Información del Proyecto" - 1'!M118</f>
        <v>0</v>
      </c>
      <c r="Z118" s="110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11"/>
      <c r="AM118" s="105"/>
      <c r="AN118" s="110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11"/>
      <c r="BD118" s="110">
        <f ca="1">Cálculos!B117</f>
        <v>0</v>
      </c>
      <c r="BE118" s="105">
        <f ca="1">Cálculos!C117</f>
        <v>0</v>
      </c>
      <c r="BF118" s="105">
        <f ca="1">Cálculos!D117</f>
        <v>0</v>
      </c>
      <c r="BG118" s="105">
        <f ca="1">Cálculos!E117</f>
        <v>0</v>
      </c>
      <c r="BH118" s="105">
        <f ca="1">Cálculos!F117</f>
        <v>0</v>
      </c>
      <c r="BI118" s="105">
        <f ca="1">Cálculos!G117</f>
        <v>0</v>
      </c>
      <c r="BJ118" s="105">
        <f>Cálculos!H117</f>
        <v>0</v>
      </c>
      <c r="BK118" s="105">
        <f ca="1">Cálculos!I117</f>
        <v>0</v>
      </c>
      <c r="BL118" s="105">
        <f ca="1">Cálculos!J117</f>
        <v>0</v>
      </c>
      <c r="BM118" s="105">
        <f ca="1">Cálculos!K117</f>
        <v>0</v>
      </c>
      <c r="BN118" s="105">
        <f ca="1">Cálculos!L117</f>
        <v>0</v>
      </c>
      <c r="BO118" s="105">
        <f>Cálculos!M117</f>
        <v>0</v>
      </c>
      <c r="BP118" s="105">
        <f ca="1">Cálculos!N117</f>
        <v>0</v>
      </c>
      <c r="BQ118" s="105">
        <f ca="1">Cálculos!O117</f>
        <v>0</v>
      </c>
      <c r="BR118" s="105">
        <f ca="1">Cálculos!P117</f>
        <v>0</v>
      </c>
      <c r="BS118" s="105">
        <f ca="1">Cálculos!Q117</f>
        <v>0</v>
      </c>
      <c r="BT118" s="105">
        <f ca="1">Cálculos!R117</f>
        <v>0</v>
      </c>
      <c r="BU118" s="105">
        <f ca="1">Cálculos!S117</f>
        <v>0</v>
      </c>
      <c r="BV118" s="105">
        <f ca="1">Cálculos!T117</f>
        <v>0</v>
      </c>
    </row>
    <row r="119" spans="13:74" customFormat="1">
      <c r="M119" s="110">
        <f>'"Información del Proyecto" - 1'!B119</f>
        <v>0</v>
      </c>
      <c r="N119" s="105" t="str">
        <f>'"Información del Proyecto" - 1'!C119</f>
        <v>EPCista</v>
      </c>
      <c r="O119" s="105">
        <f>'"Información del Proyecto" - 1'!D119</f>
        <v>0</v>
      </c>
      <c r="P119" s="105">
        <f>'"Información del Proyecto" - 1'!E119</f>
        <v>0</v>
      </c>
      <c r="Q119" s="105">
        <f>'"Información del Proyecto" - 1'!F119</f>
        <v>0</v>
      </c>
      <c r="R119" s="105">
        <f>'"Información del Proyecto" - 1'!G119</f>
        <v>0</v>
      </c>
      <c r="S119" s="105">
        <f>'"Información del Proyecto" - 1'!H119</f>
        <v>0</v>
      </c>
      <c r="T119" s="105">
        <f>'"Información del Proyecto" - 1'!I119</f>
        <v>0</v>
      </c>
      <c r="U119" s="105">
        <f>'"Información del Proyecto" - 1'!J119</f>
        <v>0</v>
      </c>
      <c r="V119" s="105">
        <f>'"Información del Proyecto" - 1'!K119</f>
        <v>0</v>
      </c>
      <c r="W119" s="105">
        <f>'"Información del Proyecto" - 1'!L119</f>
        <v>0</v>
      </c>
      <c r="X119" s="111">
        <f>'"Información del Proyecto" - 1'!M119</f>
        <v>0</v>
      </c>
      <c r="Z119" s="110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11"/>
      <c r="AM119" s="105"/>
      <c r="AN119" s="110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11"/>
      <c r="BD119" s="110">
        <f ca="1">Cálculos!B118</f>
        <v>0</v>
      </c>
      <c r="BE119" s="105">
        <f ca="1">Cálculos!C118</f>
        <v>0</v>
      </c>
      <c r="BF119" s="105">
        <f ca="1">Cálculos!D118</f>
        <v>0</v>
      </c>
      <c r="BG119" s="105">
        <f ca="1">Cálculos!E118</f>
        <v>0</v>
      </c>
      <c r="BH119" s="105">
        <f ca="1">Cálculos!F118</f>
        <v>0</v>
      </c>
      <c r="BI119" s="105">
        <f ca="1">Cálculos!G118</f>
        <v>0</v>
      </c>
      <c r="BJ119" s="105">
        <f>Cálculos!H118</f>
        <v>0</v>
      </c>
      <c r="BK119" s="105">
        <f ca="1">Cálculos!I118</f>
        <v>0</v>
      </c>
      <c r="BL119" s="105">
        <f ca="1">Cálculos!J118</f>
        <v>0</v>
      </c>
      <c r="BM119" s="105">
        <f ca="1">Cálculos!K118</f>
        <v>0</v>
      </c>
      <c r="BN119" s="105">
        <f ca="1">Cálculos!L118</f>
        <v>0</v>
      </c>
      <c r="BO119" s="105">
        <f>Cálculos!M118</f>
        <v>0</v>
      </c>
      <c r="BP119" s="105">
        <f ca="1">Cálculos!N118</f>
        <v>0</v>
      </c>
      <c r="BQ119" s="105">
        <f ca="1">Cálculos!O118</f>
        <v>0</v>
      </c>
      <c r="BR119" s="105">
        <f ca="1">Cálculos!P118</f>
        <v>0</v>
      </c>
      <c r="BS119" s="105">
        <f ca="1">Cálculos!Q118</f>
        <v>0</v>
      </c>
      <c r="BT119" s="105">
        <f ca="1">Cálculos!R118</f>
        <v>0</v>
      </c>
      <c r="BU119" s="105">
        <f ca="1">Cálculos!S118</f>
        <v>0</v>
      </c>
      <c r="BV119" s="105">
        <f ca="1">Cálculos!T118</f>
        <v>0</v>
      </c>
    </row>
    <row r="120" spans="13:74" customFormat="1">
      <c r="M120" s="110">
        <f>'"Información del Proyecto" - 1'!B120</f>
        <v>0</v>
      </c>
      <c r="N120" s="105" t="str">
        <f>'"Información del Proyecto" - 1'!C120</f>
        <v>Dueño del proyecto</v>
      </c>
      <c r="O120" s="105">
        <f>'"Información del Proyecto" - 1'!D120</f>
        <v>0</v>
      </c>
      <c r="P120" s="105">
        <f>'"Información del Proyecto" - 1'!E120</f>
        <v>0</v>
      </c>
      <c r="Q120" s="105">
        <f>'"Información del Proyecto" - 1'!F120</f>
        <v>0</v>
      </c>
      <c r="R120" s="105">
        <f>'"Información del Proyecto" - 1'!G120</f>
        <v>0</v>
      </c>
      <c r="S120" s="105">
        <f>'"Información del Proyecto" - 1'!H120</f>
        <v>0</v>
      </c>
      <c r="T120" s="105">
        <f>'"Información del Proyecto" - 1'!I120</f>
        <v>0</v>
      </c>
      <c r="U120" s="105">
        <f>'"Información del Proyecto" - 1'!J120</f>
        <v>0</v>
      </c>
      <c r="V120" s="105">
        <f>'"Información del Proyecto" - 1'!K120</f>
        <v>0</v>
      </c>
      <c r="W120" s="105">
        <f>'"Información del Proyecto" - 1'!L120</f>
        <v>0</v>
      </c>
      <c r="X120" s="111">
        <f>'"Información del Proyecto" - 1'!M120</f>
        <v>0</v>
      </c>
      <c r="Z120" s="110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11"/>
      <c r="AM120" s="105"/>
      <c r="AN120" s="110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11"/>
      <c r="BD120" s="110">
        <f ca="1">Cálculos!B119</f>
        <v>0</v>
      </c>
      <c r="BE120" s="105">
        <f ca="1">Cálculos!C119</f>
        <v>0</v>
      </c>
      <c r="BF120" s="105">
        <f ca="1">Cálculos!D119</f>
        <v>0</v>
      </c>
      <c r="BG120" s="105">
        <f ca="1">Cálculos!E119</f>
        <v>0</v>
      </c>
      <c r="BH120" s="105">
        <f ca="1">Cálculos!F119</f>
        <v>0</v>
      </c>
      <c r="BI120" s="105">
        <f ca="1">Cálculos!G119</f>
        <v>0</v>
      </c>
      <c r="BJ120" s="105">
        <f>Cálculos!H119</f>
        <v>0</v>
      </c>
      <c r="BK120" s="105">
        <f ca="1">Cálculos!I119</f>
        <v>0</v>
      </c>
      <c r="BL120" s="105">
        <f ca="1">Cálculos!J119</f>
        <v>0</v>
      </c>
      <c r="BM120" s="105">
        <f ca="1">Cálculos!K119</f>
        <v>0</v>
      </c>
      <c r="BN120" s="105">
        <f ca="1">Cálculos!L119</f>
        <v>0</v>
      </c>
      <c r="BO120" s="105">
        <f>Cálculos!M119</f>
        <v>0</v>
      </c>
      <c r="BP120" s="105">
        <f ca="1">Cálculos!N119</f>
        <v>0</v>
      </c>
      <c r="BQ120" s="105">
        <f ca="1">Cálculos!O119</f>
        <v>0</v>
      </c>
      <c r="BR120" s="105">
        <f ca="1">Cálculos!P119</f>
        <v>0</v>
      </c>
      <c r="BS120" s="105">
        <f ca="1">Cálculos!Q119</f>
        <v>0</v>
      </c>
      <c r="BT120" s="105">
        <f ca="1">Cálculos!R119</f>
        <v>0</v>
      </c>
      <c r="BU120" s="105">
        <f ca="1">Cálculos!S119</f>
        <v>0</v>
      </c>
      <c r="BV120" s="105">
        <f ca="1">Cálculos!T119</f>
        <v>0</v>
      </c>
    </row>
    <row r="121" spans="13:74" customFormat="1">
      <c r="M121" s="110">
        <f>'"Información del Proyecto" - 1'!B121</f>
        <v>0</v>
      </c>
      <c r="N121" s="105" t="str">
        <f>'"Información del Proyecto" - 1'!C121</f>
        <v>Otro</v>
      </c>
      <c r="O121" s="105">
        <f>'"Información del Proyecto" - 1'!D121</f>
        <v>0</v>
      </c>
      <c r="P121" s="105">
        <f>'"Información del Proyecto" - 1'!E121</f>
        <v>0</v>
      </c>
      <c r="Q121" s="105">
        <f>'"Información del Proyecto" - 1'!F121</f>
        <v>0</v>
      </c>
      <c r="R121" s="105">
        <f>'"Información del Proyecto" - 1'!G121</f>
        <v>0</v>
      </c>
      <c r="S121" s="105">
        <f>'"Información del Proyecto" - 1'!H121</f>
        <v>0</v>
      </c>
      <c r="T121" s="105">
        <f>'"Información del Proyecto" - 1'!I121</f>
        <v>0</v>
      </c>
      <c r="U121" s="105">
        <f>'"Información del Proyecto" - 1'!J121</f>
        <v>0</v>
      </c>
      <c r="V121" s="105">
        <f>'"Información del Proyecto" - 1'!K121</f>
        <v>0</v>
      </c>
      <c r="W121" s="105">
        <f>'"Información del Proyecto" - 1'!L121</f>
        <v>0</v>
      </c>
      <c r="X121" s="111">
        <f>'"Información del Proyecto" - 1'!M121</f>
        <v>0</v>
      </c>
      <c r="Z121" s="110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11"/>
      <c r="AM121" s="105"/>
      <c r="AN121" s="110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11"/>
      <c r="BD121" s="110">
        <f ca="1">Cálculos!B120</f>
        <v>0</v>
      </c>
      <c r="BE121" s="105">
        <f ca="1">Cálculos!C120</f>
        <v>0</v>
      </c>
      <c r="BF121" s="105">
        <f ca="1">Cálculos!D120</f>
        <v>0</v>
      </c>
      <c r="BG121" s="105">
        <f ca="1">Cálculos!E120</f>
        <v>0</v>
      </c>
      <c r="BH121" s="105">
        <f ca="1">Cálculos!F120</f>
        <v>0</v>
      </c>
      <c r="BI121" s="105">
        <f ca="1">Cálculos!G120</f>
        <v>0</v>
      </c>
      <c r="BJ121" s="105">
        <f>Cálculos!H120</f>
        <v>0</v>
      </c>
      <c r="BK121" s="105">
        <f ca="1">Cálculos!I120</f>
        <v>0</v>
      </c>
      <c r="BL121" s="105">
        <f ca="1">Cálculos!J120</f>
        <v>0</v>
      </c>
      <c r="BM121" s="105">
        <f ca="1">Cálculos!K120</f>
        <v>0</v>
      </c>
      <c r="BN121" s="105">
        <f ca="1">Cálculos!L120</f>
        <v>0</v>
      </c>
      <c r="BO121" s="105">
        <f>Cálculos!M120</f>
        <v>0</v>
      </c>
      <c r="BP121" s="105">
        <f ca="1">Cálculos!N120</f>
        <v>0</v>
      </c>
      <c r="BQ121" s="105">
        <f ca="1">Cálculos!O120</f>
        <v>0</v>
      </c>
      <c r="BR121" s="105">
        <f ca="1">Cálculos!P120</f>
        <v>0</v>
      </c>
      <c r="BS121" s="105">
        <f ca="1">Cálculos!Q120</f>
        <v>0</v>
      </c>
      <c r="BT121" s="105">
        <f ca="1">Cálculos!R120</f>
        <v>0</v>
      </c>
      <c r="BU121" s="105">
        <f ca="1">Cálculos!S120</f>
        <v>0</v>
      </c>
      <c r="BV121" s="105">
        <f ca="1">Cálculos!T120</f>
        <v>0</v>
      </c>
    </row>
    <row r="122" spans="13:74" customFormat="1">
      <c r="M122" s="110">
        <f>'"Información del Proyecto" - 1'!B122</f>
        <v>0</v>
      </c>
      <c r="N122" s="105" t="str">
        <f>'"Información del Proyecto" - 1'!C122</f>
        <v>Otro</v>
      </c>
      <c r="O122" s="105">
        <f>'"Información del Proyecto" - 1'!D122</f>
        <v>0</v>
      </c>
      <c r="P122" s="105">
        <f>'"Información del Proyecto" - 1'!E122</f>
        <v>0</v>
      </c>
      <c r="Q122" s="105">
        <f>'"Información del Proyecto" - 1'!F122</f>
        <v>0</v>
      </c>
      <c r="R122" s="105">
        <f>'"Información del Proyecto" - 1'!G122</f>
        <v>0</v>
      </c>
      <c r="S122" s="105">
        <f>'"Información del Proyecto" - 1'!H122</f>
        <v>0</v>
      </c>
      <c r="T122" s="105">
        <f>'"Información del Proyecto" - 1'!I122</f>
        <v>0</v>
      </c>
      <c r="U122" s="105">
        <f>'"Información del Proyecto" - 1'!J122</f>
        <v>0</v>
      </c>
      <c r="V122" s="105">
        <f>'"Información del Proyecto" - 1'!K122</f>
        <v>0</v>
      </c>
      <c r="W122" s="105">
        <f>'"Información del Proyecto" - 1'!L122</f>
        <v>0</v>
      </c>
      <c r="X122" s="111">
        <f>'"Información del Proyecto" - 1'!M122</f>
        <v>0</v>
      </c>
      <c r="Z122" s="110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11"/>
      <c r="AM122" s="105"/>
      <c r="AN122" s="110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11"/>
      <c r="BD122" s="110">
        <f ca="1">Cálculos!B121</f>
        <v>0</v>
      </c>
      <c r="BE122" s="105">
        <f ca="1">Cálculos!C121</f>
        <v>0</v>
      </c>
      <c r="BF122" s="105">
        <f ca="1">Cálculos!D121</f>
        <v>0</v>
      </c>
      <c r="BG122" s="105">
        <f ca="1">Cálculos!E121</f>
        <v>0</v>
      </c>
      <c r="BH122" s="105">
        <f ca="1">Cálculos!F121</f>
        <v>0</v>
      </c>
      <c r="BI122" s="105">
        <f ca="1">Cálculos!G121</f>
        <v>0</v>
      </c>
      <c r="BJ122" s="105">
        <f>Cálculos!H121</f>
        <v>0</v>
      </c>
      <c r="BK122" s="105">
        <f ca="1">Cálculos!I121</f>
        <v>0</v>
      </c>
      <c r="BL122" s="105">
        <f ca="1">Cálculos!J121</f>
        <v>0</v>
      </c>
      <c r="BM122" s="105">
        <f ca="1">Cálculos!K121</f>
        <v>0</v>
      </c>
      <c r="BN122" s="105">
        <f ca="1">Cálculos!L121</f>
        <v>0</v>
      </c>
      <c r="BO122" s="105">
        <f>Cálculos!M121</f>
        <v>0</v>
      </c>
      <c r="BP122" s="105">
        <f ca="1">Cálculos!N121</f>
        <v>0</v>
      </c>
      <c r="BQ122" s="105">
        <f ca="1">Cálculos!O121</f>
        <v>0</v>
      </c>
      <c r="BR122" s="105">
        <f ca="1">Cálculos!P121</f>
        <v>0</v>
      </c>
      <c r="BS122" s="105">
        <f ca="1">Cálculos!Q121</f>
        <v>0</v>
      </c>
      <c r="BT122" s="105">
        <f ca="1">Cálculos!R121</f>
        <v>0</v>
      </c>
      <c r="BU122" s="105">
        <f ca="1">Cálculos!S121</f>
        <v>0</v>
      </c>
      <c r="BV122" s="105">
        <f ca="1">Cálculos!T121</f>
        <v>0</v>
      </c>
    </row>
    <row r="123" spans="13:74" customFormat="1">
      <c r="M123" s="110">
        <f>'"Información del Proyecto" - 1'!B123</f>
        <v>0</v>
      </c>
      <c r="N123" s="105">
        <f>'"Información del Proyecto" - 1'!C123</f>
        <v>0</v>
      </c>
      <c r="O123" s="105">
        <f>'"Información del Proyecto" - 1'!D123</f>
        <v>0</v>
      </c>
      <c r="P123" s="105">
        <f>'"Información del Proyecto" - 1'!E123</f>
        <v>0</v>
      </c>
      <c r="Q123" s="105">
        <f>'"Información del Proyecto" - 1'!F123</f>
        <v>0</v>
      </c>
      <c r="R123" s="105">
        <f>'"Información del Proyecto" - 1'!G123</f>
        <v>0</v>
      </c>
      <c r="S123" s="105">
        <f>'"Información del Proyecto" - 1'!H123</f>
        <v>0</v>
      </c>
      <c r="T123" s="105">
        <f>'"Información del Proyecto" - 1'!I123</f>
        <v>0</v>
      </c>
      <c r="U123" s="105">
        <f>'"Información del Proyecto" - 1'!J123</f>
        <v>0</v>
      </c>
      <c r="V123" s="105">
        <f>'"Información del Proyecto" - 1'!K123</f>
        <v>0</v>
      </c>
      <c r="W123" s="105">
        <f>'"Información del Proyecto" - 1'!L123</f>
        <v>0</v>
      </c>
      <c r="X123" s="111">
        <f>'"Información del Proyecto" - 1'!M123</f>
        <v>0</v>
      </c>
      <c r="Z123" s="110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11"/>
      <c r="AM123" s="105"/>
      <c r="AN123" s="110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11"/>
      <c r="BD123" s="110">
        <f ca="1">Cálculos!B122</f>
        <v>0</v>
      </c>
      <c r="BE123" s="105">
        <f ca="1">Cálculos!C122</f>
        <v>0</v>
      </c>
      <c r="BF123" s="105">
        <f ca="1">Cálculos!D122</f>
        <v>0</v>
      </c>
      <c r="BG123" s="105">
        <f ca="1">Cálculos!E122</f>
        <v>0</v>
      </c>
      <c r="BH123" s="105">
        <f ca="1">Cálculos!F122</f>
        <v>0</v>
      </c>
      <c r="BI123" s="105">
        <f ca="1">Cálculos!G122</f>
        <v>0</v>
      </c>
      <c r="BJ123" s="105">
        <f>Cálculos!H122</f>
        <v>0</v>
      </c>
      <c r="BK123" s="105">
        <f ca="1">Cálculos!I122</f>
        <v>0</v>
      </c>
      <c r="BL123" s="105">
        <f ca="1">Cálculos!J122</f>
        <v>0</v>
      </c>
      <c r="BM123" s="105">
        <f ca="1">Cálculos!K122</f>
        <v>0</v>
      </c>
      <c r="BN123" s="105">
        <f ca="1">Cálculos!L122</f>
        <v>0</v>
      </c>
      <c r="BO123" s="105">
        <f>Cálculos!M122</f>
        <v>0</v>
      </c>
      <c r="BP123" s="105">
        <f ca="1">Cálculos!N122</f>
        <v>0</v>
      </c>
      <c r="BQ123" s="105">
        <f ca="1">Cálculos!O122</f>
        <v>0</v>
      </c>
      <c r="BR123" s="105">
        <f ca="1">Cálculos!P122</f>
        <v>0</v>
      </c>
      <c r="BS123" s="105">
        <f ca="1">Cálculos!Q122</f>
        <v>0</v>
      </c>
      <c r="BT123" s="105">
        <f ca="1">Cálculos!R122</f>
        <v>0</v>
      </c>
      <c r="BU123" s="105">
        <f ca="1">Cálculos!S122</f>
        <v>0</v>
      </c>
      <c r="BV123" s="105">
        <f ca="1">Cálculos!T122</f>
        <v>0</v>
      </c>
    </row>
    <row r="124" spans="13:74" customFormat="1">
      <c r="M124" s="110">
        <f>'"Información del Proyecto" - 1'!B124</f>
        <v>0</v>
      </c>
      <c r="N124" s="105">
        <f>'"Información del Proyecto" - 1'!C124</f>
        <v>0</v>
      </c>
      <c r="O124" s="105">
        <f>'"Información del Proyecto" - 1'!D124</f>
        <v>0</v>
      </c>
      <c r="P124" s="105">
        <f>'"Información del Proyecto" - 1'!E124</f>
        <v>0</v>
      </c>
      <c r="Q124" s="105">
        <f>'"Información del Proyecto" - 1'!F124</f>
        <v>0</v>
      </c>
      <c r="R124" s="105">
        <f>'"Información del Proyecto" - 1'!G124</f>
        <v>0</v>
      </c>
      <c r="S124" s="105">
        <f>'"Información del Proyecto" - 1'!H124</f>
        <v>0</v>
      </c>
      <c r="T124" s="105">
        <f>'"Información del Proyecto" - 1'!I124</f>
        <v>0</v>
      </c>
      <c r="U124" s="105">
        <f>'"Información del Proyecto" - 1'!J124</f>
        <v>0</v>
      </c>
      <c r="V124" s="105">
        <f>'"Información del Proyecto" - 1'!K124</f>
        <v>0</v>
      </c>
      <c r="W124" s="105">
        <f>'"Información del Proyecto" - 1'!L124</f>
        <v>0</v>
      </c>
      <c r="X124" s="111">
        <f>'"Información del Proyecto" - 1'!M124</f>
        <v>0</v>
      </c>
      <c r="Z124" s="110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11"/>
      <c r="AM124" s="105"/>
      <c r="AN124" s="110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11"/>
      <c r="BD124" s="110">
        <f ca="1">Cálculos!B123</f>
        <v>0</v>
      </c>
      <c r="BE124" s="105">
        <f ca="1">Cálculos!C123</f>
        <v>0</v>
      </c>
      <c r="BF124" s="105">
        <f ca="1">Cálculos!D123</f>
        <v>0</v>
      </c>
      <c r="BG124" s="105">
        <f ca="1">Cálculos!E123</f>
        <v>0</v>
      </c>
      <c r="BH124" s="105">
        <f ca="1">Cálculos!F123</f>
        <v>0</v>
      </c>
      <c r="BI124" s="105">
        <f ca="1">Cálculos!G123</f>
        <v>0</v>
      </c>
      <c r="BJ124" s="105">
        <f>Cálculos!H123</f>
        <v>0</v>
      </c>
      <c r="BK124" s="105">
        <f ca="1">Cálculos!I123</f>
        <v>0</v>
      </c>
      <c r="BL124" s="105">
        <f ca="1">Cálculos!J123</f>
        <v>0</v>
      </c>
      <c r="BM124" s="105">
        <f ca="1">Cálculos!K123</f>
        <v>0</v>
      </c>
      <c r="BN124" s="105">
        <f ca="1">Cálculos!L123</f>
        <v>0</v>
      </c>
      <c r="BO124" s="105">
        <f>Cálculos!M123</f>
        <v>0</v>
      </c>
      <c r="BP124" s="105">
        <f ca="1">Cálculos!N123</f>
        <v>0</v>
      </c>
      <c r="BQ124" s="105">
        <f ca="1">Cálculos!O123</f>
        <v>0</v>
      </c>
      <c r="BR124" s="105">
        <f ca="1">Cálculos!P123</f>
        <v>0</v>
      </c>
      <c r="BS124" s="105">
        <f ca="1">Cálculos!Q123</f>
        <v>0</v>
      </c>
      <c r="BT124" s="105">
        <f ca="1">Cálculos!R123</f>
        <v>0</v>
      </c>
      <c r="BU124" s="105">
        <f ca="1">Cálculos!S123</f>
        <v>0</v>
      </c>
      <c r="BV124" s="105">
        <f ca="1">Cálculos!T123</f>
        <v>0</v>
      </c>
    </row>
    <row r="125" spans="13:74" customFormat="1">
      <c r="M125" s="110">
        <f>'"Información del Proyecto" - 1'!B125</f>
        <v>0</v>
      </c>
      <c r="N125" s="105">
        <f>'"Información del Proyecto" - 1'!C125</f>
        <v>0</v>
      </c>
      <c r="O125" s="105">
        <f>'"Información del Proyecto" - 1'!D125</f>
        <v>0</v>
      </c>
      <c r="P125" s="105">
        <f>'"Información del Proyecto" - 1'!E125</f>
        <v>0</v>
      </c>
      <c r="Q125" s="105">
        <f>'"Información del Proyecto" - 1'!F125</f>
        <v>0</v>
      </c>
      <c r="R125" s="105">
        <f>'"Información del Proyecto" - 1'!G125</f>
        <v>0</v>
      </c>
      <c r="S125" s="105">
        <f>'"Información del Proyecto" - 1'!H125</f>
        <v>0</v>
      </c>
      <c r="T125" s="105">
        <f>'"Información del Proyecto" - 1'!I125</f>
        <v>0</v>
      </c>
      <c r="U125" s="105">
        <f>'"Información del Proyecto" - 1'!J125</f>
        <v>0</v>
      </c>
      <c r="V125" s="105">
        <f>'"Información del Proyecto" - 1'!K125</f>
        <v>0</v>
      </c>
      <c r="W125" s="105">
        <f>'"Información del Proyecto" - 1'!L125</f>
        <v>0</v>
      </c>
      <c r="X125" s="111">
        <f>'"Información del Proyecto" - 1'!M125</f>
        <v>0</v>
      </c>
      <c r="Z125" s="110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11"/>
      <c r="AM125" s="105"/>
      <c r="AN125" s="110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11"/>
      <c r="BD125" s="110">
        <f ca="1">Cálculos!B124</f>
        <v>0</v>
      </c>
      <c r="BE125" s="105">
        <f ca="1">Cálculos!C124</f>
        <v>0</v>
      </c>
      <c r="BF125" s="105">
        <f ca="1">Cálculos!D124</f>
        <v>0</v>
      </c>
      <c r="BG125" s="105">
        <f ca="1">Cálculos!E124</f>
        <v>0</v>
      </c>
      <c r="BH125" s="105">
        <f ca="1">Cálculos!F124</f>
        <v>0</v>
      </c>
      <c r="BI125" s="105">
        <f ca="1">Cálculos!G124</f>
        <v>0</v>
      </c>
      <c r="BJ125" s="105">
        <f>Cálculos!H124</f>
        <v>0</v>
      </c>
      <c r="BK125" s="105">
        <f ca="1">Cálculos!I124</f>
        <v>0</v>
      </c>
      <c r="BL125" s="105">
        <f ca="1">Cálculos!J124</f>
        <v>0</v>
      </c>
      <c r="BM125" s="105">
        <f ca="1">Cálculos!K124</f>
        <v>0</v>
      </c>
      <c r="BN125" s="105">
        <f ca="1">Cálculos!L124</f>
        <v>0</v>
      </c>
      <c r="BO125" s="105">
        <f>Cálculos!M124</f>
        <v>0</v>
      </c>
      <c r="BP125" s="105">
        <f ca="1">Cálculos!N124</f>
        <v>0</v>
      </c>
      <c r="BQ125" s="105">
        <f ca="1">Cálculos!O124</f>
        <v>0</v>
      </c>
      <c r="BR125" s="105">
        <f ca="1">Cálculos!P124</f>
        <v>0</v>
      </c>
      <c r="BS125" s="105">
        <f ca="1">Cálculos!Q124</f>
        <v>0</v>
      </c>
      <c r="BT125" s="105">
        <f ca="1">Cálculos!R124</f>
        <v>0</v>
      </c>
      <c r="BU125" s="105">
        <f ca="1">Cálculos!S124</f>
        <v>0</v>
      </c>
      <c r="BV125" s="105">
        <f ca="1">Cálculos!T124</f>
        <v>0</v>
      </c>
    </row>
    <row r="126" spans="13:74" customFormat="1">
      <c r="M126" s="110">
        <f>'"Información del Proyecto" - 1'!B126</f>
        <v>0</v>
      </c>
      <c r="N126" s="105">
        <f>'"Información del Proyecto" - 1'!C126</f>
        <v>0</v>
      </c>
      <c r="O126" s="105">
        <f>'"Información del Proyecto" - 1'!D126</f>
        <v>0</v>
      </c>
      <c r="P126" s="105">
        <f>'"Información del Proyecto" - 1'!E126</f>
        <v>0</v>
      </c>
      <c r="Q126" s="105">
        <f>'"Información del Proyecto" - 1'!F126</f>
        <v>0</v>
      </c>
      <c r="R126" s="105">
        <f>'"Información del Proyecto" - 1'!G126</f>
        <v>0</v>
      </c>
      <c r="S126" s="105">
        <f>'"Información del Proyecto" - 1'!H126</f>
        <v>0</v>
      </c>
      <c r="T126" s="105">
        <f>'"Información del Proyecto" - 1'!I126</f>
        <v>0</v>
      </c>
      <c r="U126" s="105">
        <f>'"Información del Proyecto" - 1'!J126</f>
        <v>0</v>
      </c>
      <c r="V126" s="105">
        <f>'"Información del Proyecto" - 1'!K126</f>
        <v>0</v>
      </c>
      <c r="W126" s="105">
        <f>'"Información del Proyecto" - 1'!L126</f>
        <v>0</v>
      </c>
      <c r="X126" s="111">
        <f>'"Información del Proyecto" - 1'!M126</f>
        <v>0</v>
      </c>
      <c r="Z126" s="110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11"/>
      <c r="AM126" s="105"/>
      <c r="AN126" s="110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11"/>
      <c r="BD126" s="110">
        <f ca="1">Cálculos!B125</f>
        <v>0</v>
      </c>
      <c r="BE126" s="105">
        <f ca="1">Cálculos!C125</f>
        <v>0</v>
      </c>
      <c r="BF126" s="105">
        <f ca="1">Cálculos!D125</f>
        <v>0</v>
      </c>
      <c r="BG126" s="105">
        <f ca="1">Cálculos!E125</f>
        <v>0</v>
      </c>
      <c r="BH126" s="105">
        <f ca="1">Cálculos!F125</f>
        <v>0</v>
      </c>
      <c r="BI126" s="105">
        <f ca="1">Cálculos!G125</f>
        <v>0</v>
      </c>
      <c r="BJ126" s="105">
        <f>Cálculos!H125</f>
        <v>0</v>
      </c>
      <c r="BK126" s="105">
        <f ca="1">Cálculos!I125</f>
        <v>0</v>
      </c>
      <c r="BL126" s="105">
        <f ca="1">Cálculos!J125</f>
        <v>0</v>
      </c>
      <c r="BM126" s="105">
        <f ca="1">Cálculos!K125</f>
        <v>0</v>
      </c>
      <c r="BN126" s="105">
        <f ca="1">Cálculos!L125</f>
        <v>0</v>
      </c>
      <c r="BO126" s="105">
        <f>Cálculos!M125</f>
        <v>0</v>
      </c>
      <c r="BP126" s="105">
        <f ca="1">Cálculos!N125</f>
        <v>0</v>
      </c>
      <c r="BQ126" s="105">
        <f ca="1">Cálculos!O125</f>
        <v>0</v>
      </c>
      <c r="BR126" s="105">
        <f ca="1">Cálculos!P125</f>
        <v>0</v>
      </c>
      <c r="BS126" s="105">
        <f ca="1">Cálculos!Q125</f>
        <v>0</v>
      </c>
      <c r="BT126" s="105">
        <f ca="1">Cálculos!R125</f>
        <v>0</v>
      </c>
      <c r="BU126" s="105">
        <f ca="1">Cálculos!S125</f>
        <v>0</v>
      </c>
      <c r="BV126" s="105">
        <f ca="1">Cálculos!T125</f>
        <v>0</v>
      </c>
    </row>
    <row r="127" spans="13:74" customFormat="1">
      <c r="M127" s="110">
        <f>'"Información del Proyecto" - 1'!B127</f>
        <v>0</v>
      </c>
      <c r="N127" s="105">
        <f>'"Información del Proyecto" - 1'!C127</f>
        <v>0</v>
      </c>
      <c r="O127" s="105">
        <f>'"Información del Proyecto" - 1'!D127</f>
        <v>0</v>
      </c>
      <c r="P127" s="105">
        <f>'"Información del Proyecto" - 1'!E127</f>
        <v>0</v>
      </c>
      <c r="Q127" s="105">
        <f>'"Información del Proyecto" - 1'!F127</f>
        <v>0</v>
      </c>
      <c r="R127" s="105">
        <f>'"Información del Proyecto" - 1'!G127</f>
        <v>0</v>
      </c>
      <c r="S127" s="105">
        <f>'"Información del Proyecto" - 1'!H127</f>
        <v>0</v>
      </c>
      <c r="T127" s="105">
        <f>'"Información del Proyecto" - 1'!I127</f>
        <v>0</v>
      </c>
      <c r="U127" s="105">
        <f>'"Información del Proyecto" - 1'!J127</f>
        <v>0</v>
      </c>
      <c r="V127" s="105">
        <f>'"Información del Proyecto" - 1'!K127</f>
        <v>0</v>
      </c>
      <c r="W127" s="105">
        <f>'"Información del Proyecto" - 1'!L127</f>
        <v>0</v>
      </c>
      <c r="X127" s="111">
        <f>'"Información del Proyecto" - 1'!M127</f>
        <v>0</v>
      </c>
      <c r="Z127" s="110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11"/>
      <c r="AM127" s="105"/>
      <c r="AN127" s="110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11"/>
      <c r="BD127" s="110">
        <f ca="1">Cálculos!B126</f>
        <v>0</v>
      </c>
      <c r="BE127" s="105">
        <f ca="1">Cálculos!C126</f>
        <v>0</v>
      </c>
      <c r="BF127" s="105">
        <f ca="1">Cálculos!D126</f>
        <v>0</v>
      </c>
      <c r="BG127" s="105">
        <f ca="1">Cálculos!E126</f>
        <v>0</v>
      </c>
      <c r="BH127" s="105">
        <f ca="1">Cálculos!F126</f>
        <v>0</v>
      </c>
      <c r="BI127" s="105">
        <f ca="1">Cálculos!G126</f>
        <v>0</v>
      </c>
      <c r="BJ127" s="105">
        <f>Cálculos!H126</f>
        <v>0</v>
      </c>
      <c r="BK127" s="105">
        <f ca="1">Cálculos!I126</f>
        <v>0</v>
      </c>
      <c r="BL127" s="105">
        <f ca="1">Cálculos!J126</f>
        <v>0</v>
      </c>
      <c r="BM127" s="105">
        <f ca="1">Cálculos!K126</f>
        <v>0</v>
      </c>
      <c r="BN127" s="105">
        <f ca="1">Cálculos!L126</f>
        <v>0</v>
      </c>
      <c r="BO127" s="105">
        <f>Cálculos!M126</f>
        <v>0</v>
      </c>
      <c r="BP127" s="105">
        <f ca="1">Cálculos!N126</f>
        <v>0</v>
      </c>
      <c r="BQ127" s="105">
        <f ca="1">Cálculos!O126</f>
        <v>0</v>
      </c>
      <c r="BR127" s="105">
        <f ca="1">Cálculos!P126</f>
        <v>0</v>
      </c>
      <c r="BS127" s="105">
        <f ca="1">Cálculos!Q126</f>
        <v>0</v>
      </c>
      <c r="BT127" s="105">
        <f ca="1">Cálculos!R126</f>
        <v>0</v>
      </c>
      <c r="BU127" s="105">
        <f ca="1">Cálculos!S126</f>
        <v>0</v>
      </c>
      <c r="BV127" s="105">
        <f ca="1">Cálculos!T126</f>
        <v>0</v>
      </c>
    </row>
    <row r="128" spans="13:74" customFormat="1">
      <c r="M128" s="110" t="str">
        <f>'"Información del Proyecto" - 1'!B128</f>
        <v>CRONOGRAMA ESTIMADO DE EJECUCIÓN DE OBRAS</v>
      </c>
      <c r="N128" s="105">
        <f>'"Información del Proyecto" - 1'!C128</f>
        <v>0</v>
      </c>
      <c r="O128" s="105">
        <f>'"Información del Proyecto" - 1'!D128</f>
        <v>0</v>
      </c>
      <c r="P128" s="105">
        <f>'"Información del Proyecto" - 1'!E128</f>
        <v>0</v>
      </c>
      <c r="Q128" s="105">
        <f>'"Información del Proyecto" - 1'!F128</f>
        <v>0</v>
      </c>
      <c r="R128" s="105">
        <f>'"Información del Proyecto" - 1'!G128</f>
        <v>0</v>
      </c>
      <c r="S128" s="105">
        <f>'"Información del Proyecto" - 1'!H128</f>
        <v>0</v>
      </c>
      <c r="T128" s="105">
        <f>'"Información del Proyecto" - 1'!I128</f>
        <v>0</v>
      </c>
      <c r="U128" s="105">
        <f>'"Información del Proyecto" - 1'!J128</f>
        <v>0</v>
      </c>
      <c r="V128" s="105">
        <f>'"Información del Proyecto" - 1'!K128</f>
        <v>0</v>
      </c>
      <c r="W128" s="105">
        <f>'"Información del Proyecto" - 1'!L128</f>
        <v>0</v>
      </c>
      <c r="X128" s="111">
        <f>'"Información del Proyecto" - 1'!M128</f>
        <v>0</v>
      </c>
      <c r="Z128" s="110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11"/>
      <c r="AM128" s="105"/>
      <c r="AN128" s="110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11"/>
      <c r="BD128" s="110">
        <f ca="1">Cálculos!B127</f>
        <v>0</v>
      </c>
      <c r="BE128" s="105">
        <f ca="1">Cálculos!C127</f>
        <v>0</v>
      </c>
      <c r="BF128" s="105">
        <f ca="1">Cálculos!D127</f>
        <v>0</v>
      </c>
      <c r="BG128" s="105">
        <f ca="1">Cálculos!E127</f>
        <v>0</v>
      </c>
      <c r="BH128" s="105">
        <f ca="1">Cálculos!F127</f>
        <v>0</v>
      </c>
      <c r="BI128" s="105">
        <f ca="1">Cálculos!G127</f>
        <v>0</v>
      </c>
      <c r="BJ128" s="105">
        <f>Cálculos!H127</f>
        <v>0</v>
      </c>
      <c r="BK128" s="105">
        <f ca="1">Cálculos!I127</f>
        <v>0</v>
      </c>
      <c r="BL128" s="105">
        <f ca="1">Cálculos!J127</f>
        <v>0</v>
      </c>
      <c r="BM128" s="105">
        <f ca="1">Cálculos!K127</f>
        <v>0</v>
      </c>
      <c r="BN128" s="105">
        <f ca="1">Cálculos!L127</f>
        <v>0</v>
      </c>
      <c r="BO128" s="105">
        <f>Cálculos!M127</f>
        <v>0</v>
      </c>
      <c r="BP128" s="105">
        <f ca="1">Cálculos!N127</f>
        <v>0</v>
      </c>
      <c r="BQ128" s="105">
        <f ca="1">Cálculos!O127</f>
        <v>0</v>
      </c>
      <c r="BR128" s="105">
        <f ca="1">Cálculos!P127</f>
        <v>0</v>
      </c>
      <c r="BS128" s="105">
        <f ca="1">Cálculos!Q127</f>
        <v>0</v>
      </c>
      <c r="BT128" s="105">
        <f ca="1">Cálculos!R127</f>
        <v>0</v>
      </c>
      <c r="BU128" s="105">
        <f ca="1">Cálculos!S127</f>
        <v>0</v>
      </c>
      <c r="BV128" s="105">
        <f ca="1">Cálculos!T127</f>
        <v>0</v>
      </c>
    </row>
    <row r="129" spans="13:74" customFormat="1">
      <c r="M129" s="110">
        <f>'"Información del Proyecto" - 1'!B129</f>
        <v>0</v>
      </c>
      <c r="N129" s="105">
        <f>'"Información del Proyecto" - 1'!C129</f>
        <v>0</v>
      </c>
      <c r="O129" s="105">
        <f>'"Información del Proyecto" - 1'!D129</f>
        <v>0</v>
      </c>
      <c r="P129" s="105">
        <f>'"Información del Proyecto" - 1'!E129</f>
        <v>0</v>
      </c>
      <c r="Q129" s="105">
        <f>'"Información del Proyecto" - 1'!F129</f>
        <v>0</v>
      </c>
      <c r="R129" s="105">
        <f>'"Información del Proyecto" - 1'!G129</f>
        <v>0</v>
      </c>
      <c r="S129" s="105">
        <f>'"Información del Proyecto" - 1'!H129</f>
        <v>0</v>
      </c>
      <c r="T129" s="105">
        <f>'"Información del Proyecto" - 1'!I129</f>
        <v>0</v>
      </c>
      <c r="U129" s="105">
        <f>'"Información del Proyecto" - 1'!J129</f>
        <v>0</v>
      </c>
      <c r="V129" s="105">
        <f>'"Información del Proyecto" - 1'!K129</f>
        <v>0</v>
      </c>
      <c r="W129" s="105">
        <f>'"Información del Proyecto" - 1'!L129</f>
        <v>0</v>
      </c>
      <c r="X129" s="111">
        <f>'"Información del Proyecto" - 1'!M129</f>
        <v>0</v>
      </c>
      <c r="Z129" s="110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11"/>
      <c r="AM129" s="105"/>
      <c r="AN129" s="110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11"/>
      <c r="BD129" s="110">
        <f ca="1">Cálculos!B128</f>
        <v>0</v>
      </c>
      <c r="BE129" s="105">
        <f ca="1">Cálculos!C128</f>
        <v>0</v>
      </c>
      <c r="BF129" s="105">
        <f ca="1">Cálculos!D128</f>
        <v>0</v>
      </c>
      <c r="BG129" s="105">
        <f ca="1">Cálculos!E128</f>
        <v>0</v>
      </c>
      <c r="BH129" s="105">
        <f ca="1">Cálculos!F128</f>
        <v>0</v>
      </c>
      <c r="BI129" s="105">
        <f ca="1">Cálculos!G128</f>
        <v>0</v>
      </c>
      <c r="BJ129" s="105">
        <f>Cálculos!H128</f>
        <v>0</v>
      </c>
      <c r="BK129" s="105">
        <f ca="1">Cálculos!I128</f>
        <v>0</v>
      </c>
      <c r="BL129" s="105">
        <f ca="1">Cálculos!J128</f>
        <v>0</v>
      </c>
      <c r="BM129" s="105">
        <f ca="1">Cálculos!K128</f>
        <v>0</v>
      </c>
      <c r="BN129" s="105">
        <f ca="1">Cálculos!L128</f>
        <v>0</v>
      </c>
      <c r="BO129" s="105">
        <f>Cálculos!M128</f>
        <v>0</v>
      </c>
      <c r="BP129" s="105">
        <f ca="1">Cálculos!N128</f>
        <v>0</v>
      </c>
      <c r="BQ129" s="105">
        <f ca="1">Cálculos!O128</f>
        <v>0</v>
      </c>
      <c r="BR129" s="105">
        <f ca="1">Cálculos!P128</f>
        <v>0</v>
      </c>
      <c r="BS129" s="105">
        <f ca="1">Cálculos!Q128</f>
        <v>0</v>
      </c>
      <c r="BT129" s="105">
        <f ca="1">Cálculos!R128</f>
        <v>0</v>
      </c>
      <c r="BU129" s="105">
        <f ca="1">Cálculos!S128</f>
        <v>0</v>
      </c>
      <c r="BV129" s="105">
        <f ca="1">Cálculos!T128</f>
        <v>0</v>
      </c>
    </row>
    <row r="130" spans="13:74" customFormat="1">
      <c r="M130" s="110">
        <f>'"Información del Proyecto" - 1'!B130</f>
        <v>0</v>
      </c>
      <c r="N130" s="105">
        <f>'"Información del Proyecto" - 1'!C130</f>
        <v>0</v>
      </c>
      <c r="O130" s="105">
        <f>'"Información del Proyecto" - 1'!D130</f>
        <v>0</v>
      </c>
      <c r="P130" s="105">
        <f>'"Información del Proyecto" - 1'!E130</f>
        <v>0</v>
      </c>
      <c r="Q130" s="105">
        <f>'"Información del Proyecto" - 1'!F130</f>
        <v>0</v>
      </c>
      <c r="R130" s="105">
        <f>'"Información del Proyecto" - 1'!G130</f>
        <v>0</v>
      </c>
      <c r="S130" s="105">
        <f>'"Información del Proyecto" - 1'!H130</f>
        <v>0</v>
      </c>
      <c r="T130" s="105">
        <f>'"Información del Proyecto" - 1'!I130</f>
        <v>0</v>
      </c>
      <c r="U130" s="105">
        <f>'"Información del Proyecto" - 1'!J130</f>
        <v>0</v>
      </c>
      <c r="V130" s="105">
        <f>'"Información del Proyecto" - 1'!K130</f>
        <v>0</v>
      </c>
      <c r="W130" s="105">
        <f>'"Información del Proyecto" - 1'!L130</f>
        <v>0</v>
      </c>
      <c r="X130" s="111">
        <f>'"Información del Proyecto" - 1'!M130</f>
        <v>0</v>
      </c>
      <c r="Z130" s="110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11"/>
      <c r="AM130" s="105"/>
      <c r="AN130" s="110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11"/>
      <c r="BD130" s="110">
        <f ca="1">Cálculos!B129</f>
        <v>0</v>
      </c>
      <c r="BE130" s="105">
        <f ca="1">Cálculos!C129</f>
        <v>0</v>
      </c>
      <c r="BF130" s="105">
        <f ca="1">Cálculos!D129</f>
        <v>0</v>
      </c>
      <c r="BG130" s="105">
        <f ca="1">Cálculos!E129</f>
        <v>0</v>
      </c>
      <c r="BH130" s="105">
        <f ca="1">Cálculos!F129</f>
        <v>0</v>
      </c>
      <c r="BI130" s="105">
        <f ca="1">Cálculos!G129</f>
        <v>0</v>
      </c>
      <c r="BJ130" s="105">
        <f>Cálculos!H129</f>
        <v>0</v>
      </c>
      <c r="BK130" s="105">
        <f ca="1">Cálculos!I129</f>
        <v>0</v>
      </c>
      <c r="BL130" s="105">
        <f ca="1">Cálculos!J129</f>
        <v>0</v>
      </c>
      <c r="BM130" s="105">
        <f ca="1">Cálculos!K129</f>
        <v>0</v>
      </c>
      <c r="BN130" s="105">
        <f ca="1">Cálculos!L129</f>
        <v>0</v>
      </c>
      <c r="BO130" s="105">
        <f>Cálculos!M129</f>
        <v>0</v>
      </c>
      <c r="BP130" s="105">
        <f ca="1">Cálculos!N129</f>
        <v>0</v>
      </c>
      <c r="BQ130" s="105">
        <f ca="1">Cálculos!O129</f>
        <v>0</v>
      </c>
      <c r="BR130" s="105">
        <f ca="1">Cálculos!P129</f>
        <v>0</v>
      </c>
      <c r="BS130" s="105">
        <f ca="1">Cálculos!Q129</f>
        <v>0</v>
      </c>
      <c r="BT130" s="105">
        <f ca="1">Cálculos!R129</f>
        <v>0</v>
      </c>
      <c r="BU130" s="105">
        <f ca="1">Cálculos!S129</f>
        <v>0</v>
      </c>
      <c r="BV130" s="105">
        <f ca="1">Cálculos!T129</f>
        <v>0</v>
      </c>
    </row>
    <row r="131" spans="13:74" customFormat="1">
      <c r="M131" s="110">
        <f>'"Información del Proyecto" - 1'!B131</f>
        <v>0</v>
      </c>
      <c r="N131" s="105" t="str">
        <f>'"Información del Proyecto" - 1'!C131</f>
        <v>(días)(***)</v>
      </c>
      <c r="O131" s="105">
        <f>'"Información del Proyecto" - 1'!D131</f>
        <v>0</v>
      </c>
      <c r="P131" s="105">
        <f>'"Información del Proyecto" - 1'!E131</f>
        <v>0</v>
      </c>
      <c r="Q131" s="105">
        <f>'"Información del Proyecto" - 1'!F131</f>
        <v>0</v>
      </c>
      <c r="R131" s="105">
        <f>'"Información del Proyecto" - 1'!G131</f>
        <v>0</v>
      </c>
      <c r="S131" s="105">
        <f>'"Información del Proyecto" - 1'!H131</f>
        <v>0</v>
      </c>
      <c r="T131" s="105">
        <f>'"Información del Proyecto" - 1'!I131</f>
        <v>0</v>
      </c>
      <c r="U131" s="105">
        <f>'"Información del Proyecto" - 1'!J131</f>
        <v>0</v>
      </c>
      <c r="V131" s="105">
        <f>'"Información del Proyecto" - 1'!K131</f>
        <v>0</v>
      </c>
      <c r="W131" s="105">
        <f>'"Información del Proyecto" - 1'!L131</f>
        <v>0</v>
      </c>
      <c r="X131" s="111">
        <f>'"Información del Proyecto" - 1'!M131</f>
        <v>0</v>
      </c>
      <c r="Z131" s="110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11"/>
      <c r="AM131" s="105"/>
      <c r="AN131" s="110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11"/>
      <c r="BD131" s="110">
        <f ca="1">Cálculos!B130</f>
        <v>0</v>
      </c>
      <c r="BE131" s="105">
        <f ca="1">Cálculos!C130</f>
        <v>0</v>
      </c>
      <c r="BF131" s="105">
        <f ca="1">Cálculos!D130</f>
        <v>0</v>
      </c>
      <c r="BG131" s="105">
        <f ca="1">Cálculos!E130</f>
        <v>0</v>
      </c>
      <c r="BH131" s="105">
        <f ca="1">Cálculos!F130</f>
        <v>0</v>
      </c>
      <c r="BI131" s="105">
        <f ca="1">Cálculos!G130</f>
        <v>0</v>
      </c>
      <c r="BJ131" s="105">
        <f>Cálculos!H130</f>
        <v>0</v>
      </c>
      <c r="BK131" s="105">
        <f ca="1">Cálculos!I130</f>
        <v>0</v>
      </c>
      <c r="BL131" s="105">
        <f ca="1">Cálculos!J130</f>
        <v>0</v>
      </c>
      <c r="BM131" s="105">
        <f ca="1">Cálculos!K130</f>
        <v>0</v>
      </c>
      <c r="BN131" s="105">
        <f ca="1">Cálculos!L130</f>
        <v>0</v>
      </c>
      <c r="BO131" s="105">
        <f>Cálculos!M130</f>
        <v>0</v>
      </c>
      <c r="BP131" s="105">
        <f ca="1">Cálculos!N130</f>
        <v>0</v>
      </c>
      <c r="BQ131" s="105">
        <f ca="1">Cálculos!O130</f>
        <v>0</v>
      </c>
      <c r="BR131" s="105">
        <f ca="1">Cálculos!P130</f>
        <v>0</v>
      </c>
      <c r="BS131" s="105">
        <f ca="1">Cálculos!Q130</f>
        <v>0</v>
      </c>
      <c r="BT131" s="105">
        <f ca="1">Cálculos!R130</f>
        <v>0</v>
      </c>
      <c r="BU131" s="105">
        <f ca="1">Cálculos!S130</f>
        <v>0</v>
      </c>
      <c r="BV131" s="105">
        <f ca="1">Cálculos!T130</f>
        <v>0</v>
      </c>
    </row>
    <row r="132" spans="13:74" customFormat="1">
      <c r="M132" s="110" t="str">
        <f>'"Información del Proyecto" - 1'!B132</f>
        <v>Plazo Estimado de Inicio de Obras</v>
      </c>
      <c r="N132" s="105">
        <f>'"Información del Proyecto" - 1'!C132</f>
        <v>0</v>
      </c>
      <c r="O132" s="105">
        <f>'"Información del Proyecto" - 1'!D132</f>
        <v>0</v>
      </c>
      <c r="P132" s="105">
        <f>'"Información del Proyecto" - 1'!E132</f>
        <v>0</v>
      </c>
      <c r="Q132" s="105">
        <f>'"Información del Proyecto" - 1'!F132</f>
        <v>0</v>
      </c>
      <c r="R132" s="105">
        <f>'"Información del Proyecto" - 1'!G132</f>
        <v>0</v>
      </c>
      <c r="S132" s="105">
        <f>'"Información del Proyecto" - 1'!H132</f>
        <v>0</v>
      </c>
      <c r="T132" s="105">
        <f>'"Información del Proyecto" - 1'!I132</f>
        <v>0</v>
      </c>
      <c r="U132" s="105">
        <f>'"Información del Proyecto" - 1'!J132</f>
        <v>0</v>
      </c>
      <c r="V132" s="105">
        <f>'"Información del Proyecto" - 1'!K132</f>
        <v>0</v>
      </c>
      <c r="W132" s="105">
        <f>'"Información del Proyecto" - 1'!L132</f>
        <v>0</v>
      </c>
      <c r="X132" s="111">
        <f>'"Información del Proyecto" - 1'!M132</f>
        <v>0</v>
      </c>
      <c r="Z132" s="110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11"/>
      <c r="AM132" s="105"/>
      <c r="AN132" s="110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11"/>
      <c r="BD132" s="110">
        <f ca="1">Cálculos!B131</f>
        <v>0</v>
      </c>
      <c r="BE132" s="105">
        <f ca="1">Cálculos!C131</f>
        <v>0</v>
      </c>
      <c r="BF132" s="105">
        <f ca="1">Cálculos!D131</f>
        <v>0</v>
      </c>
      <c r="BG132" s="105">
        <f ca="1">Cálculos!E131</f>
        <v>0</v>
      </c>
      <c r="BH132" s="105">
        <f ca="1">Cálculos!F131</f>
        <v>0</v>
      </c>
      <c r="BI132" s="105">
        <f ca="1">Cálculos!G131</f>
        <v>0</v>
      </c>
      <c r="BJ132" s="105">
        <f>Cálculos!H131</f>
        <v>0</v>
      </c>
      <c r="BK132" s="105">
        <f ca="1">Cálculos!I131</f>
        <v>0</v>
      </c>
      <c r="BL132" s="105">
        <f ca="1">Cálculos!J131</f>
        <v>0</v>
      </c>
      <c r="BM132" s="105">
        <f ca="1">Cálculos!K131</f>
        <v>0</v>
      </c>
      <c r="BN132" s="105">
        <f ca="1">Cálculos!L131</f>
        <v>0</v>
      </c>
      <c r="BO132" s="105">
        <f>Cálculos!M131</f>
        <v>0</v>
      </c>
      <c r="BP132" s="105">
        <f ca="1">Cálculos!N131</f>
        <v>0</v>
      </c>
      <c r="BQ132" s="105">
        <f ca="1">Cálculos!O131</f>
        <v>0</v>
      </c>
      <c r="BR132" s="105">
        <f ca="1">Cálculos!P131</f>
        <v>0</v>
      </c>
      <c r="BS132" s="105">
        <f ca="1">Cálculos!Q131</f>
        <v>0</v>
      </c>
      <c r="BT132" s="105">
        <f ca="1">Cálculos!R131</f>
        <v>0</v>
      </c>
      <c r="BU132" s="105">
        <f ca="1">Cálculos!S131</f>
        <v>0</v>
      </c>
      <c r="BV132" s="105">
        <f ca="1">Cálculos!T131</f>
        <v>0</v>
      </c>
    </row>
    <row r="133" spans="13:74" customFormat="1">
      <c r="M133" s="110">
        <f>'"Información del Proyecto" - 1'!B133</f>
        <v>0</v>
      </c>
      <c r="N133" s="105">
        <f>'"Información del Proyecto" - 1'!C133</f>
        <v>0</v>
      </c>
      <c r="O133" s="105">
        <f>'"Información del Proyecto" - 1'!D133</f>
        <v>0</v>
      </c>
      <c r="P133" s="105">
        <f>'"Información del Proyecto" - 1'!E133</f>
        <v>0</v>
      </c>
      <c r="Q133" s="105">
        <f>'"Información del Proyecto" - 1'!F133</f>
        <v>0</v>
      </c>
      <c r="R133" s="105">
        <f>'"Información del Proyecto" - 1'!G133</f>
        <v>0</v>
      </c>
      <c r="S133" s="105">
        <f>'"Información del Proyecto" - 1'!H133</f>
        <v>0</v>
      </c>
      <c r="T133" s="105">
        <f>'"Información del Proyecto" - 1'!I133</f>
        <v>0</v>
      </c>
      <c r="U133" s="105">
        <f>'"Información del Proyecto" - 1'!J133</f>
        <v>0</v>
      </c>
      <c r="V133" s="105">
        <f>'"Información del Proyecto" - 1'!K133</f>
        <v>0</v>
      </c>
      <c r="W133" s="105">
        <f>'"Información del Proyecto" - 1'!L133</f>
        <v>0</v>
      </c>
      <c r="X133" s="111">
        <f>'"Información del Proyecto" - 1'!M133</f>
        <v>0</v>
      </c>
      <c r="Z133" s="110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11"/>
      <c r="AM133" s="105"/>
      <c r="AN133" s="110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11"/>
      <c r="BD133" s="110">
        <f ca="1">Cálculos!B132</f>
        <v>0</v>
      </c>
      <c r="BE133" s="105">
        <f ca="1">Cálculos!C132</f>
        <v>0</v>
      </c>
      <c r="BF133" s="105">
        <f ca="1">Cálculos!D132</f>
        <v>0</v>
      </c>
      <c r="BG133" s="105">
        <f ca="1">Cálculos!E132</f>
        <v>0</v>
      </c>
      <c r="BH133" s="105">
        <f ca="1">Cálculos!F132</f>
        <v>0</v>
      </c>
      <c r="BI133" s="105">
        <f ca="1">Cálculos!G132</f>
        <v>0</v>
      </c>
      <c r="BJ133" s="105">
        <f>Cálculos!H132</f>
        <v>0</v>
      </c>
      <c r="BK133" s="105">
        <f ca="1">Cálculos!I132</f>
        <v>0</v>
      </c>
      <c r="BL133" s="105">
        <f ca="1">Cálculos!J132</f>
        <v>0</v>
      </c>
      <c r="BM133" s="105">
        <f ca="1">Cálculos!K132</f>
        <v>0</v>
      </c>
      <c r="BN133" s="105">
        <f ca="1">Cálculos!L132</f>
        <v>0</v>
      </c>
      <c r="BO133" s="105">
        <f>Cálculos!M132</f>
        <v>0</v>
      </c>
      <c r="BP133" s="105">
        <f ca="1">Cálculos!N132</f>
        <v>0</v>
      </c>
      <c r="BQ133" s="105">
        <f ca="1">Cálculos!O132</f>
        <v>0</v>
      </c>
      <c r="BR133" s="105">
        <f ca="1">Cálculos!P132</f>
        <v>0</v>
      </c>
      <c r="BS133" s="105">
        <f ca="1">Cálculos!Q132</f>
        <v>0</v>
      </c>
      <c r="BT133" s="105">
        <f ca="1">Cálculos!R132</f>
        <v>0</v>
      </c>
      <c r="BU133" s="105">
        <f ca="1">Cálculos!S132</f>
        <v>0</v>
      </c>
      <c r="BV133" s="105">
        <f ca="1">Cálculos!T132</f>
        <v>0</v>
      </c>
    </row>
    <row r="134" spans="13:74" customFormat="1">
      <c r="M134" s="110">
        <f>'"Información del Proyecto" - 1'!B134</f>
        <v>0</v>
      </c>
      <c r="N134" s="105">
        <f>'"Información del Proyecto" - 1'!C134</f>
        <v>0</v>
      </c>
      <c r="O134" s="105">
        <f>'"Información del Proyecto" - 1'!D134</f>
        <v>0</v>
      </c>
      <c r="P134" s="105">
        <f>'"Información del Proyecto" - 1'!E134</f>
        <v>0</v>
      </c>
      <c r="Q134" s="105">
        <f>'"Información del Proyecto" - 1'!F134</f>
        <v>0</v>
      </c>
      <c r="R134" s="105">
        <f>'"Información del Proyecto" - 1'!G134</f>
        <v>0</v>
      </c>
      <c r="S134" s="105">
        <f>'"Información del Proyecto" - 1'!H134</f>
        <v>0</v>
      </c>
      <c r="T134" s="105">
        <f>'"Información del Proyecto" - 1'!I134</f>
        <v>0</v>
      </c>
      <c r="U134" s="105">
        <f>'"Información del Proyecto" - 1'!J134</f>
        <v>0</v>
      </c>
      <c r="V134" s="105">
        <f>'"Información del Proyecto" - 1'!K134</f>
        <v>0</v>
      </c>
      <c r="W134" s="105">
        <f>'"Información del Proyecto" - 1'!L134</f>
        <v>0</v>
      </c>
      <c r="X134" s="111">
        <f>'"Información del Proyecto" - 1'!M134</f>
        <v>0</v>
      </c>
      <c r="Z134" s="110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11"/>
      <c r="AM134" s="105"/>
      <c r="AN134" s="110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11"/>
      <c r="BD134" s="110">
        <f ca="1">Cálculos!B133</f>
        <v>0</v>
      </c>
      <c r="BE134" s="105">
        <f ca="1">Cálculos!C133</f>
        <v>0</v>
      </c>
      <c r="BF134" s="105">
        <f ca="1">Cálculos!D133</f>
        <v>0</v>
      </c>
      <c r="BG134" s="105">
        <f ca="1">Cálculos!E133</f>
        <v>0</v>
      </c>
      <c r="BH134" s="105">
        <f ca="1">Cálculos!F133</f>
        <v>0</v>
      </c>
      <c r="BI134" s="105">
        <f ca="1">Cálculos!G133</f>
        <v>0</v>
      </c>
      <c r="BJ134" s="105">
        <f>Cálculos!H133</f>
        <v>0</v>
      </c>
      <c r="BK134" s="105">
        <f ca="1">Cálculos!I133</f>
        <v>0</v>
      </c>
      <c r="BL134" s="105">
        <f ca="1">Cálculos!J133</f>
        <v>0</v>
      </c>
      <c r="BM134" s="105">
        <f ca="1">Cálculos!K133</f>
        <v>0</v>
      </c>
      <c r="BN134" s="105">
        <f ca="1">Cálculos!L133</f>
        <v>0</v>
      </c>
      <c r="BO134" s="105">
        <f>Cálculos!M133</f>
        <v>0</v>
      </c>
      <c r="BP134" s="105">
        <f ca="1">Cálculos!N133</f>
        <v>0</v>
      </c>
      <c r="BQ134" s="105">
        <f ca="1">Cálculos!O133</f>
        <v>0</v>
      </c>
      <c r="BR134" s="105">
        <f ca="1">Cálculos!P133</f>
        <v>0</v>
      </c>
      <c r="BS134" s="105">
        <f ca="1">Cálculos!Q133</f>
        <v>0</v>
      </c>
      <c r="BT134" s="105">
        <f ca="1">Cálculos!R133</f>
        <v>0</v>
      </c>
      <c r="BU134" s="105">
        <f ca="1">Cálculos!S133</f>
        <v>0</v>
      </c>
      <c r="BV134" s="105">
        <f ca="1">Cálculos!T133</f>
        <v>0</v>
      </c>
    </row>
    <row r="135" spans="13:74" customFormat="1">
      <c r="M135" s="110">
        <f>'"Información del Proyecto" - 1'!B135</f>
        <v>0</v>
      </c>
      <c r="N135" s="105" t="str">
        <f>'"Información del Proyecto" - 1'!C135</f>
        <v>(días) (***)</v>
      </c>
      <c r="O135" s="105">
        <f>'"Información del Proyecto" - 1'!D135</f>
        <v>0</v>
      </c>
      <c r="P135" s="105">
        <f>'"Información del Proyecto" - 1'!E135</f>
        <v>0</v>
      </c>
      <c r="Q135" s="105">
        <f>'"Información del Proyecto" - 1'!F135</f>
        <v>0</v>
      </c>
      <c r="R135" s="105">
        <f>'"Información del Proyecto" - 1'!G135</f>
        <v>0</v>
      </c>
      <c r="S135" s="105">
        <f>'"Información del Proyecto" - 1'!H135</f>
        <v>0</v>
      </c>
      <c r="T135" s="105">
        <f>'"Información del Proyecto" - 1'!I135</f>
        <v>0</v>
      </c>
      <c r="U135" s="105">
        <f>'"Información del Proyecto" - 1'!J135</f>
        <v>0</v>
      </c>
      <c r="V135" s="105">
        <f>'"Información del Proyecto" - 1'!K135</f>
        <v>0</v>
      </c>
      <c r="W135" s="105">
        <f>'"Información del Proyecto" - 1'!L135</f>
        <v>0</v>
      </c>
      <c r="X135" s="111">
        <f>'"Información del Proyecto" - 1'!M135</f>
        <v>0</v>
      </c>
      <c r="Z135" s="110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11"/>
      <c r="AM135" s="105"/>
      <c r="AN135" s="110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11"/>
      <c r="BD135" s="110">
        <f ca="1">Cálculos!B134</f>
        <v>0</v>
      </c>
      <c r="BE135" s="105">
        <f ca="1">Cálculos!C134</f>
        <v>0</v>
      </c>
      <c r="BF135" s="105">
        <f ca="1">Cálculos!D134</f>
        <v>0</v>
      </c>
      <c r="BG135" s="105">
        <f ca="1">Cálculos!E134</f>
        <v>0</v>
      </c>
      <c r="BH135" s="105">
        <f ca="1">Cálculos!F134</f>
        <v>0</v>
      </c>
      <c r="BI135" s="105">
        <f ca="1">Cálculos!G134</f>
        <v>0</v>
      </c>
      <c r="BJ135" s="105">
        <f>Cálculos!H134</f>
        <v>0</v>
      </c>
      <c r="BK135" s="105">
        <f ca="1">Cálculos!I134</f>
        <v>0</v>
      </c>
      <c r="BL135" s="105">
        <f ca="1">Cálculos!J134</f>
        <v>0</v>
      </c>
      <c r="BM135" s="105">
        <f ca="1">Cálculos!K134</f>
        <v>0</v>
      </c>
      <c r="BN135" s="105">
        <f ca="1">Cálculos!L134</f>
        <v>0</v>
      </c>
      <c r="BO135" s="105">
        <f>Cálculos!M134</f>
        <v>0</v>
      </c>
      <c r="BP135" s="105">
        <f ca="1">Cálculos!N134</f>
        <v>0</v>
      </c>
      <c r="BQ135" s="105">
        <f ca="1">Cálculos!O134</f>
        <v>0</v>
      </c>
      <c r="BR135" s="105">
        <f ca="1">Cálculos!P134</f>
        <v>0</v>
      </c>
      <c r="BS135" s="105">
        <f ca="1">Cálculos!Q134</f>
        <v>0</v>
      </c>
      <c r="BT135" s="105">
        <f ca="1">Cálculos!R134</f>
        <v>0</v>
      </c>
      <c r="BU135" s="105">
        <f ca="1">Cálculos!S134</f>
        <v>0</v>
      </c>
      <c r="BV135" s="105">
        <f ca="1">Cálculos!T134</f>
        <v>0</v>
      </c>
    </row>
    <row r="136" spans="13:74" customFormat="1">
      <c r="M136" s="110" t="str">
        <f>'"Información del Proyecto" - 1'!B136</f>
        <v>Plazo Estimado de Habilitación Comercial</v>
      </c>
      <c r="N136" s="105">
        <f>'"Información del Proyecto" - 1'!C136</f>
        <v>0</v>
      </c>
      <c r="O136" s="105">
        <f>'"Información del Proyecto" - 1'!D136</f>
        <v>0</v>
      </c>
      <c r="P136" s="105">
        <f>'"Información del Proyecto" - 1'!E136</f>
        <v>0</v>
      </c>
      <c r="Q136" s="105">
        <f>'"Información del Proyecto" - 1'!F136</f>
        <v>0</v>
      </c>
      <c r="R136" s="105">
        <f>'"Información del Proyecto" - 1'!G136</f>
        <v>0</v>
      </c>
      <c r="S136" s="105">
        <f>'"Información del Proyecto" - 1'!H136</f>
        <v>0</v>
      </c>
      <c r="T136" s="105">
        <f>'"Información del Proyecto" - 1'!I136</f>
        <v>0</v>
      </c>
      <c r="U136" s="105">
        <f>'"Información del Proyecto" - 1'!J136</f>
        <v>0</v>
      </c>
      <c r="V136" s="105">
        <f>'"Información del Proyecto" - 1'!K136</f>
        <v>0</v>
      </c>
      <c r="W136" s="105">
        <f>'"Información del Proyecto" - 1'!L136</f>
        <v>0</v>
      </c>
      <c r="X136" s="111">
        <f>'"Información del Proyecto" - 1'!M136</f>
        <v>0</v>
      </c>
      <c r="Z136" s="110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11"/>
      <c r="AM136" s="105"/>
      <c r="AN136" s="110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11"/>
      <c r="BD136" s="110">
        <f ca="1">Cálculos!B135</f>
        <v>0</v>
      </c>
      <c r="BE136" s="105">
        <f ca="1">Cálculos!C135</f>
        <v>0</v>
      </c>
      <c r="BF136" s="105">
        <f ca="1">Cálculos!D135</f>
        <v>0</v>
      </c>
      <c r="BG136" s="105">
        <f ca="1">Cálculos!E135</f>
        <v>0</v>
      </c>
      <c r="BH136" s="105">
        <f ca="1">Cálculos!F135</f>
        <v>0</v>
      </c>
      <c r="BI136" s="105">
        <f ca="1">Cálculos!G135</f>
        <v>0</v>
      </c>
      <c r="BJ136" s="105">
        <f>Cálculos!H135</f>
        <v>0</v>
      </c>
      <c r="BK136" s="105">
        <f ca="1">Cálculos!I135</f>
        <v>0</v>
      </c>
      <c r="BL136" s="105">
        <f ca="1">Cálculos!J135</f>
        <v>0</v>
      </c>
      <c r="BM136" s="105">
        <f ca="1">Cálculos!K135</f>
        <v>0</v>
      </c>
      <c r="BN136" s="105">
        <f ca="1">Cálculos!L135</f>
        <v>0</v>
      </c>
      <c r="BO136" s="105">
        <f>Cálculos!M135</f>
        <v>0</v>
      </c>
      <c r="BP136" s="105">
        <f ca="1">Cálculos!N135</f>
        <v>0</v>
      </c>
      <c r="BQ136" s="105">
        <f ca="1">Cálculos!O135</f>
        <v>0</v>
      </c>
      <c r="BR136" s="105">
        <f ca="1">Cálculos!P135</f>
        <v>0</v>
      </c>
      <c r="BS136" s="105">
        <f ca="1">Cálculos!Q135</f>
        <v>0</v>
      </c>
      <c r="BT136" s="105">
        <f ca="1">Cálculos!R135</f>
        <v>0</v>
      </c>
      <c r="BU136" s="105">
        <f ca="1">Cálculos!S135</f>
        <v>0</v>
      </c>
      <c r="BV136" s="105">
        <f ca="1">Cálculos!T135</f>
        <v>0</v>
      </c>
    </row>
    <row r="137" spans="13:74" customFormat="1">
      <c r="M137" s="110">
        <f>'"Información del Proyecto" - 1'!B137</f>
        <v>0</v>
      </c>
      <c r="N137" s="105">
        <f>'"Información del Proyecto" - 1'!C137</f>
        <v>0</v>
      </c>
      <c r="O137" s="105">
        <f>'"Información del Proyecto" - 1'!D137</f>
        <v>0</v>
      </c>
      <c r="P137" s="105">
        <f>'"Información del Proyecto" - 1'!E137</f>
        <v>0</v>
      </c>
      <c r="Q137" s="105">
        <f>'"Información del Proyecto" - 1'!F137</f>
        <v>0</v>
      </c>
      <c r="R137" s="105">
        <f>'"Información del Proyecto" - 1'!G137</f>
        <v>0</v>
      </c>
      <c r="S137" s="105">
        <f>'"Información del Proyecto" - 1'!H137</f>
        <v>0</v>
      </c>
      <c r="T137" s="105">
        <f>'"Información del Proyecto" - 1'!I137</f>
        <v>0</v>
      </c>
      <c r="U137" s="105">
        <f>'"Información del Proyecto" - 1'!J137</f>
        <v>0</v>
      </c>
      <c r="V137" s="105">
        <f>'"Información del Proyecto" - 1'!K137</f>
        <v>0</v>
      </c>
      <c r="W137" s="105">
        <f>'"Información del Proyecto" - 1'!L137</f>
        <v>0</v>
      </c>
      <c r="X137" s="111">
        <f>'"Información del Proyecto" - 1'!M137</f>
        <v>0</v>
      </c>
      <c r="Z137" s="110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11"/>
      <c r="AM137" s="105"/>
      <c r="AN137" s="110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11"/>
      <c r="BD137" s="110">
        <f ca="1">Cálculos!B136</f>
        <v>0</v>
      </c>
      <c r="BE137" s="105">
        <f ca="1">Cálculos!C136</f>
        <v>0</v>
      </c>
      <c r="BF137" s="105">
        <f ca="1">Cálculos!D136</f>
        <v>0</v>
      </c>
      <c r="BG137" s="105">
        <f ca="1">Cálculos!E136</f>
        <v>0</v>
      </c>
      <c r="BH137" s="105">
        <f ca="1">Cálculos!F136</f>
        <v>0</v>
      </c>
      <c r="BI137" s="105">
        <f ca="1">Cálculos!G136</f>
        <v>0</v>
      </c>
      <c r="BJ137" s="105">
        <f>Cálculos!H136</f>
        <v>0</v>
      </c>
      <c r="BK137" s="105">
        <f ca="1">Cálculos!I136</f>
        <v>0</v>
      </c>
      <c r="BL137" s="105">
        <f ca="1">Cálculos!J136</f>
        <v>0</v>
      </c>
      <c r="BM137" s="105">
        <f ca="1">Cálculos!K136</f>
        <v>0</v>
      </c>
      <c r="BN137" s="105">
        <f ca="1">Cálculos!L136</f>
        <v>0</v>
      </c>
      <c r="BO137" s="105">
        <f>Cálculos!M136</f>
        <v>0</v>
      </c>
      <c r="BP137" s="105">
        <f ca="1">Cálculos!N136</f>
        <v>0</v>
      </c>
      <c r="BQ137" s="105">
        <f ca="1">Cálculos!O136</f>
        <v>0</v>
      </c>
      <c r="BR137" s="105">
        <f ca="1">Cálculos!P136</f>
        <v>0</v>
      </c>
      <c r="BS137" s="105">
        <f ca="1">Cálculos!Q136</f>
        <v>0</v>
      </c>
      <c r="BT137" s="105">
        <f ca="1">Cálculos!R136</f>
        <v>0</v>
      </c>
      <c r="BU137" s="105">
        <f ca="1">Cálculos!S136</f>
        <v>0</v>
      </c>
      <c r="BV137" s="105">
        <f ca="1">Cálculos!T136</f>
        <v>0</v>
      </c>
    </row>
    <row r="138" spans="13:74" customFormat="1">
      <c r="M138" s="110">
        <f>'"Información del Proyecto" - 1'!B138</f>
        <v>0</v>
      </c>
      <c r="N138" s="105">
        <f>'"Información del Proyecto" - 1'!C138</f>
        <v>0</v>
      </c>
      <c r="O138" s="105">
        <f>'"Información del Proyecto" - 1'!D138</f>
        <v>0</v>
      </c>
      <c r="P138" s="105">
        <f>'"Información del Proyecto" - 1'!E138</f>
        <v>0</v>
      </c>
      <c r="Q138" s="105">
        <f>'"Información del Proyecto" - 1'!F138</f>
        <v>0</v>
      </c>
      <c r="R138" s="105">
        <f>'"Información del Proyecto" - 1'!G138</f>
        <v>0</v>
      </c>
      <c r="S138" s="105">
        <f>'"Información del Proyecto" - 1'!H138</f>
        <v>0</v>
      </c>
      <c r="T138" s="105">
        <f>'"Información del Proyecto" - 1'!I138</f>
        <v>0</v>
      </c>
      <c r="U138" s="105">
        <f>'"Información del Proyecto" - 1'!J138</f>
        <v>0</v>
      </c>
      <c r="V138" s="105">
        <f>'"Información del Proyecto" - 1'!K138</f>
        <v>0</v>
      </c>
      <c r="W138" s="105">
        <f>'"Información del Proyecto" - 1'!L138</f>
        <v>0</v>
      </c>
      <c r="X138" s="111">
        <f>'"Información del Proyecto" - 1'!M138</f>
        <v>0</v>
      </c>
      <c r="Z138" s="110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11"/>
      <c r="AM138" s="105"/>
      <c r="AN138" s="110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11"/>
      <c r="BD138" s="110">
        <f ca="1">Cálculos!B137</f>
        <v>0</v>
      </c>
      <c r="BE138" s="105">
        <f ca="1">Cálculos!C137</f>
        <v>0</v>
      </c>
      <c r="BF138" s="105">
        <f ca="1">Cálculos!D137</f>
        <v>0</v>
      </c>
      <c r="BG138" s="105">
        <f ca="1">Cálculos!E137</f>
        <v>0</v>
      </c>
      <c r="BH138" s="105">
        <f ca="1">Cálculos!F137</f>
        <v>0</v>
      </c>
      <c r="BI138" s="105">
        <f ca="1">Cálculos!G137</f>
        <v>0</v>
      </c>
      <c r="BJ138" s="105">
        <f>Cálculos!H137</f>
        <v>0</v>
      </c>
      <c r="BK138" s="105">
        <f ca="1">Cálculos!I137</f>
        <v>0</v>
      </c>
      <c r="BL138" s="105">
        <f ca="1">Cálculos!J137</f>
        <v>0</v>
      </c>
      <c r="BM138" s="105">
        <f ca="1">Cálculos!K137</f>
        <v>0</v>
      </c>
      <c r="BN138" s="105">
        <f ca="1">Cálculos!L137</f>
        <v>0</v>
      </c>
      <c r="BO138" s="105">
        <f>Cálculos!M137</f>
        <v>0</v>
      </c>
      <c r="BP138" s="105">
        <f ca="1">Cálculos!N137</f>
        <v>0</v>
      </c>
      <c r="BQ138" s="105">
        <f ca="1">Cálculos!O137</f>
        <v>0</v>
      </c>
      <c r="BR138" s="105">
        <f ca="1">Cálculos!P137</f>
        <v>0</v>
      </c>
      <c r="BS138" s="105">
        <f ca="1">Cálculos!Q137</f>
        <v>0</v>
      </c>
      <c r="BT138" s="105">
        <f ca="1">Cálculos!R137</f>
        <v>0</v>
      </c>
      <c r="BU138" s="105">
        <f ca="1">Cálculos!S137</f>
        <v>0</v>
      </c>
      <c r="BV138" s="105">
        <f ca="1">Cálculos!T137</f>
        <v>0</v>
      </c>
    </row>
    <row r="139" spans="13:74" customFormat="1">
      <c r="M139" s="110">
        <f>'"Información del Proyecto" - 1'!B139</f>
        <v>0</v>
      </c>
      <c r="N139" s="105">
        <f>'"Información del Proyecto" - 1'!C139</f>
        <v>0</v>
      </c>
      <c r="O139" s="105">
        <f>'"Información del Proyecto" - 1'!D139</f>
        <v>0</v>
      </c>
      <c r="P139" s="105">
        <f>'"Información del Proyecto" - 1'!E139</f>
        <v>0</v>
      </c>
      <c r="Q139" s="105">
        <f>'"Información del Proyecto" - 1'!F139</f>
        <v>0</v>
      </c>
      <c r="R139" s="105">
        <f>'"Información del Proyecto" - 1'!G139</f>
        <v>0</v>
      </c>
      <c r="S139" s="105">
        <f>'"Información del Proyecto" - 1'!H139</f>
        <v>0</v>
      </c>
      <c r="T139" s="105">
        <f>'"Información del Proyecto" - 1'!I139</f>
        <v>0</v>
      </c>
      <c r="U139" s="105">
        <f>'"Información del Proyecto" - 1'!J139</f>
        <v>0</v>
      </c>
      <c r="V139" s="105">
        <f>'"Información del Proyecto" - 1'!K139</f>
        <v>0</v>
      </c>
      <c r="W139" s="105">
        <f>'"Información del Proyecto" - 1'!L139</f>
        <v>0</v>
      </c>
      <c r="X139" s="111">
        <f>'"Información del Proyecto" - 1'!M139</f>
        <v>0</v>
      </c>
      <c r="Z139" s="110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11"/>
      <c r="AM139" s="105"/>
      <c r="AN139" s="110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11"/>
      <c r="BD139" s="110">
        <f ca="1">Cálculos!B138</f>
        <v>0</v>
      </c>
      <c r="BE139" s="105">
        <f ca="1">Cálculos!C138</f>
        <v>0</v>
      </c>
      <c r="BF139" s="105">
        <f ca="1">Cálculos!D138</f>
        <v>0</v>
      </c>
      <c r="BG139" s="105">
        <f ca="1">Cálculos!E138</f>
        <v>0</v>
      </c>
      <c r="BH139" s="105">
        <f ca="1">Cálculos!F138</f>
        <v>0</v>
      </c>
      <c r="BI139" s="105">
        <f ca="1">Cálculos!G138</f>
        <v>0</v>
      </c>
      <c r="BJ139" s="105">
        <f>Cálculos!H138</f>
        <v>0</v>
      </c>
      <c r="BK139" s="105">
        <f ca="1">Cálculos!I138</f>
        <v>0</v>
      </c>
      <c r="BL139" s="105">
        <f ca="1">Cálculos!J138</f>
        <v>0</v>
      </c>
      <c r="BM139" s="105">
        <f ca="1">Cálculos!K138</f>
        <v>0</v>
      </c>
      <c r="BN139" s="105">
        <f ca="1">Cálculos!L138</f>
        <v>0</v>
      </c>
      <c r="BO139" s="105">
        <f>Cálculos!M138</f>
        <v>0</v>
      </c>
      <c r="BP139" s="105">
        <f ca="1">Cálculos!N138</f>
        <v>0</v>
      </c>
      <c r="BQ139" s="105">
        <f ca="1">Cálculos!O138</f>
        <v>0</v>
      </c>
      <c r="BR139" s="105">
        <f ca="1">Cálculos!P138</f>
        <v>0</v>
      </c>
      <c r="BS139" s="105">
        <f ca="1">Cálculos!Q138</f>
        <v>0</v>
      </c>
      <c r="BT139" s="105">
        <f ca="1">Cálculos!R138</f>
        <v>0</v>
      </c>
      <c r="BU139" s="105">
        <f ca="1">Cálculos!S138</f>
        <v>0</v>
      </c>
      <c r="BV139" s="105">
        <f ca="1">Cálculos!T138</f>
        <v>0</v>
      </c>
    </row>
    <row r="140" spans="13:74" customFormat="1">
      <c r="M140" s="110" t="str">
        <f>'"Información del Proyecto" - 1'!B140</f>
        <v>(*)</v>
      </c>
      <c r="N140" s="105" t="str">
        <f>'"Información del Proyecto" - 1'!C140</f>
        <v>Deberá contener una propuesta técnica sintética que identifique su alcance y características generales, acompañando los planos y esquemas que la clarifiquen. Ver instructivo.</v>
      </c>
      <c r="O140" s="105">
        <f>'"Información del Proyecto" - 1'!D140</f>
        <v>0</v>
      </c>
      <c r="P140" s="105">
        <f>'"Información del Proyecto" - 1'!E140</f>
        <v>0</v>
      </c>
      <c r="Q140" s="105">
        <f>'"Información del Proyecto" - 1'!F140</f>
        <v>0</v>
      </c>
      <c r="R140" s="105">
        <f>'"Información del Proyecto" - 1'!G140</f>
        <v>0</v>
      </c>
      <c r="S140" s="105">
        <f>'"Información del Proyecto" - 1'!H140</f>
        <v>0</v>
      </c>
      <c r="T140" s="105">
        <f>'"Información del Proyecto" - 1'!I140</f>
        <v>0</v>
      </c>
      <c r="U140" s="105">
        <f>'"Información del Proyecto" - 1'!J140</f>
        <v>0</v>
      </c>
      <c r="V140" s="105">
        <f>'"Información del Proyecto" - 1'!K140</f>
        <v>0</v>
      </c>
      <c r="W140" s="105">
        <f>'"Información del Proyecto" - 1'!L140</f>
        <v>0</v>
      </c>
      <c r="X140" s="111">
        <f>'"Información del Proyecto" - 1'!M140</f>
        <v>0</v>
      </c>
      <c r="Z140" s="110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11"/>
      <c r="AM140" s="105"/>
      <c r="AN140" s="110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11"/>
      <c r="BD140" s="110">
        <f ca="1">Cálculos!B139</f>
        <v>0</v>
      </c>
      <c r="BE140" s="105">
        <f ca="1">Cálculos!C139</f>
        <v>0</v>
      </c>
      <c r="BF140" s="105">
        <f ca="1">Cálculos!D139</f>
        <v>0</v>
      </c>
      <c r="BG140" s="105">
        <f ca="1">Cálculos!E139</f>
        <v>0</v>
      </c>
      <c r="BH140" s="105">
        <f ca="1">Cálculos!F139</f>
        <v>0</v>
      </c>
      <c r="BI140" s="105">
        <f ca="1">Cálculos!G139</f>
        <v>0</v>
      </c>
      <c r="BJ140" s="105">
        <f>Cálculos!H139</f>
        <v>0</v>
      </c>
      <c r="BK140" s="105">
        <f ca="1">Cálculos!I139</f>
        <v>0</v>
      </c>
      <c r="BL140" s="105">
        <f ca="1">Cálculos!J139</f>
        <v>0</v>
      </c>
      <c r="BM140" s="105">
        <f ca="1">Cálculos!K139</f>
        <v>0</v>
      </c>
      <c r="BN140" s="105">
        <f ca="1">Cálculos!L139</f>
        <v>0</v>
      </c>
      <c r="BO140" s="105">
        <f>Cálculos!M139</f>
        <v>0</v>
      </c>
      <c r="BP140" s="105">
        <f ca="1">Cálculos!N139</f>
        <v>0</v>
      </c>
      <c r="BQ140" s="105">
        <f ca="1">Cálculos!O139</f>
        <v>0</v>
      </c>
      <c r="BR140" s="105">
        <f ca="1">Cálculos!P139</f>
        <v>0</v>
      </c>
      <c r="BS140" s="105">
        <f ca="1">Cálculos!Q139</f>
        <v>0</v>
      </c>
      <c r="BT140" s="105">
        <f ca="1">Cálculos!R139</f>
        <v>0</v>
      </c>
      <c r="BU140" s="105">
        <f ca="1">Cálculos!S139</f>
        <v>0</v>
      </c>
      <c r="BV140" s="105">
        <f ca="1">Cálculos!T139</f>
        <v>0</v>
      </c>
    </row>
    <row r="141" spans="13:74" customFormat="1">
      <c r="M141" s="110" t="str">
        <f>'"Información del Proyecto" - 1'!B141</f>
        <v>(**)</v>
      </c>
      <c r="N141" s="105" t="str">
        <f>'"Información del Proyecto" - 1'!C141</f>
        <v>Tecnología: Se deberán incluir los estudios y documentación (RPE- Reporte de Producción de Energía) que permitan acreditar el rendimiento de las máquinas y equipos, la potencia a instalar y la descripción técnica de todos los componentes de la Central de Generación, equipos y obras complementarias, en particular, de la/s unidad/es generadora/s que serán habilitadas, su descripción técnica y consumo específico medio.</v>
      </c>
      <c r="O141" s="105">
        <f>'"Información del Proyecto" - 1'!D141</f>
        <v>0</v>
      </c>
      <c r="P141" s="105">
        <f>'"Información del Proyecto" - 1'!E141</f>
        <v>0</v>
      </c>
      <c r="Q141" s="105">
        <f>'"Información del Proyecto" - 1'!F141</f>
        <v>0</v>
      </c>
      <c r="R141" s="105">
        <f>'"Información del Proyecto" - 1'!G141</f>
        <v>0</v>
      </c>
      <c r="S141" s="105">
        <f>'"Información del Proyecto" - 1'!H141</f>
        <v>0</v>
      </c>
      <c r="T141" s="105">
        <f>'"Información del Proyecto" - 1'!I141</f>
        <v>0</v>
      </c>
      <c r="U141" s="105">
        <f>'"Información del Proyecto" - 1'!J141</f>
        <v>0</v>
      </c>
      <c r="V141" s="105">
        <f>'"Información del Proyecto" - 1'!K141</f>
        <v>0</v>
      </c>
      <c r="W141" s="105">
        <f>'"Información del Proyecto" - 1'!L141</f>
        <v>0</v>
      </c>
      <c r="X141" s="111">
        <f>'"Información del Proyecto" - 1'!M141</f>
        <v>0</v>
      </c>
      <c r="Z141" s="110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11"/>
      <c r="AM141" s="105"/>
      <c r="AN141" s="110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11"/>
      <c r="BD141" s="110">
        <f ca="1">Cálculos!B140</f>
        <v>0</v>
      </c>
      <c r="BE141" s="105">
        <f ca="1">Cálculos!C140</f>
        <v>0</v>
      </c>
      <c r="BF141" s="105">
        <f ca="1">Cálculos!D140</f>
        <v>0</v>
      </c>
      <c r="BG141" s="105">
        <f ca="1">Cálculos!E140</f>
        <v>0</v>
      </c>
      <c r="BH141" s="105">
        <f ca="1">Cálculos!F140</f>
        <v>0</v>
      </c>
      <c r="BI141" s="105">
        <f ca="1">Cálculos!G140</f>
        <v>0</v>
      </c>
      <c r="BJ141" s="105">
        <f>Cálculos!H140</f>
        <v>0</v>
      </c>
      <c r="BK141" s="105">
        <f ca="1">Cálculos!I140</f>
        <v>0</v>
      </c>
      <c r="BL141" s="105">
        <f ca="1">Cálculos!J140</f>
        <v>0</v>
      </c>
      <c r="BM141" s="105">
        <f ca="1">Cálculos!K140</f>
        <v>0</v>
      </c>
      <c r="BN141" s="105">
        <f ca="1">Cálculos!L140</f>
        <v>0</v>
      </c>
      <c r="BO141" s="105">
        <f>Cálculos!M140</f>
        <v>0</v>
      </c>
      <c r="BP141" s="105">
        <f ca="1">Cálculos!N140</f>
        <v>0</v>
      </c>
      <c r="BQ141" s="105">
        <f ca="1">Cálculos!O140</f>
        <v>0</v>
      </c>
      <c r="BR141" s="105">
        <f ca="1">Cálculos!P140</f>
        <v>0</v>
      </c>
      <c r="BS141" s="105">
        <f ca="1">Cálculos!Q140</f>
        <v>0</v>
      </c>
      <c r="BT141" s="105">
        <f ca="1">Cálculos!R140</f>
        <v>0</v>
      </c>
      <c r="BU141" s="105">
        <f ca="1">Cálculos!S140</f>
        <v>0</v>
      </c>
      <c r="BV141" s="105">
        <f ca="1">Cálculos!T140</f>
        <v>0</v>
      </c>
    </row>
    <row r="142" spans="13:74" customFormat="1">
      <c r="M142" s="110" t="str">
        <f>'"Información del Proyecto" - 1'!B142</f>
        <v>(***)</v>
      </c>
      <c r="N142" s="105" t="str">
        <f>'"Información del Proyecto" - 1'!C142</f>
        <v>Los dias serán corridos a partir de la fecha de solicitud de inscrpción al RENPER.</v>
      </c>
      <c r="O142" s="105">
        <f>'"Información del Proyecto" - 1'!D142</f>
        <v>0</v>
      </c>
      <c r="P142" s="105">
        <f>'"Información del Proyecto" - 1'!E142</f>
        <v>0</v>
      </c>
      <c r="Q142" s="105">
        <f>'"Información del Proyecto" - 1'!F142</f>
        <v>0</v>
      </c>
      <c r="R142" s="105">
        <f>'"Información del Proyecto" - 1'!G142</f>
        <v>0</v>
      </c>
      <c r="S142" s="105">
        <f>'"Información del Proyecto" - 1'!H142</f>
        <v>0</v>
      </c>
      <c r="T142" s="105">
        <f>'"Información del Proyecto" - 1'!I142</f>
        <v>0</v>
      </c>
      <c r="U142" s="105">
        <f>'"Información del Proyecto" - 1'!J142</f>
        <v>0</v>
      </c>
      <c r="V142" s="105">
        <f>'"Información del Proyecto" - 1'!K142</f>
        <v>0</v>
      </c>
      <c r="W142" s="105">
        <f>'"Información del Proyecto" - 1'!L142</f>
        <v>0</v>
      </c>
      <c r="X142" s="111">
        <f>'"Información del Proyecto" - 1'!M142</f>
        <v>0</v>
      </c>
      <c r="Z142" s="110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11"/>
      <c r="AM142" s="105"/>
      <c r="AN142" s="110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11"/>
      <c r="BD142" s="110">
        <f ca="1">Cálculos!B141</f>
        <v>0</v>
      </c>
      <c r="BE142" s="105">
        <f ca="1">Cálculos!C141</f>
        <v>0</v>
      </c>
      <c r="BF142" s="105">
        <f ca="1">Cálculos!D141</f>
        <v>0</v>
      </c>
      <c r="BG142" s="105">
        <f ca="1">Cálculos!E141</f>
        <v>0</v>
      </c>
      <c r="BH142" s="105">
        <f ca="1">Cálculos!F141</f>
        <v>0</v>
      </c>
      <c r="BI142" s="105">
        <f ca="1">Cálculos!G141</f>
        <v>0</v>
      </c>
      <c r="BJ142" s="105">
        <f>Cálculos!H141</f>
        <v>0</v>
      </c>
      <c r="BK142" s="105">
        <f ca="1">Cálculos!I141</f>
        <v>0</v>
      </c>
      <c r="BL142" s="105">
        <f ca="1">Cálculos!J141</f>
        <v>0</v>
      </c>
      <c r="BM142" s="105">
        <f ca="1">Cálculos!K141</f>
        <v>0</v>
      </c>
      <c r="BN142" s="105">
        <f ca="1">Cálculos!L141</f>
        <v>0</v>
      </c>
      <c r="BO142" s="105">
        <f>Cálculos!M141</f>
        <v>0</v>
      </c>
      <c r="BP142" s="105">
        <f ca="1">Cálculos!N141</f>
        <v>0</v>
      </c>
      <c r="BQ142" s="105">
        <f ca="1">Cálculos!O141</f>
        <v>0</v>
      </c>
      <c r="BR142" s="105">
        <f ca="1">Cálculos!P141</f>
        <v>0</v>
      </c>
      <c r="BS142" s="105">
        <f ca="1">Cálculos!Q141</f>
        <v>0</v>
      </c>
      <c r="BT142" s="105">
        <f ca="1">Cálculos!R141</f>
        <v>0</v>
      </c>
      <c r="BU142" s="105">
        <f ca="1">Cálculos!S141</f>
        <v>0</v>
      </c>
      <c r="BV142" s="105">
        <f ca="1">Cálculos!T141</f>
        <v>0</v>
      </c>
    </row>
    <row r="143" spans="13:74" customFormat="1">
      <c r="M143" s="110">
        <f>'"Información del Proyecto" - 1'!B143</f>
        <v>0</v>
      </c>
      <c r="N143" s="105">
        <f>'"Información del Proyecto" - 1'!C143</f>
        <v>0</v>
      </c>
      <c r="O143" s="105">
        <f>'"Información del Proyecto" - 1'!D143</f>
        <v>0</v>
      </c>
      <c r="P143" s="105">
        <f>'"Información del Proyecto" - 1'!E143</f>
        <v>0</v>
      </c>
      <c r="Q143" s="105">
        <f>'"Información del Proyecto" - 1'!F143</f>
        <v>0</v>
      </c>
      <c r="R143" s="105">
        <f>'"Información del Proyecto" - 1'!G143</f>
        <v>0</v>
      </c>
      <c r="S143" s="105">
        <f>'"Información del Proyecto" - 1'!H143</f>
        <v>0</v>
      </c>
      <c r="T143" s="105">
        <f>'"Información del Proyecto" - 1'!I143</f>
        <v>0</v>
      </c>
      <c r="U143" s="105">
        <f>'"Información del Proyecto" - 1'!J143</f>
        <v>0</v>
      </c>
      <c r="V143" s="105">
        <f>'"Información del Proyecto" - 1'!K143</f>
        <v>0</v>
      </c>
      <c r="W143" s="105">
        <f>'"Información del Proyecto" - 1'!L143</f>
        <v>0</v>
      </c>
      <c r="X143" s="111">
        <f>'"Información del Proyecto" - 1'!M143</f>
        <v>0</v>
      </c>
      <c r="Z143" s="110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11"/>
      <c r="AM143" s="105"/>
      <c r="AN143" s="110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11"/>
      <c r="BD143" s="110">
        <f ca="1">Cálculos!B142</f>
        <v>0</v>
      </c>
      <c r="BE143" s="105">
        <f ca="1">Cálculos!C142</f>
        <v>0</v>
      </c>
      <c r="BF143" s="105">
        <f ca="1">Cálculos!D142</f>
        <v>0</v>
      </c>
      <c r="BG143" s="105">
        <f ca="1">Cálculos!E142</f>
        <v>0</v>
      </c>
      <c r="BH143" s="105">
        <f ca="1">Cálculos!F142</f>
        <v>0</v>
      </c>
      <c r="BI143" s="105">
        <f ca="1">Cálculos!G142</f>
        <v>0</v>
      </c>
      <c r="BJ143" s="105">
        <f>Cálculos!H142</f>
        <v>0</v>
      </c>
      <c r="BK143" s="105">
        <f ca="1">Cálculos!I142</f>
        <v>0</v>
      </c>
      <c r="BL143" s="105">
        <f ca="1">Cálculos!J142</f>
        <v>0</v>
      </c>
      <c r="BM143" s="105">
        <f ca="1">Cálculos!K142</f>
        <v>0</v>
      </c>
      <c r="BN143" s="105">
        <f ca="1">Cálculos!L142</f>
        <v>0</v>
      </c>
      <c r="BO143" s="105">
        <f>Cálculos!M142</f>
        <v>0</v>
      </c>
      <c r="BP143" s="105">
        <f ca="1">Cálculos!N142</f>
        <v>0</v>
      </c>
      <c r="BQ143" s="105">
        <f ca="1">Cálculos!O142</f>
        <v>0</v>
      </c>
      <c r="BR143" s="105">
        <f ca="1">Cálculos!P142</f>
        <v>0</v>
      </c>
      <c r="BS143" s="105">
        <f ca="1">Cálculos!Q142</f>
        <v>0</v>
      </c>
      <c r="BT143" s="105">
        <f ca="1">Cálculos!R142</f>
        <v>0</v>
      </c>
      <c r="BU143" s="105">
        <f ca="1">Cálculos!S142</f>
        <v>0</v>
      </c>
      <c r="BV143" s="105">
        <f ca="1">Cálculos!T142</f>
        <v>0</v>
      </c>
    </row>
    <row r="144" spans="13:74" customFormat="1">
      <c r="M144" s="110">
        <f>'"Información del Proyecto" - 1'!B144</f>
        <v>0</v>
      </c>
      <c r="N144" s="105">
        <f>'"Información del Proyecto" - 1'!C144</f>
        <v>0</v>
      </c>
      <c r="O144" s="105">
        <f>'"Información del Proyecto" - 1'!D144</f>
        <v>0</v>
      </c>
      <c r="P144" s="105">
        <f>'"Información del Proyecto" - 1'!E144</f>
        <v>0</v>
      </c>
      <c r="Q144" s="105">
        <f>'"Información del Proyecto" - 1'!F144</f>
        <v>0</v>
      </c>
      <c r="R144" s="105">
        <f>'"Información del Proyecto" - 1'!G144</f>
        <v>0</v>
      </c>
      <c r="S144" s="105">
        <f>'"Información del Proyecto" - 1'!H144</f>
        <v>0</v>
      </c>
      <c r="T144" s="105">
        <f>'"Información del Proyecto" - 1'!I144</f>
        <v>0</v>
      </c>
      <c r="U144" s="105">
        <f>'"Información del Proyecto" - 1'!J144</f>
        <v>0</v>
      </c>
      <c r="V144" s="105">
        <f>'"Información del Proyecto" - 1'!K144</f>
        <v>0</v>
      </c>
      <c r="W144" s="105">
        <f>'"Información del Proyecto" - 1'!L144</f>
        <v>0</v>
      </c>
      <c r="X144" s="111">
        <f>'"Información del Proyecto" - 1'!M144</f>
        <v>0</v>
      </c>
      <c r="Z144" s="110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11"/>
      <c r="AM144" s="105"/>
      <c r="AN144" s="110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11"/>
      <c r="BD144" s="110">
        <f ca="1">Cálculos!B143</f>
        <v>0</v>
      </c>
      <c r="BE144" s="105">
        <f ca="1">Cálculos!C143</f>
        <v>0</v>
      </c>
      <c r="BF144" s="105">
        <f ca="1">Cálculos!D143</f>
        <v>0</v>
      </c>
      <c r="BG144" s="105">
        <f ca="1">Cálculos!E143</f>
        <v>0</v>
      </c>
      <c r="BH144" s="105">
        <f ca="1">Cálculos!F143</f>
        <v>0</v>
      </c>
      <c r="BI144" s="105">
        <f ca="1">Cálculos!G143</f>
        <v>0</v>
      </c>
      <c r="BJ144" s="105">
        <f>Cálculos!H143</f>
        <v>0</v>
      </c>
      <c r="BK144" s="105">
        <f ca="1">Cálculos!I143</f>
        <v>0</v>
      </c>
      <c r="BL144" s="105">
        <f ca="1">Cálculos!J143</f>
        <v>0</v>
      </c>
      <c r="BM144" s="105">
        <f ca="1">Cálculos!K143</f>
        <v>0</v>
      </c>
      <c r="BN144" s="105">
        <f ca="1">Cálculos!L143</f>
        <v>0</v>
      </c>
      <c r="BO144" s="105">
        <f>Cálculos!M143</f>
        <v>0</v>
      </c>
      <c r="BP144" s="105">
        <f ca="1">Cálculos!N143</f>
        <v>0</v>
      </c>
      <c r="BQ144" s="105">
        <f ca="1">Cálculos!O143</f>
        <v>0</v>
      </c>
      <c r="BR144" s="105">
        <f ca="1">Cálculos!P143</f>
        <v>0</v>
      </c>
      <c r="BS144" s="105">
        <f ca="1">Cálculos!Q143</f>
        <v>0</v>
      </c>
      <c r="BT144" s="105">
        <f ca="1">Cálculos!R143</f>
        <v>0</v>
      </c>
      <c r="BU144" s="105">
        <f ca="1">Cálculos!S143</f>
        <v>0</v>
      </c>
      <c r="BV144" s="105">
        <f ca="1">Cálculos!T143</f>
        <v>0</v>
      </c>
    </row>
    <row r="145" spans="13:74" customFormat="1">
      <c r="M145" s="110">
        <f>'"Información del Proyecto" - 1'!B145</f>
        <v>0</v>
      </c>
      <c r="N145" s="105">
        <f>'"Información del Proyecto" - 1'!C145</f>
        <v>0</v>
      </c>
      <c r="O145" s="105">
        <f>'"Información del Proyecto" - 1'!D145</f>
        <v>0</v>
      </c>
      <c r="P145" s="105">
        <f>'"Información del Proyecto" - 1'!E145</f>
        <v>0</v>
      </c>
      <c r="Q145" s="105">
        <f>'"Información del Proyecto" - 1'!F145</f>
        <v>0</v>
      </c>
      <c r="R145" s="105">
        <f>'"Información del Proyecto" - 1'!G145</f>
        <v>0</v>
      </c>
      <c r="S145" s="105">
        <f>'"Información del Proyecto" - 1'!H145</f>
        <v>0</v>
      </c>
      <c r="T145" s="105">
        <f>'"Información del Proyecto" - 1'!I145</f>
        <v>0</v>
      </c>
      <c r="U145" s="105">
        <f>'"Información del Proyecto" - 1'!J145</f>
        <v>0</v>
      </c>
      <c r="V145" s="105">
        <f>'"Información del Proyecto" - 1'!K145</f>
        <v>0</v>
      </c>
      <c r="W145" s="105">
        <f>'"Información del Proyecto" - 1'!L145</f>
        <v>0</v>
      </c>
      <c r="X145" s="111">
        <f>'"Información del Proyecto" - 1'!M145</f>
        <v>0</v>
      </c>
      <c r="Z145" s="110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11"/>
      <c r="AM145" s="105"/>
      <c r="AN145" s="110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11"/>
      <c r="BD145" s="110">
        <f ca="1">Cálculos!B144</f>
        <v>0</v>
      </c>
      <c r="BE145" s="105">
        <f ca="1">Cálculos!C144</f>
        <v>0</v>
      </c>
      <c r="BF145" s="105">
        <f ca="1">Cálculos!D144</f>
        <v>0</v>
      </c>
      <c r="BG145" s="105">
        <f ca="1">Cálculos!E144</f>
        <v>0</v>
      </c>
      <c r="BH145" s="105">
        <f ca="1">Cálculos!F144</f>
        <v>0</v>
      </c>
      <c r="BI145" s="105">
        <f ca="1">Cálculos!G144</f>
        <v>0</v>
      </c>
      <c r="BJ145" s="105">
        <f>Cálculos!H144</f>
        <v>0</v>
      </c>
      <c r="BK145" s="105">
        <f ca="1">Cálculos!I144</f>
        <v>0</v>
      </c>
      <c r="BL145" s="105">
        <f ca="1">Cálculos!J144</f>
        <v>0</v>
      </c>
      <c r="BM145" s="105">
        <f ca="1">Cálculos!K144</f>
        <v>0</v>
      </c>
      <c r="BN145" s="105">
        <f ca="1">Cálculos!L144</f>
        <v>0</v>
      </c>
      <c r="BO145" s="105">
        <f>Cálculos!M144</f>
        <v>0</v>
      </c>
      <c r="BP145" s="105">
        <f ca="1">Cálculos!N144</f>
        <v>0</v>
      </c>
      <c r="BQ145" s="105">
        <f ca="1">Cálculos!O144</f>
        <v>0</v>
      </c>
      <c r="BR145" s="105">
        <f ca="1">Cálculos!P144</f>
        <v>0</v>
      </c>
      <c r="BS145" s="105">
        <f ca="1">Cálculos!Q144</f>
        <v>0</v>
      </c>
      <c r="BT145" s="105">
        <f ca="1">Cálculos!R144</f>
        <v>0</v>
      </c>
      <c r="BU145" s="105">
        <f ca="1">Cálculos!S144</f>
        <v>0</v>
      </c>
      <c r="BV145" s="105">
        <f ca="1">Cálculos!T144</f>
        <v>0</v>
      </c>
    </row>
    <row r="146" spans="13:74" customFormat="1">
      <c r="M146" s="110">
        <f>'"Información del Proyecto" - 1'!B146</f>
        <v>0</v>
      </c>
      <c r="N146" s="105">
        <f>'"Información del Proyecto" - 1'!C146</f>
        <v>0</v>
      </c>
      <c r="O146" s="105">
        <f>'"Información del Proyecto" - 1'!D146</f>
        <v>0</v>
      </c>
      <c r="P146" s="105">
        <f>'"Información del Proyecto" - 1'!E146</f>
        <v>0</v>
      </c>
      <c r="Q146" s="105">
        <f>'"Información del Proyecto" - 1'!F146</f>
        <v>0</v>
      </c>
      <c r="R146" s="105">
        <f>'"Información del Proyecto" - 1'!G146</f>
        <v>0</v>
      </c>
      <c r="S146" s="105">
        <f>'"Información del Proyecto" - 1'!H146</f>
        <v>0</v>
      </c>
      <c r="T146" s="105">
        <f>'"Información del Proyecto" - 1'!I146</f>
        <v>0</v>
      </c>
      <c r="U146" s="105">
        <f>'"Información del Proyecto" - 1'!J146</f>
        <v>0</v>
      </c>
      <c r="V146" s="105">
        <f>'"Información del Proyecto" - 1'!K146</f>
        <v>0</v>
      </c>
      <c r="W146" s="105">
        <f>'"Información del Proyecto" - 1'!L146</f>
        <v>0</v>
      </c>
      <c r="X146" s="111">
        <f>'"Información del Proyecto" - 1'!M146</f>
        <v>0</v>
      </c>
      <c r="Z146" s="110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11"/>
      <c r="AM146" s="105"/>
      <c r="AN146" s="110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11"/>
      <c r="BD146" s="110">
        <f ca="1">Cálculos!B145</f>
        <v>0</v>
      </c>
      <c r="BE146" s="105">
        <f ca="1">Cálculos!C145</f>
        <v>0</v>
      </c>
      <c r="BF146" s="105">
        <f ca="1">Cálculos!D145</f>
        <v>0</v>
      </c>
      <c r="BG146" s="105">
        <f ca="1">Cálculos!E145</f>
        <v>0</v>
      </c>
      <c r="BH146" s="105">
        <f ca="1">Cálculos!F145</f>
        <v>0</v>
      </c>
      <c r="BI146" s="105">
        <f ca="1">Cálculos!G145</f>
        <v>0</v>
      </c>
      <c r="BJ146" s="105">
        <f>Cálculos!H145</f>
        <v>0</v>
      </c>
      <c r="BK146" s="105">
        <f ca="1">Cálculos!I145</f>
        <v>0</v>
      </c>
      <c r="BL146" s="105">
        <f ca="1">Cálculos!J145</f>
        <v>0</v>
      </c>
      <c r="BM146" s="105">
        <f ca="1">Cálculos!K145</f>
        <v>0</v>
      </c>
      <c r="BN146" s="105">
        <f ca="1">Cálculos!L145</f>
        <v>0</v>
      </c>
      <c r="BO146" s="105">
        <f>Cálculos!M145</f>
        <v>0</v>
      </c>
      <c r="BP146" s="105">
        <f ca="1">Cálculos!N145</f>
        <v>0</v>
      </c>
      <c r="BQ146" s="105">
        <f ca="1">Cálculos!O145</f>
        <v>0</v>
      </c>
      <c r="BR146" s="105">
        <f ca="1">Cálculos!P145</f>
        <v>0</v>
      </c>
      <c r="BS146" s="105">
        <f ca="1">Cálculos!Q145</f>
        <v>0</v>
      </c>
      <c r="BT146" s="105">
        <f ca="1">Cálculos!R145</f>
        <v>0</v>
      </c>
      <c r="BU146" s="105">
        <f ca="1">Cálculos!S145</f>
        <v>0</v>
      </c>
      <c r="BV146" s="105">
        <f ca="1">Cálculos!T145</f>
        <v>0</v>
      </c>
    </row>
    <row r="147" spans="13:74" customFormat="1">
      <c r="M147" s="110">
        <f>'"Información del Proyecto" - 1'!B147</f>
        <v>0</v>
      </c>
      <c r="N147" s="105">
        <f>'"Información del Proyecto" - 1'!C147</f>
        <v>0</v>
      </c>
      <c r="O147" s="105">
        <f>'"Información del Proyecto" - 1'!D147</f>
        <v>0</v>
      </c>
      <c r="P147" s="105">
        <f>'"Información del Proyecto" - 1'!E147</f>
        <v>0</v>
      </c>
      <c r="Q147" s="105">
        <f>'"Información del Proyecto" - 1'!F147</f>
        <v>0</v>
      </c>
      <c r="R147" s="105">
        <f>'"Información del Proyecto" - 1'!G147</f>
        <v>0</v>
      </c>
      <c r="S147" s="105">
        <f>'"Información del Proyecto" - 1'!H147</f>
        <v>0</v>
      </c>
      <c r="T147" s="105">
        <f>'"Información del Proyecto" - 1'!I147</f>
        <v>0</v>
      </c>
      <c r="U147" s="105">
        <f>'"Información del Proyecto" - 1'!J147</f>
        <v>0</v>
      </c>
      <c r="V147" s="105">
        <f>'"Información del Proyecto" - 1'!K147</f>
        <v>0</v>
      </c>
      <c r="W147" s="105">
        <f>'"Información del Proyecto" - 1'!L147</f>
        <v>0</v>
      </c>
      <c r="X147" s="111">
        <f>'"Información del Proyecto" - 1'!M147</f>
        <v>0</v>
      </c>
      <c r="Z147" s="110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11"/>
      <c r="AM147" s="105"/>
      <c r="AN147" s="110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11"/>
      <c r="BD147" s="110">
        <f ca="1">Cálculos!B146</f>
        <v>0</v>
      </c>
      <c r="BE147" s="105">
        <f ca="1">Cálculos!C146</f>
        <v>0</v>
      </c>
      <c r="BF147" s="105">
        <f ca="1">Cálculos!D146</f>
        <v>0</v>
      </c>
      <c r="BG147" s="105">
        <f ca="1">Cálculos!E146</f>
        <v>0</v>
      </c>
      <c r="BH147" s="105">
        <f ca="1">Cálculos!F146</f>
        <v>0</v>
      </c>
      <c r="BI147" s="105">
        <f ca="1">Cálculos!G146</f>
        <v>0</v>
      </c>
      <c r="BJ147" s="105">
        <f>Cálculos!H146</f>
        <v>0</v>
      </c>
      <c r="BK147" s="105">
        <f ca="1">Cálculos!I146</f>
        <v>0</v>
      </c>
      <c r="BL147" s="105">
        <f ca="1">Cálculos!J146</f>
        <v>0</v>
      </c>
      <c r="BM147" s="105">
        <f ca="1">Cálculos!K146</f>
        <v>0</v>
      </c>
      <c r="BN147" s="105">
        <f ca="1">Cálculos!L146</f>
        <v>0</v>
      </c>
      <c r="BO147" s="105">
        <f>Cálculos!M146</f>
        <v>0</v>
      </c>
      <c r="BP147" s="105">
        <f ca="1">Cálculos!N146</f>
        <v>0</v>
      </c>
      <c r="BQ147" s="105">
        <f ca="1">Cálculos!O146</f>
        <v>0</v>
      </c>
      <c r="BR147" s="105">
        <f ca="1">Cálculos!P146</f>
        <v>0</v>
      </c>
      <c r="BS147" s="105">
        <f ca="1">Cálculos!Q146</f>
        <v>0</v>
      </c>
      <c r="BT147" s="105">
        <f ca="1">Cálculos!R146</f>
        <v>0</v>
      </c>
      <c r="BU147" s="105">
        <f ca="1">Cálculos!S146</f>
        <v>0</v>
      </c>
      <c r="BV147" s="105">
        <f ca="1">Cálculos!T146</f>
        <v>0</v>
      </c>
    </row>
    <row r="148" spans="13:74" customFormat="1">
      <c r="M148" s="110">
        <f>'"Información del Proyecto" - 1'!B148</f>
        <v>0</v>
      </c>
      <c r="N148" s="105">
        <f>'"Información del Proyecto" - 1'!C148</f>
        <v>0</v>
      </c>
      <c r="O148" s="105">
        <f>'"Información del Proyecto" - 1'!D148</f>
        <v>0</v>
      </c>
      <c r="P148" s="105">
        <f>'"Información del Proyecto" - 1'!E148</f>
        <v>0</v>
      </c>
      <c r="Q148" s="105">
        <f>'"Información del Proyecto" - 1'!F148</f>
        <v>0</v>
      </c>
      <c r="R148" s="105">
        <f>'"Información del Proyecto" - 1'!G148</f>
        <v>0</v>
      </c>
      <c r="S148" s="105">
        <f>'"Información del Proyecto" - 1'!H148</f>
        <v>0</v>
      </c>
      <c r="T148" s="105">
        <f>'"Información del Proyecto" - 1'!I148</f>
        <v>0</v>
      </c>
      <c r="U148" s="105">
        <f>'"Información del Proyecto" - 1'!J148</f>
        <v>0</v>
      </c>
      <c r="V148" s="105">
        <f>'"Información del Proyecto" - 1'!K148</f>
        <v>0</v>
      </c>
      <c r="W148" s="105">
        <f>'"Información del Proyecto" - 1'!L148</f>
        <v>0</v>
      </c>
      <c r="X148" s="111">
        <f>'"Información del Proyecto" - 1'!M148</f>
        <v>0</v>
      </c>
      <c r="Z148" s="110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11"/>
      <c r="AM148" s="105"/>
      <c r="AN148" s="110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11"/>
      <c r="BD148" s="110">
        <f ca="1">Cálculos!B147</f>
        <v>0</v>
      </c>
      <c r="BE148" s="105">
        <f ca="1">Cálculos!C147</f>
        <v>0</v>
      </c>
      <c r="BF148" s="105">
        <f ca="1">Cálculos!D147</f>
        <v>0</v>
      </c>
      <c r="BG148" s="105">
        <f ca="1">Cálculos!E147</f>
        <v>0</v>
      </c>
      <c r="BH148" s="105">
        <f ca="1">Cálculos!F147</f>
        <v>0</v>
      </c>
      <c r="BI148" s="105">
        <f ca="1">Cálculos!G147</f>
        <v>0</v>
      </c>
      <c r="BJ148" s="105">
        <f>Cálculos!H147</f>
        <v>0</v>
      </c>
      <c r="BK148" s="105">
        <f ca="1">Cálculos!I147</f>
        <v>0</v>
      </c>
      <c r="BL148" s="105">
        <f ca="1">Cálculos!J147</f>
        <v>0</v>
      </c>
      <c r="BM148" s="105">
        <f ca="1">Cálculos!K147</f>
        <v>0</v>
      </c>
      <c r="BN148" s="105">
        <f ca="1">Cálculos!L147</f>
        <v>0</v>
      </c>
      <c r="BO148" s="105">
        <f>Cálculos!M147</f>
        <v>0</v>
      </c>
      <c r="BP148" s="105">
        <f ca="1">Cálculos!N147</f>
        <v>0</v>
      </c>
      <c r="BQ148" s="105">
        <f ca="1">Cálculos!O147</f>
        <v>0</v>
      </c>
      <c r="BR148" s="105">
        <f ca="1">Cálculos!P147</f>
        <v>0</v>
      </c>
      <c r="BS148" s="105">
        <f ca="1">Cálculos!Q147</f>
        <v>0</v>
      </c>
      <c r="BT148" s="105">
        <f ca="1">Cálculos!R147</f>
        <v>0</v>
      </c>
      <c r="BU148" s="105">
        <f ca="1">Cálculos!S147</f>
        <v>0</v>
      </c>
      <c r="BV148" s="105">
        <f ca="1">Cálculos!T147</f>
        <v>0</v>
      </c>
    </row>
    <row r="149" spans="13:74" customFormat="1">
      <c r="M149" s="110">
        <f>'"Información del Proyecto" - 1'!B149</f>
        <v>0</v>
      </c>
      <c r="N149" s="105">
        <f>'"Información del Proyecto" - 1'!C149</f>
        <v>0</v>
      </c>
      <c r="O149" s="105">
        <f>'"Información del Proyecto" - 1'!D149</f>
        <v>0</v>
      </c>
      <c r="P149" s="105">
        <f>'"Información del Proyecto" - 1'!E149</f>
        <v>0</v>
      </c>
      <c r="Q149" s="105">
        <f>'"Información del Proyecto" - 1'!F149</f>
        <v>0</v>
      </c>
      <c r="R149" s="105">
        <f>'"Información del Proyecto" - 1'!G149</f>
        <v>0</v>
      </c>
      <c r="S149" s="105">
        <f>'"Información del Proyecto" - 1'!H149</f>
        <v>0</v>
      </c>
      <c r="T149" s="105">
        <f>'"Información del Proyecto" - 1'!I149</f>
        <v>0</v>
      </c>
      <c r="U149" s="105">
        <f>'"Información del Proyecto" - 1'!J149</f>
        <v>0</v>
      </c>
      <c r="V149" s="105">
        <f>'"Información del Proyecto" - 1'!K149</f>
        <v>0</v>
      </c>
      <c r="W149" s="105">
        <f>'"Información del Proyecto" - 1'!L149</f>
        <v>0</v>
      </c>
      <c r="X149" s="111">
        <f>'"Información del Proyecto" - 1'!M149</f>
        <v>0</v>
      </c>
      <c r="Z149" s="110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11"/>
      <c r="AM149" s="105"/>
      <c r="AN149" s="110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11"/>
      <c r="BD149" s="110">
        <f ca="1">Cálculos!B148</f>
        <v>0</v>
      </c>
      <c r="BE149" s="105">
        <f ca="1">Cálculos!C148</f>
        <v>0</v>
      </c>
      <c r="BF149" s="105">
        <f ca="1">Cálculos!D148</f>
        <v>0</v>
      </c>
      <c r="BG149" s="105">
        <f ca="1">Cálculos!E148</f>
        <v>0</v>
      </c>
      <c r="BH149" s="105">
        <f ca="1">Cálculos!F148</f>
        <v>0</v>
      </c>
      <c r="BI149" s="105">
        <f ca="1">Cálculos!G148</f>
        <v>0</v>
      </c>
      <c r="BJ149" s="105">
        <f>Cálculos!H148</f>
        <v>0</v>
      </c>
      <c r="BK149" s="105">
        <f ca="1">Cálculos!I148</f>
        <v>0</v>
      </c>
      <c r="BL149" s="105">
        <f ca="1">Cálculos!J148</f>
        <v>0</v>
      </c>
      <c r="BM149" s="105">
        <f ca="1">Cálculos!K148</f>
        <v>0</v>
      </c>
      <c r="BN149" s="105">
        <f ca="1">Cálculos!L148</f>
        <v>0</v>
      </c>
      <c r="BO149" s="105">
        <f>Cálculos!M148</f>
        <v>0</v>
      </c>
      <c r="BP149" s="105">
        <f ca="1">Cálculos!N148</f>
        <v>0</v>
      </c>
      <c r="BQ149" s="105">
        <f ca="1">Cálculos!O148</f>
        <v>0</v>
      </c>
      <c r="BR149" s="105">
        <f ca="1">Cálculos!P148</f>
        <v>0</v>
      </c>
      <c r="BS149" s="105">
        <f ca="1">Cálculos!Q148</f>
        <v>0</v>
      </c>
      <c r="BT149" s="105">
        <f ca="1">Cálculos!R148</f>
        <v>0</v>
      </c>
      <c r="BU149" s="105">
        <f ca="1">Cálculos!S148</f>
        <v>0</v>
      </c>
      <c r="BV149" s="105">
        <f ca="1">Cálculos!T148</f>
        <v>0</v>
      </c>
    </row>
    <row r="150" spans="13:74" customFormat="1">
      <c r="M150" s="110">
        <f>'"Información del Proyecto" - 1'!B150</f>
        <v>0</v>
      </c>
      <c r="N150" s="105">
        <f>'"Información del Proyecto" - 1'!C150</f>
        <v>0</v>
      </c>
      <c r="O150" s="105">
        <f>'"Información del Proyecto" - 1'!D150</f>
        <v>0</v>
      </c>
      <c r="P150" s="105">
        <f>'"Información del Proyecto" - 1'!E150</f>
        <v>0</v>
      </c>
      <c r="Q150" s="105">
        <f>'"Información del Proyecto" - 1'!F150</f>
        <v>0</v>
      </c>
      <c r="R150" s="105">
        <f>'"Información del Proyecto" - 1'!G150</f>
        <v>0</v>
      </c>
      <c r="S150" s="105">
        <f>'"Información del Proyecto" - 1'!H150</f>
        <v>0</v>
      </c>
      <c r="T150" s="105">
        <f>'"Información del Proyecto" - 1'!I150</f>
        <v>0</v>
      </c>
      <c r="U150" s="105">
        <f>'"Información del Proyecto" - 1'!J150</f>
        <v>0</v>
      </c>
      <c r="V150" s="105">
        <f>'"Información del Proyecto" - 1'!K150</f>
        <v>0</v>
      </c>
      <c r="W150" s="105">
        <f>'"Información del Proyecto" - 1'!L150</f>
        <v>0</v>
      </c>
      <c r="X150" s="111">
        <f>'"Información del Proyecto" - 1'!M150</f>
        <v>0</v>
      </c>
      <c r="Z150" s="110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11"/>
      <c r="AM150" s="105"/>
      <c r="AN150" s="110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11"/>
      <c r="BD150" s="110">
        <f ca="1">Cálculos!B149</f>
        <v>0</v>
      </c>
      <c r="BE150" s="105">
        <f ca="1">Cálculos!C149</f>
        <v>0</v>
      </c>
      <c r="BF150" s="105">
        <f ca="1">Cálculos!D149</f>
        <v>0</v>
      </c>
      <c r="BG150" s="105">
        <f ca="1">Cálculos!E149</f>
        <v>0</v>
      </c>
      <c r="BH150" s="105">
        <f ca="1">Cálculos!F149</f>
        <v>0</v>
      </c>
      <c r="BI150" s="105">
        <f ca="1">Cálculos!G149</f>
        <v>0</v>
      </c>
      <c r="BJ150" s="105">
        <f>Cálculos!H149</f>
        <v>0</v>
      </c>
      <c r="BK150" s="105">
        <f ca="1">Cálculos!I149</f>
        <v>0</v>
      </c>
      <c r="BL150" s="105">
        <f ca="1">Cálculos!J149</f>
        <v>0</v>
      </c>
      <c r="BM150" s="105">
        <f ca="1">Cálculos!K149</f>
        <v>0</v>
      </c>
      <c r="BN150" s="105">
        <f ca="1">Cálculos!L149</f>
        <v>0</v>
      </c>
      <c r="BO150" s="105">
        <f>Cálculos!M149</f>
        <v>0</v>
      </c>
      <c r="BP150" s="105">
        <f ca="1">Cálculos!N149</f>
        <v>0</v>
      </c>
      <c r="BQ150" s="105">
        <f ca="1">Cálculos!O149</f>
        <v>0</v>
      </c>
      <c r="BR150" s="105">
        <f ca="1">Cálculos!P149</f>
        <v>0</v>
      </c>
      <c r="BS150" s="105">
        <f ca="1">Cálculos!Q149</f>
        <v>0</v>
      </c>
      <c r="BT150" s="105">
        <f ca="1">Cálculos!R149</f>
        <v>0</v>
      </c>
      <c r="BU150" s="105">
        <f ca="1">Cálculos!S149</f>
        <v>0</v>
      </c>
      <c r="BV150" s="105">
        <f ca="1">Cálculos!T149</f>
        <v>0</v>
      </c>
    </row>
    <row r="151" spans="13:74" customFormat="1">
      <c r="M151" s="110">
        <f>'"Información del Proyecto" - 1'!B151</f>
        <v>0</v>
      </c>
      <c r="N151" s="105">
        <f>'"Información del Proyecto" - 1'!C151</f>
        <v>0</v>
      </c>
      <c r="O151" s="105">
        <f>'"Información del Proyecto" - 1'!D151</f>
        <v>0</v>
      </c>
      <c r="P151" s="105">
        <f>'"Información del Proyecto" - 1'!E151</f>
        <v>0</v>
      </c>
      <c r="Q151" s="105">
        <f>'"Información del Proyecto" - 1'!F151</f>
        <v>0</v>
      </c>
      <c r="R151" s="105">
        <f>'"Información del Proyecto" - 1'!G151</f>
        <v>0</v>
      </c>
      <c r="S151" s="105">
        <f>'"Información del Proyecto" - 1'!H151</f>
        <v>0</v>
      </c>
      <c r="T151" s="105">
        <f>'"Información del Proyecto" - 1'!I151</f>
        <v>0</v>
      </c>
      <c r="U151" s="105">
        <f>'"Información del Proyecto" - 1'!J151</f>
        <v>0</v>
      </c>
      <c r="V151" s="105">
        <f>'"Información del Proyecto" - 1'!K151</f>
        <v>0</v>
      </c>
      <c r="W151" s="105">
        <f>'"Información del Proyecto" - 1'!L151</f>
        <v>0</v>
      </c>
      <c r="X151" s="111">
        <f>'"Información del Proyecto" - 1'!M151</f>
        <v>0</v>
      </c>
      <c r="Z151" s="110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11"/>
      <c r="AM151" s="105"/>
      <c r="AN151" s="110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11"/>
      <c r="BD151" s="110">
        <f ca="1">Cálculos!B150</f>
        <v>0</v>
      </c>
      <c r="BE151" s="105">
        <f ca="1">Cálculos!C150</f>
        <v>0</v>
      </c>
      <c r="BF151" s="105">
        <f ca="1">Cálculos!D150</f>
        <v>0</v>
      </c>
      <c r="BG151" s="105">
        <f ca="1">Cálculos!E150</f>
        <v>0</v>
      </c>
      <c r="BH151" s="105">
        <f ca="1">Cálculos!F150</f>
        <v>0</v>
      </c>
      <c r="BI151" s="105">
        <f ca="1">Cálculos!G150</f>
        <v>0</v>
      </c>
      <c r="BJ151" s="105">
        <f>Cálculos!H150</f>
        <v>0</v>
      </c>
      <c r="BK151" s="105">
        <f ca="1">Cálculos!I150</f>
        <v>0</v>
      </c>
      <c r="BL151" s="105">
        <f ca="1">Cálculos!J150</f>
        <v>0</v>
      </c>
      <c r="BM151" s="105">
        <f ca="1">Cálculos!K150</f>
        <v>0</v>
      </c>
      <c r="BN151" s="105">
        <f ca="1">Cálculos!L150</f>
        <v>0</v>
      </c>
      <c r="BO151" s="105">
        <f>Cálculos!M150</f>
        <v>0</v>
      </c>
      <c r="BP151" s="105">
        <f ca="1">Cálculos!N150</f>
        <v>0</v>
      </c>
      <c r="BQ151" s="105">
        <f ca="1">Cálculos!O150</f>
        <v>0</v>
      </c>
      <c r="BR151" s="105">
        <f ca="1">Cálculos!P150</f>
        <v>0</v>
      </c>
      <c r="BS151" s="105">
        <f ca="1">Cálculos!Q150</f>
        <v>0</v>
      </c>
      <c r="BT151" s="105">
        <f ca="1">Cálculos!R150</f>
        <v>0</v>
      </c>
      <c r="BU151" s="105">
        <f ca="1">Cálculos!S150</f>
        <v>0</v>
      </c>
      <c r="BV151" s="105">
        <f ca="1">Cálculos!T150</f>
        <v>0</v>
      </c>
    </row>
    <row r="152" spans="13:74" customFormat="1">
      <c r="M152" s="110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11"/>
      <c r="Z152" s="110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11"/>
      <c r="AM152" s="105"/>
      <c r="AN152" s="110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11"/>
      <c r="BD152" s="110">
        <f ca="1">Cálculos!B151</f>
        <v>0</v>
      </c>
      <c r="BE152" s="105">
        <f ca="1">Cálculos!C151</f>
        <v>0</v>
      </c>
      <c r="BF152" s="105">
        <f ca="1">Cálculos!D151</f>
        <v>0</v>
      </c>
      <c r="BG152" s="105">
        <f ca="1">Cálculos!E151</f>
        <v>0</v>
      </c>
      <c r="BH152" s="105">
        <f ca="1">Cálculos!F151</f>
        <v>0</v>
      </c>
      <c r="BI152" s="105">
        <f ca="1">Cálculos!G151</f>
        <v>0</v>
      </c>
      <c r="BJ152" s="105">
        <f>Cálculos!H151</f>
        <v>0</v>
      </c>
      <c r="BK152" s="105">
        <f ca="1">Cálculos!I151</f>
        <v>0</v>
      </c>
      <c r="BL152" s="105">
        <f ca="1">Cálculos!J151</f>
        <v>0</v>
      </c>
      <c r="BM152" s="105">
        <f ca="1">Cálculos!K151</f>
        <v>0</v>
      </c>
      <c r="BN152" s="105">
        <f ca="1">Cálculos!L151</f>
        <v>0</v>
      </c>
      <c r="BO152" s="105">
        <f>Cálculos!M151</f>
        <v>0</v>
      </c>
      <c r="BP152" s="105">
        <f ca="1">Cálculos!N151</f>
        <v>0</v>
      </c>
      <c r="BQ152" s="105">
        <f ca="1">Cálculos!O151</f>
        <v>0</v>
      </c>
      <c r="BR152" s="105">
        <f ca="1">Cálculos!P151</f>
        <v>0</v>
      </c>
      <c r="BS152" s="105">
        <f ca="1">Cálculos!Q151</f>
        <v>0</v>
      </c>
      <c r="BT152" s="105">
        <f ca="1">Cálculos!R151</f>
        <v>0</v>
      </c>
      <c r="BU152" s="105">
        <f ca="1">Cálculos!S151</f>
        <v>0</v>
      </c>
      <c r="BV152" s="105">
        <f ca="1">Cálculos!T151</f>
        <v>0</v>
      </c>
    </row>
    <row r="153" spans="13:74" customFormat="1">
      <c r="M153" s="110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11"/>
      <c r="Z153" s="110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11"/>
      <c r="AM153" s="105"/>
      <c r="AN153" s="110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11"/>
      <c r="BD153" s="110">
        <f ca="1">Cálculos!B152</f>
        <v>0</v>
      </c>
      <c r="BE153" s="105">
        <f ca="1">Cálculos!C152</f>
        <v>0</v>
      </c>
      <c r="BF153" s="105">
        <f ca="1">Cálculos!D152</f>
        <v>0</v>
      </c>
      <c r="BG153" s="105">
        <f ca="1">Cálculos!E152</f>
        <v>0</v>
      </c>
      <c r="BH153" s="105">
        <f ca="1">Cálculos!F152</f>
        <v>0</v>
      </c>
      <c r="BI153" s="105">
        <f ca="1">Cálculos!G152</f>
        <v>0</v>
      </c>
      <c r="BJ153" s="105">
        <f>Cálculos!H152</f>
        <v>0</v>
      </c>
      <c r="BK153" s="105">
        <f ca="1">Cálculos!I152</f>
        <v>0</v>
      </c>
      <c r="BL153" s="105">
        <f ca="1">Cálculos!J152</f>
        <v>0</v>
      </c>
      <c r="BM153" s="105">
        <f ca="1">Cálculos!K152</f>
        <v>0</v>
      </c>
      <c r="BN153" s="105">
        <f ca="1">Cálculos!L152</f>
        <v>0</v>
      </c>
      <c r="BO153" s="105">
        <f>Cálculos!M152</f>
        <v>0</v>
      </c>
      <c r="BP153" s="105">
        <f ca="1">Cálculos!N152</f>
        <v>0</v>
      </c>
      <c r="BQ153" s="105">
        <f ca="1">Cálculos!O152</f>
        <v>0</v>
      </c>
      <c r="BR153" s="105">
        <f ca="1">Cálculos!P152</f>
        <v>0</v>
      </c>
      <c r="BS153" s="105">
        <f ca="1">Cálculos!Q152</f>
        <v>0</v>
      </c>
      <c r="BT153" s="105">
        <f ca="1">Cálculos!R152</f>
        <v>0</v>
      </c>
      <c r="BU153" s="105">
        <f ca="1">Cálculos!S152</f>
        <v>0</v>
      </c>
      <c r="BV153" s="105">
        <f ca="1">Cálculos!T152</f>
        <v>0</v>
      </c>
    </row>
    <row r="154" spans="13:74" customFormat="1">
      <c r="M154" s="110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11"/>
      <c r="Z154" s="110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11"/>
      <c r="AM154" s="105"/>
      <c r="AN154" s="110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11"/>
      <c r="BD154" s="110">
        <f ca="1">Cálculos!B153</f>
        <v>0</v>
      </c>
      <c r="BE154" s="105">
        <f ca="1">Cálculos!C153</f>
        <v>0</v>
      </c>
      <c r="BF154" s="105">
        <f ca="1">Cálculos!D153</f>
        <v>0</v>
      </c>
      <c r="BG154" s="105">
        <f ca="1">Cálculos!E153</f>
        <v>0</v>
      </c>
      <c r="BH154" s="105">
        <f ca="1">Cálculos!F153</f>
        <v>0</v>
      </c>
      <c r="BI154" s="105">
        <f ca="1">Cálculos!G153</f>
        <v>0</v>
      </c>
      <c r="BJ154" s="105">
        <f>Cálculos!H153</f>
        <v>0</v>
      </c>
      <c r="BK154" s="105">
        <f ca="1">Cálculos!I153</f>
        <v>0</v>
      </c>
      <c r="BL154" s="105">
        <f ca="1">Cálculos!J153</f>
        <v>0</v>
      </c>
      <c r="BM154" s="105">
        <f ca="1">Cálculos!K153</f>
        <v>0</v>
      </c>
      <c r="BN154" s="105">
        <f ca="1">Cálculos!L153</f>
        <v>0</v>
      </c>
      <c r="BO154" s="105">
        <f>Cálculos!M153</f>
        <v>0</v>
      </c>
      <c r="BP154" s="105">
        <f ca="1">Cálculos!N153</f>
        <v>0</v>
      </c>
      <c r="BQ154" s="105">
        <f ca="1">Cálculos!O153</f>
        <v>0</v>
      </c>
      <c r="BR154" s="105">
        <f ca="1">Cálculos!P153</f>
        <v>0</v>
      </c>
      <c r="BS154" s="105">
        <f ca="1">Cálculos!Q153</f>
        <v>0</v>
      </c>
      <c r="BT154" s="105">
        <f ca="1">Cálculos!R153</f>
        <v>0</v>
      </c>
      <c r="BU154" s="105">
        <f ca="1">Cálculos!S153</f>
        <v>0</v>
      </c>
      <c r="BV154" s="105">
        <f ca="1">Cálculos!T153</f>
        <v>0</v>
      </c>
    </row>
    <row r="155" spans="13:74" customFormat="1">
      <c r="M155" s="110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11"/>
      <c r="Z155" s="110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11"/>
      <c r="AM155" s="105"/>
      <c r="AN155" s="110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11"/>
      <c r="BD155" s="110">
        <f ca="1">Cálculos!B154</f>
        <v>0</v>
      </c>
      <c r="BE155" s="105">
        <f ca="1">Cálculos!C154</f>
        <v>0</v>
      </c>
      <c r="BF155" s="105">
        <f ca="1">Cálculos!D154</f>
        <v>0</v>
      </c>
      <c r="BG155" s="105">
        <f ca="1">Cálculos!E154</f>
        <v>0</v>
      </c>
      <c r="BH155" s="105">
        <f ca="1">Cálculos!F154</f>
        <v>0</v>
      </c>
      <c r="BI155" s="105">
        <f ca="1">Cálculos!G154</f>
        <v>0</v>
      </c>
      <c r="BJ155" s="105">
        <f>Cálculos!H154</f>
        <v>0</v>
      </c>
      <c r="BK155" s="105">
        <f ca="1">Cálculos!I154</f>
        <v>0</v>
      </c>
      <c r="BL155" s="105">
        <f ca="1">Cálculos!J154</f>
        <v>0</v>
      </c>
      <c r="BM155" s="105">
        <f ca="1">Cálculos!K154</f>
        <v>0</v>
      </c>
      <c r="BN155" s="105">
        <f ca="1">Cálculos!L154</f>
        <v>0</v>
      </c>
      <c r="BO155" s="105">
        <f>Cálculos!M154</f>
        <v>0</v>
      </c>
      <c r="BP155" s="105">
        <f ca="1">Cálculos!N154</f>
        <v>0</v>
      </c>
      <c r="BQ155" s="105">
        <f ca="1">Cálculos!O154</f>
        <v>0</v>
      </c>
      <c r="BR155" s="105">
        <f ca="1">Cálculos!P154</f>
        <v>0</v>
      </c>
      <c r="BS155" s="105">
        <f ca="1">Cálculos!Q154</f>
        <v>0</v>
      </c>
      <c r="BT155" s="105">
        <f ca="1">Cálculos!R154</f>
        <v>0</v>
      </c>
      <c r="BU155" s="105">
        <f ca="1">Cálculos!S154</f>
        <v>0</v>
      </c>
      <c r="BV155" s="105">
        <f ca="1">Cálculos!T154</f>
        <v>0</v>
      </c>
    </row>
    <row r="156" spans="13:74" customFormat="1">
      <c r="M156" s="110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11"/>
      <c r="Z156" s="110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11"/>
      <c r="AM156" s="105"/>
      <c r="AN156" s="110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11"/>
      <c r="BD156" s="110">
        <f ca="1">Cálculos!B155</f>
        <v>0</v>
      </c>
      <c r="BE156" s="105">
        <f ca="1">Cálculos!C155</f>
        <v>0</v>
      </c>
      <c r="BF156" s="105">
        <f ca="1">Cálculos!D155</f>
        <v>0</v>
      </c>
      <c r="BG156" s="105">
        <f ca="1">Cálculos!E155</f>
        <v>0</v>
      </c>
      <c r="BH156" s="105">
        <f ca="1">Cálculos!F155</f>
        <v>0</v>
      </c>
      <c r="BI156" s="105">
        <f ca="1">Cálculos!G155</f>
        <v>0</v>
      </c>
      <c r="BJ156" s="105">
        <f>Cálculos!H155</f>
        <v>0</v>
      </c>
      <c r="BK156" s="105">
        <f ca="1">Cálculos!I155</f>
        <v>0</v>
      </c>
      <c r="BL156" s="105">
        <f ca="1">Cálculos!J155</f>
        <v>0</v>
      </c>
      <c r="BM156" s="105">
        <f ca="1">Cálculos!K155</f>
        <v>0</v>
      </c>
      <c r="BN156" s="105">
        <f ca="1">Cálculos!L155</f>
        <v>0</v>
      </c>
      <c r="BO156" s="105">
        <f>Cálculos!M155</f>
        <v>0</v>
      </c>
      <c r="BP156" s="105">
        <f ca="1">Cálculos!N155</f>
        <v>0</v>
      </c>
      <c r="BQ156" s="105">
        <f ca="1">Cálculos!O155</f>
        <v>0</v>
      </c>
      <c r="BR156" s="105">
        <f ca="1">Cálculos!P155</f>
        <v>0</v>
      </c>
      <c r="BS156" s="105">
        <f ca="1">Cálculos!Q155</f>
        <v>0</v>
      </c>
      <c r="BT156" s="105">
        <f ca="1">Cálculos!R155</f>
        <v>0</v>
      </c>
      <c r="BU156" s="105">
        <f ca="1">Cálculos!S155</f>
        <v>0</v>
      </c>
      <c r="BV156" s="105">
        <f ca="1">Cálculos!T155</f>
        <v>0</v>
      </c>
    </row>
    <row r="157" spans="13:74" customFormat="1">
      <c r="M157" s="110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11"/>
      <c r="Z157" s="110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11"/>
      <c r="AM157" s="105"/>
      <c r="AN157" s="110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11"/>
      <c r="BD157" s="110">
        <f ca="1">Cálculos!B156</f>
        <v>0</v>
      </c>
      <c r="BE157" s="105">
        <f ca="1">Cálculos!C156</f>
        <v>0</v>
      </c>
      <c r="BF157" s="105">
        <f ca="1">Cálculos!D156</f>
        <v>0</v>
      </c>
      <c r="BG157" s="105">
        <f ca="1">Cálculos!E156</f>
        <v>0</v>
      </c>
      <c r="BH157" s="105">
        <f ca="1">Cálculos!F156</f>
        <v>0</v>
      </c>
      <c r="BI157" s="105">
        <f ca="1">Cálculos!G156</f>
        <v>0</v>
      </c>
      <c r="BJ157" s="105">
        <f>Cálculos!H156</f>
        <v>0</v>
      </c>
      <c r="BK157" s="105">
        <f ca="1">Cálculos!I156</f>
        <v>0</v>
      </c>
      <c r="BL157" s="105">
        <f ca="1">Cálculos!J156</f>
        <v>0</v>
      </c>
      <c r="BM157" s="105">
        <f ca="1">Cálculos!K156</f>
        <v>0</v>
      </c>
      <c r="BN157" s="105">
        <f ca="1">Cálculos!L156</f>
        <v>0</v>
      </c>
      <c r="BO157" s="105">
        <f>Cálculos!M156</f>
        <v>0</v>
      </c>
      <c r="BP157" s="105">
        <f ca="1">Cálculos!N156</f>
        <v>0</v>
      </c>
      <c r="BQ157" s="105">
        <f ca="1">Cálculos!O156</f>
        <v>0</v>
      </c>
      <c r="BR157" s="105">
        <f ca="1">Cálculos!P156</f>
        <v>0</v>
      </c>
      <c r="BS157" s="105">
        <f ca="1">Cálculos!Q156</f>
        <v>0</v>
      </c>
      <c r="BT157" s="105">
        <f ca="1">Cálculos!R156</f>
        <v>0</v>
      </c>
      <c r="BU157" s="105">
        <f ca="1">Cálculos!S156</f>
        <v>0</v>
      </c>
      <c r="BV157" s="105">
        <f ca="1">Cálculos!T156</f>
        <v>0</v>
      </c>
    </row>
    <row r="158" spans="13:74" customFormat="1">
      <c r="M158" s="110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11"/>
      <c r="Z158" s="110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11"/>
      <c r="AM158" s="105"/>
      <c r="AN158" s="110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11"/>
      <c r="BD158" s="110">
        <f ca="1">Cálculos!B157</f>
        <v>0</v>
      </c>
      <c r="BE158" s="105">
        <f ca="1">Cálculos!C157</f>
        <v>0</v>
      </c>
      <c r="BF158" s="105">
        <f ca="1">Cálculos!D157</f>
        <v>0</v>
      </c>
      <c r="BG158" s="105">
        <f ca="1">Cálculos!E157</f>
        <v>0</v>
      </c>
      <c r="BH158" s="105">
        <f ca="1">Cálculos!F157</f>
        <v>0</v>
      </c>
      <c r="BI158" s="105">
        <f ca="1">Cálculos!G157</f>
        <v>0</v>
      </c>
      <c r="BJ158" s="105">
        <f>Cálculos!H157</f>
        <v>0</v>
      </c>
      <c r="BK158" s="105">
        <f ca="1">Cálculos!I157</f>
        <v>0</v>
      </c>
      <c r="BL158" s="105">
        <f ca="1">Cálculos!J157</f>
        <v>0</v>
      </c>
      <c r="BM158" s="105">
        <f ca="1">Cálculos!K157</f>
        <v>0</v>
      </c>
      <c r="BN158" s="105">
        <f ca="1">Cálculos!L157</f>
        <v>0</v>
      </c>
      <c r="BO158" s="105">
        <f>Cálculos!M157</f>
        <v>0</v>
      </c>
      <c r="BP158" s="105">
        <f ca="1">Cálculos!N157</f>
        <v>0</v>
      </c>
      <c r="BQ158" s="105">
        <f ca="1">Cálculos!O157</f>
        <v>0</v>
      </c>
      <c r="BR158" s="105">
        <f ca="1">Cálculos!P157</f>
        <v>0</v>
      </c>
      <c r="BS158" s="105">
        <f ca="1">Cálculos!Q157</f>
        <v>0</v>
      </c>
      <c r="BT158" s="105">
        <f ca="1">Cálculos!R157</f>
        <v>0</v>
      </c>
      <c r="BU158" s="105">
        <f ca="1">Cálculos!S157</f>
        <v>0</v>
      </c>
      <c r="BV158" s="105">
        <f ca="1">Cálculos!T157</f>
        <v>0</v>
      </c>
    </row>
    <row r="159" spans="13:74" customFormat="1">
      <c r="M159" s="110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11"/>
      <c r="Z159" s="110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11"/>
      <c r="AM159" s="105"/>
      <c r="AN159" s="110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11"/>
      <c r="BD159" s="110">
        <f ca="1">Cálculos!B158</f>
        <v>0</v>
      </c>
      <c r="BE159" s="105">
        <f ca="1">Cálculos!C158</f>
        <v>0</v>
      </c>
      <c r="BF159" s="105">
        <f ca="1">Cálculos!D158</f>
        <v>0</v>
      </c>
      <c r="BG159" s="105">
        <f ca="1">Cálculos!E158</f>
        <v>0</v>
      </c>
      <c r="BH159" s="105">
        <f ca="1">Cálculos!F158</f>
        <v>0</v>
      </c>
      <c r="BI159" s="105">
        <f ca="1">Cálculos!G158</f>
        <v>0</v>
      </c>
      <c r="BJ159" s="105">
        <f>Cálculos!H158</f>
        <v>0</v>
      </c>
      <c r="BK159" s="105">
        <f ca="1">Cálculos!I158</f>
        <v>0</v>
      </c>
      <c r="BL159" s="105">
        <f ca="1">Cálculos!J158</f>
        <v>0</v>
      </c>
      <c r="BM159" s="105">
        <f ca="1">Cálculos!K158</f>
        <v>0</v>
      </c>
      <c r="BN159" s="105">
        <f ca="1">Cálculos!L158</f>
        <v>0</v>
      </c>
      <c r="BO159" s="105">
        <f>Cálculos!M158</f>
        <v>0</v>
      </c>
      <c r="BP159" s="105">
        <f ca="1">Cálculos!N158</f>
        <v>0</v>
      </c>
      <c r="BQ159" s="105">
        <f ca="1">Cálculos!O158</f>
        <v>0</v>
      </c>
      <c r="BR159" s="105">
        <f ca="1">Cálculos!P158</f>
        <v>0</v>
      </c>
      <c r="BS159" s="105">
        <f ca="1">Cálculos!Q158</f>
        <v>0</v>
      </c>
      <c r="BT159" s="105">
        <f ca="1">Cálculos!R158</f>
        <v>0</v>
      </c>
      <c r="BU159" s="105">
        <f ca="1">Cálculos!S158</f>
        <v>0</v>
      </c>
      <c r="BV159" s="105">
        <f ca="1">Cálculos!T158</f>
        <v>0</v>
      </c>
    </row>
    <row r="160" spans="13:74" customFormat="1">
      <c r="M160" s="110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11"/>
      <c r="Z160" s="110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11"/>
      <c r="AM160" s="105"/>
      <c r="AN160" s="110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11"/>
      <c r="BD160" s="110">
        <f ca="1">Cálculos!B159</f>
        <v>0</v>
      </c>
      <c r="BE160" s="105">
        <f ca="1">Cálculos!C159</f>
        <v>0</v>
      </c>
      <c r="BF160" s="105">
        <f ca="1">Cálculos!D159</f>
        <v>0</v>
      </c>
      <c r="BG160" s="105">
        <f ca="1">Cálculos!E159</f>
        <v>0</v>
      </c>
      <c r="BH160" s="105">
        <f ca="1">Cálculos!F159</f>
        <v>0</v>
      </c>
      <c r="BI160" s="105">
        <f ca="1">Cálculos!G159</f>
        <v>0</v>
      </c>
      <c r="BJ160" s="105">
        <f>Cálculos!H159</f>
        <v>0</v>
      </c>
      <c r="BK160" s="105">
        <f ca="1">Cálculos!I159</f>
        <v>0</v>
      </c>
      <c r="BL160" s="105">
        <f ca="1">Cálculos!J159</f>
        <v>0</v>
      </c>
      <c r="BM160" s="105">
        <f ca="1">Cálculos!K159</f>
        <v>0</v>
      </c>
      <c r="BN160" s="105">
        <f ca="1">Cálculos!L159</f>
        <v>0</v>
      </c>
      <c r="BO160" s="105">
        <f>Cálculos!M159</f>
        <v>0</v>
      </c>
      <c r="BP160" s="105">
        <f ca="1">Cálculos!N159</f>
        <v>0</v>
      </c>
      <c r="BQ160" s="105">
        <f ca="1">Cálculos!O159</f>
        <v>0</v>
      </c>
      <c r="BR160" s="105">
        <f ca="1">Cálculos!P159</f>
        <v>0</v>
      </c>
      <c r="BS160" s="105">
        <f ca="1">Cálculos!Q159</f>
        <v>0</v>
      </c>
      <c r="BT160" s="105">
        <f ca="1">Cálculos!R159</f>
        <v>0</v>
      </c>
      <c r="BU160" s="105">
        <f ca="1">Cálculos!S159</f>
        <v>0</v>
      </c>
      <c r="BV160" s="105">
        <f ca="1">Cálculos!T159</f>
        <v>0</v>
      </c>
    </row>
    <row r="161" spans="40:74" customFormat="1">
      <c r="AN161" s="110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11"/>
      <c r="BD161" s="110">
        <f ca="1">Cálculos!B160</f>
        <v>0</v>
      </c>
      <c r="BE161" s="105">
        <f ca="1">Cálculos!C160</f>
        <v>0</v>
      </c>
      <c r="BF161" s="105">
        <f ca="1">Cálculos!D160</f>
        <v>0</v>
      </c>
      <c r="BG161" s="105">
        <f ca="1">Cálculos!E160</f>
        <v>0</v>
      </c>
      <c r="BH161" s="105">
        <f ca="1">Cálculos!F160</f>
        <v>0</v>
      </c>
      <c r="BI161" s="105">
        <f ca="1">Cálculos!G160</f>
        <v>0</v>
      </c>
      <c r="BJ161" s="105">
        <f>Cálculos!H160</f>
        <v>0</v>
      </c>
      <c r="BK161" s="105">
        <f ca="1">Cálculos!I160</f>
        <v>0</v>
      </c>
      <c r="BL161" s="105">
        <f ca="1">Cálculos!J160</f>
        <v>0</v>
      </c>
      <c r="BM161" s="105">
        <f ca="1">Cálculos!K160</f>
        <v>0</v>
      </c>
      <c r="BN161" s="105">
        <f ca="1">Cálculos!L160</f>
        <v>0</v>
      </c>
      <c r="BO161" s="105">
        <f>Cálculos!M160</f>
        <v>0</v>
      </c>
      <c r="BP161" s="105">
        <f ca="1">Cálculos!N160</f>
        <v>0</v>
      </c>
      <c r="BQ161" s="105">
        <f ca="1">Cálculos!O160</f>
        <v>0</v>
      </c>
      <c r="BR161" s="105">
        <f ca="1">Cálculos!P160</f>
        <v>0</v>
      </c>
      <c r="BS161" s="105">
        <f ca="1">Cálculos!Q160</f>
        <v>0</v>
      </c>
      <c r="BT161" s="105">
        <f ca="1">Cálculos!R160</f>
        <v>0</v>
      </c>
      <c r="BU161" s="105">
        <f ca="1">Cálculos!S160</f>
        <v>0</v>
      </c>
      <c r="BV161" s="105">
        <f ca="1">Cálculos!T160</f>
        <v>0</v>
      </c>
    </row>
    <row r="162" spans="40:74" customFormat="1">
      <c r="AN162" s="110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11"/>
      <c r="BD162" s="110">
        <f ca="1">Cálculos!B161</f>
        <v>0</v>
      </c>
      <c r="BE162" s="105">
        <f ca="1">Cálculos!C161</f>
        <v>0</v>
      </c>
      <c r="BF162" s="105">
        <f ca="1">Cálculos!D161</f>
        <v>0</v>
      </c>
      <c r="BG162" s="105">
        <f ca="1">Cálculos!E161</f>
        <v>0</v>
      </c>
      <c r="BH162" s="105">
        <f ca="1">Cálculos!F161</f>
        <v>0</v>
      </c>
      <c r="BI162" s="105">
        <f ca="1">Cálculos!G161</f>
        <v>0</v>
      </c>
      <c r="BJ162" s="105">
        <f>Cálculos!H161</f>
        <v>0</v>
      </c>
      <c r="BK162" s="105">
        <f ca="1">Cálculos!I161</f>
        <v>0</v>
      </c>
      <c r="BL162" s="105">
        <f ca="1">Cálculos!J161</f>
        <v>0</v>
      </c>
      <c r="BM162" s="105">
        <f ca="1">Cálculos!K161</f>
        <v>0</v>
      </c>
      <c r="BN162" s="105">
        <f ca="1">Cálculos!L161</f>
        <v>0</v>
      </c>
      <c r="BO162" s="105">
        <f>Cálculos!M161</f>
        <v>0</v>
      </c>
      <c r="BP162" s="105">
        <f ca="1">Cálculos!N161</f>
        <v>0</v>
      </c>
      <c r="BQ162" s="105">
        <f ca="1">Cálculos!O161</f>
        <v>0</v>
      </c>
      <c r="BR162" s="105">
        <f ca="1">Cálculos!P161</f>
        <v>0</v>
      </c>
      <c r="BS162" s="105">
        <f ca="1">Cálculos!Q161</f>
        <v>0</v>
      </c>
      <c r="BT162" s="105">
        <f ca="1">Cálculos!R161</f>
        <v>0</v>
      </c>
      <c r="BU162" s="105">
        <f ca="1">Cálculos!S161</f>
        <v>0</v>
      </c>
      <c r="BV162" s="105">
        <f ca="1">Cálculos!T161</f>
        <v>0</v>
      </c>
    </row>
    <row r="163" spans="40:74" customFormat="1">
      <c r="AN163" s="110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11"/>
      <c r="BD163" s="110">
        <f ca="1">Cálculos!B162</f>
        <v>0</v>
      </c>
      <c r="BE163" s="105">
        <f ca="1">Cálculos!C162</f>
        <v>0</v>
      </c>
      <c r="BF163" s="105">
        <f ca="1">Cálculos!D162</f>
        <v>0</v>
      </c>
      <c r="BG163" s="105">
        <f ca="1">Cálculos!E162</f>
        <v>0</v>
      </c>
      <c r="BH163" s="105">
        <f ca="1">Cálculos!F162</f>
        <v>0</v>
      </c>
      <c r="BI163" s="105">
        <f ca="1">Cálculos!G162</f>
        <v>0</v>
      </c>
      <c r="BJ163" s="105">
        <f>Cálculos!H162</f>
        <v>0</v>
      </c>
      <c r="BK163" s="105">
        <f ca="1">Cálculos!I162</f>
        <v>0</v>
      </c>
      <c r="BL163" s="105">
        <f ca="1">Cálculos!J162</f>
        <v>0</v>
      </c>
      <c r="BM163" s="105">
        <f ca="1">Cálculos!K162</f>
        <v>0</v>
      </c>
      <c r="BN163" s="105">
        <f ca="1">Cálculos!L162</f>
        <v>0</v>
      </c>
      <c r="BO163" s="105">
        <f>Cálculos!M162</f>
        <v>0</v>
      </c>
      <c r="BP163" s="105">
        <f ca="1">Cálculos!N162</f>
        <v>0</v>
      </c>
      <c r="BQ163" s="105">
        <f ca="1">Cálculos!O162</f>
        <v>0</v>
      </c>
      <c r="BR163" s="105">
        <f ca="1">Cálculos!P162</f>
        <v>0</v>
      </c>
      <c r="BS163" s="105">
        <f ca="1">Cálculos!Q162</f>
        <v>0</v>
      </c>
      <c r="BT163" s="105">
        <f ca="1">Cálculos!R162</f>
        <v>0</v>
      </c>
      <c r="BU163" s="105">
        <f ca="1">Cálculos!S162</f>
        <v>0</v>
      </c>
      <c r="BV163" s="105">
        <f ca="1">Cálculos!T162</f>
        <v>0</v>
      </c>
    </row>
    <row r="164" spans="40:74" customFormat="1">
      <c r="AN164" s="110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11"/>
      <c r="BD164" s="110">
        <f ca="1">Cálculos!B163</f>
        <v>0</v>
      </c>
      <c r="BE164" s="105">
        <f ca="1">Cálculos!C163</f>
        <v>0</v>
      </c>
      <c r="BF164" s="105">
        <f ca="1">Cálculos!D163</f>
        <v>0</v>
      </c>
      <c r="BG164" s="105">
        <f ca="1">Cálculos!E163</f>
        <v>0</v>
      </c>
      <c r="BH164" s="105">
        <f ca="1">Cálculos!F163</f>
        <v>0</v>
      </c>
      <c r="BI164" s="105">
        <f ca="1">Cálculos!G163</f>
        <v>0</v>
      </c>
      <c r="BJ164" s="105">
        <f>Cálculos!H163</f>
        <v>0</v>
      </c>
      <c r="BK164" s="105">
        <f ca="1">Cálculos!I163</f>
        <v>0</v>
      </c>
      <c r="BL164" s="105">
        <f ca="1">Cálculos!J163</f>
        <v>0</v>
      </c>
      <c r="BM164" s="105">
        <f ca="1">Cálculos!K163</f>
        <v>0</v>
      </c>
      <c r="BN164" s="105">
        <f ca="1">Cálculos!L163</f>
        <v>0</v>
      </c>
      <c r="BO164" s="105">
        <f>Cálculos!M163</f>
        <v>0</v>
      </c>
      <c r="BP164" s="105">
        <f ca="1">Cálculos!N163</f>
        <v>0</v>
      </c>
      <c r="BQ164" s="105">
        <f ca="1">Cálculos!O163</f>
        <v>0</v>
      </c>
      <c r="BR164" s="105">
        <f ca="1">Cálculos!P163</f>
        <v>0</v>
      </c>
      <c r="BS164" s="105">
        <f ca="1">Cálculos!Q163</f>
        <v>0</v>
      </c>
      <c r="BT164" s="105">
        <f ca="1">Cálculos!R163</f>
        <v>0</v>
      </c>
      <c r="BU164" s="105">
        <f ca="1">Cálculos!S163</f>
        <v>0</v>
      </c>
      <c r="BV164" s="105">
        <f ca="1">Cálculos!T163</f>
        <v>0</v>
      </c>
    </row>
    <row r="165" spans="40:74" customFormat="1">
      <c r="AN165" s="110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11"/>
      <c r="BD165" s="110">
        <f ca="1">Cálculos!B164</f>
        <v>0</v>
      </c>
      <c r="BE165" s="105">
        <f ca="1">Cálculos!C164</f>
        <v>0</v>
      </c>
      <c r="BF165" s="105">
        <f ca="1">Cálculos!D164</f>
        <v>0</v>
      </c>
      <c r="BG165" s="105">
        <f ca="1">Cálculos!E164</f>
        <v>0</v>
      </c>
      <c r="BH165" s="105">
        <f ca="1">Cálculos!F164</f>
        <v>0</v>
      </c>
      <c r="BI165" s="105">
        <f ca="1">Cálculos!G164</f>
        <v>0</v>
      </c>
      <c r="BJ165" s="105">
        <f>Cálculos!H164</f>
        <v>0</v>
      </c>
      <c r="BK165" s="105">
        <f ca="1">Cálculos!I164</f>
        <v>0</v>
      </c>
      <c r="BL165" s="105">
        <f ca="1">Cálculos!J164</f>
        <v>0</v>
      </c>
      <c r="BM165" s="105">
        <f ca="1">Cálculos!K164</f>
        <v>0</v>
      </c>
      <c r="BN165" s="105">
        <f ca="1">Cálculos!L164</f>
        <v>0</v>
      </c>
      <c r="BO165" s="105">
        <f>Cálculos!M164</f>
        <v>0</v>
      </c>
      <c r="BP165" s="105">
        <f ca="1">Cálculos!N164</f>
        <v>0</v>
      </c>
      <c r="BQ165" s="105">
        <f ca="1">Cálculos!O164</f>
        <v>0</v>
      </c>
      <c r="BR165" s="105">
        <f ca="1">Cálculos!P164</f>
        <v>0</v>
      </c>
      <c r="BS165" s="105">
        <f ca="1">Cálculos!Q164</f>
        <v>0</v>
      </c>
      <c r="BT165" s="105">
        <f ca="1">Cálculos!R164</f>
        <v>0</v>
      </c>
      <c r="BU165" s="105">
        <f ca="1">Cálculos!S164</f>
        <v>0</v>
      </c>
      <c r="BV165" s="105">
        <f ca="1">Cálculos!T164</f>
        <v>0</v>
      </c>
    </row>
    <row r="166" spans="40:74" customFormat="1">
      <c r="AN166" s="110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11"/>
      <c r="BD166" s="110">
        <f ca="1">Cálculos!B165</f>
        <v>0</v>
      </c>
      <c r="BE166" s="105">
        <f ca="1">Cálculos!C165</f>
        <v>0</v>
      </c>
      <c r="BF166" s="105">
        <f ca="1">Cálculos!D165</f>
        <v>0</v>
      </c>
      <c r="BG166" s="105">
        <f ca="1">Cálculos!E165</f>
        <v>0</v>
      </c>
      <c r="BH166" s="105">
        <f ca="1">Cálculos!F165</f>
        <v>0</v>
      </c>
      <c r="BI166" s="105">
        <f ca="1">Cálculos!G165</f>
        <v>0</v>
      </c>
      <c r="BJ166" s="105">
        <f>Cálculos!H165</f>
        <v>0</v>
      </c>
      <c r="BK166" s="105">
        <f ca="1">Cálculos!I165</f>
        <v>0</v>
      </c>
      <c r="BL166" s="105">
        <f ca="1">Cálculos!J165</f>
        <v>0</v>
      </c>
      <c r="BM166" s="105">
        <f ca="1">Cálculos!K165</f>
        <v>0</v>
      </c>
      <c r="BN166" s="105">
        <f ca="1">Cálculos!L165</f>
        <v>0</v>
      </c>
      <c r="BO166" s="105">
        <f>Cálculos!M165</f>
        <v>0</v>
      </c>
      <c r="BP166" s="105">
        <f ca="1">Cálculos!N165</f>
        <v>0</v>
      </c>
      <c r="BQ166" s="105">
        <f ca="1">Cálculos!O165</f>
        <v>0</v>
      </c>
      <c r="BR166" s="105">
        <f ca="1">Cálculos!P165</f>
        <v>0</v>
      </c>
      <c r="BS166" s="105">
        <f ca="1">Cálculos!Q165</f>
        <v>0</v>
      </c>
      <c r="BT166" s="105">
        <f ca="1">Cálculos!R165</f>
        <v>0</v>
      </c>
      <c r="BU166" s="105">
        <f ca="1">Cálculos!S165</f>
        <v>0</v>
      </c>
      <c r="BV166" s="105">
        <f ca="1">Cálculos!T165</f>
        <v>0</v>
      </c>
    </row>
    <row r="167" spans="40:74" customFormat="1">
      <c r="AN167" s="110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11"/>
      <c r="BD167" s="110">
        <f ca="1">Cálculos!B166</f>
        <v>0</v>
      </c>
      <c r="BE167" s="105">
        <f ca="1">Cálculos!C166</f>
        <v>0</v>
      </c>
      <c r="BF167" s="105">
        <f ca="1">Cálculos!D166</f>
        <v>0</v>
      </c>
      <c r="BG167" s="105">
        <f ca="1">Cálculos!E166</f>
        <v>0</v>
      </c>
      <c r="BH167" s="105">
        <f ca="1">Cálculos!F166</f>
        <v>0</v>
      </c>
      <c r="BI167" s="105">
        <f ca="1">Cálculos!G166</f>
        <v>0</v>
      </c>
      <c r="BJ167" s="105">
        <f>Cálculos!H166</f>
        <v>0</v>
      </c>
      <c r="BK167" s="105">
        <f ca="1">Cálculos!I166</f>
        <v>0</v>
      </c>
      <c r="BL167" s="105">
        <f ca="1">Cálculos!J166</f>
        <v>0</v>
      </c>
      <c r="BM167" s="105">
        <f ca="1">Cálculos!K166</f>
        <v>0</v>
      </c>
      <c r="BN167" s="105">
        <f ca="1">Cálculos!L166</f>
        <v>0</v>
      </c>
      <c r="BO167" s="105">
        <f>Cálculos!M166</f>
        <v>0</v>
      </c>
      <c r="BP167" s="105">
        <f ca="1">Cálculos!N166</f>
        <v>0</v>
      </c>
      <c r="BQ167" s="105">
        <f ca="1">Cálculos!O166</f>
        <v>0</v>
      </c>
      <c r="BR167" s="105">
        <f ca="1">Cálculos!P166</f>
        <v>0</v>
      </c>
      <c r="BS167" s="105">
        <f ca="1">Cálculos!Q166</f>
        <v>0</v>
      </c>
      <c r="BT167" s="105">
        <f ca="1">Cálculos!R166</f>
        <v>0</v>
      </c>
      <c r="BU167" s="105">
        <f ca="1">Cálculos!S166</f>
        <v>0</v>
      </c>
      <c r="BV167" s="105">
        <f ca="1">Cálculos!T166</f>
        <v>0</v>
      </c>
    </row>
    <row r="168" spans="40:74" customFormat="1">
      <c r="AN168" s="110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11"/>
      <c r="BD168" s="110">
        <f ca="1">Cálculos!B167</f>
        <v>0</v>
      </c>
      <c r="BE168" s="105">
        <f ca="1">Cálculos!C167</f>
        <v>0</v>
      </c>
      <c r="BF168" s="105">
        <f ca="1">Cálculos!D167</f>
        <v>0</v>
      </c>
      <c r="BG168" s="105">
        <f ca="1">Cálculos!E167</f>
        <v>0</v>
      </c>
      <c r="BH168" s="105">
        <f ca="1">Cálculos!F167</f>
        <v>0</v>
      </c>
      <c r="BI168" s="105">
        <f ca="1">Cálculos!G167</f>
        <v>0</v>
      </c>
      <c r="BJ168" s="105">
        <f>Cálculos!H167</f>
        <v>0</v>
      </c>
      <c r="BK168" s="105">
        <f ca="1">Cálculos!I167</f>
        <v>0</v>
      </c>
      <c r="BL168" s="105">
        <f ca="1">Cálculos!J167</f>
        <v>0</v>
      </c>
      <c r="BM168" s="105">
        <f ca="1">Cálculos!K167</f>
        <v>0</v>
      </c>
      <c r="BN168" s="105">
        <f ca="1">Cálculos!L167</f>
        <v>0</v>
      </c>
      <c r="BO168" s="105">
        <f>Cálculos!M167</f>
        <v>0</v>
      </c>
      <c r="BP168" s="105">
        <f ca="1">Cálculos!N167</f>
        <v>0</v>
      </c>
      <c r="BQ168" s="105">
        <f ca="1">Cálculos!O167</f>
        <v>0</v>
      </c>
      <c r="BR168" s="105">
        <f ca="1">Cálculos!P167</f>
        <v>0</v>
      </c>
      <c r="BS168" s="105">
        <f ca="1">Cálculos!Q167</f>
        <v>0</v>
      </c>
      <c r="BT168" s="105">
        <f ca="1">Cálculos!R167</f>
        <v>0</v>
      </c>
      <c r="BU168" s="105">
        <f ca="1">Cálculos!S167</f>
        <v>0</v>
      </c>
      <c r="BV168" s="105">
        <f ca="1">Cálculos!T167</f>
        <v>0</v>
      </c>
    </row>
    <row r="169" spans="40:74" customFormat="1">
      <c r="AN169" s="110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11"/>
      <c r="BD169" s="110">
        <f ca="1">Cálculos!B168</f>
        <v>0</v>
      </c>
      <c r="BE169" s="105">
        <f ca="1">Cálculos!C168</f>
        <v>0</v>
      </c>
      <c r="BF169" s="105">
        <f ca="1">Cálculos!D168</f>
        <v>0</v>
      </c>
      <c r="BG169" s="105">
        <f ca="1">Cálculos!E168</f>
        <v>0</v>
      </c>
      <c r="BH169" s="105">
        <f ca="1">Cálculos!F168</f>
        <v>0</v>
      </c>
      <c r="BI169" s="105">
        <f ca="1">Cálculos!G168</f>
        <v>0</v>
      </c>
      <c r="BJ169" s="105">
        <f>Cálculos!H168</f>
        <v>0</v>
      </c>
      <c r="BK169" s="105">
        <f ca="1">Cálculos!I168</f>
        <v>0</v>
      </c>
      <c r="BL169" s="105">
        <f ca="1">Cálculos!J168</f>
        <v>0</v>
      </c>
      <c r="BM169" s="105">
        <f ca="1">Cálculos!K168</f>
        <v>0</v>
      </c>
      <c r="BN169" s="105">
        <f ca="1">Cálculos!L168</f>
        <v>0</v>
      </c>
      <c r="BO169" s="105">
        <f>Cálculos!M168</f>
        <v>0</v>
      </c>
      <c r="BP169" s="105">
        <f ca="1">Cálculos!N168</f>
        <v>0</v>
      </c>
      <c r="BQ169" s="105">
        <f ca="1">Cálculos!O168</f>
        <v>0</v>
      </c>
      <c r="BR169" s="105">
        <f ca="1">Cálculos!P168</f>
        <v>0</v>
      </c>
      <c r="BS169" s="105">
        <f ca="1">Cálculos!Q168</f>
        <v>0</v>
      </c>
      <c r="BT169" s="105">
        <f ca="1">Cálculos!R168</f>
        <v>0</v>
      </c>
      <c r="BU169" s="105">
        <f ca="1">Cálculos!S168</f>
        <v>0</v>
      </c>
      <c r="BV169" s="105">
        <f ca="1">Cálculos!T168</f>
        <v>0</v>
      </c>
    </row>
    <row r="170" spans="40:74" customFormat="1">
      <c r="AN170" s="110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11"/>
      <c r="BD170" s="110">
        <f ca="1">Cálculos!B169</f>
        <v>0</v>
      </c>
      <c r="BE170" s="105">
        <f ca="1">Cálculos!C169</f>
        <v>0</v>
      </c>
      <c r="BF170" s="105">
        <f ca="1">Cálculos!D169</f>
        <v>0</v>
      </c>
      <c r="BG170" s="105">
        <f ca="1">Cálculos!E169</f>
        <v>0</v>
      </c>
      <c r="BH170" s="105">
        <f ca="1">Cálculos!F169</f>
        <v>0</v>
      </c>
      <c r="BI170" s="105">
        <f ca="1">Cálculos!G169</f>
        <v>0</v>
      </c>
      <c r="BJ170" s="105">
        <f>Cálculos!H169</f>
        <v>0</v>
      </c>
      <c r="BK170" s="105">
        <f ca="1">Cálculos!I169</f>
        <v>0</v>
      </c>
      <c r="BL170" s="105">
        <f ca="1">Cálculos!J169</f>
        <v>0</v>
      </c>
      <c r="BM170" s="105">
        <f ca="1">Cálculos!K169</f>
        <v>0</v>
      </c>
      <c r="BN170" s="105">
        <f ca="1">Cálculos!L169</f>
        <v>0</v>
      </c>
      <c r="BO170" s="105">
        <f>Cálculos!M169</f>
        <v>0</v>
      </c>
      <c r="BP170" s="105">
        <f ca="1">Cálculos!N169</f>
        <v>0</v>
      </c>
      <c r="BQ170" s="105">
        <f ca="1">Cálculos!O169</f>
        <v>0</v>
      </c>
      <c r="BR170" s="105">
        <f ca="1">Cálculos!P169</f>
        <v>0</v>
      </c>
      <c r="BS170" s="105">
        <f ca="1">Cálculos!Q169</f>
        <v>0</v>
      </c>
      <c r="BT170" s="105">
        <f ca="1">Cálculos!R169</f>
        <v>0</v>
      </c>
      <c r="BU170" s="105">
        <f ca="1">Cálculos!S169</f>
        <v>0</v>
      </c>
      <c r="BV170" s="105">
        <f ca="1">Cálculos!T169</f>
        <v>0</v>
      </c>
    </row>
    <row r="171" spans="40:74" customFormat="1">
      <c r="AN171" s="110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11"/>
      <c r="BD171" s="110">
        <f ca="1">Cálculos!B170</f>
        <v>0</v>
      </c>
      <c r="BE171" s="105">
        <f ca="1">Cálculos!C170</f>
        <v>0</v>
      </c>
      <c r="BF171" s="105">
        <f ca="1">Cálculos!D170</f>
        <v>0</v>
      </c>
      <c r="BG171" s="105">
        <f ca="1">Cálculos!E170</f>
        <v>0</v>
      </c>
      <c r="BH171" s="105">
        <f ca="1">Cálculos!F170</f>
        <v>0</v>
      </c>
      <c r="BI171" s="105">
        <f ca="1">Cálculos!G170</f>
        <v>0</v>
      </c>
      <c r="BJ171" s="105">
        <f>Cálculos!H170</f>
        <v>0</v>
      </c>
      <c r="BK171" s="105">
        <f ca="1">Cálculos!I170</f>
        <v>0</v>
      </c>
      <c r="BL171" s="105">
        <f ca="1">Cálculos!J170</f>
        <v>0</v>
      </c>
      <c r="BM171" s="105">
        <f ca="1">Cálculos!K170</f>
        <v>0</v>
      </c>
      <c r="BN171" s="105">
        <f ca="1">Cálculos!L170</f>
        <v>0</v>
      </c>
      <c r="BO171" s="105">
        <f>Cálculos!M170</f>
        <v>0</v>
      </c>
      <c r="BP171" s="105">
        <f ca="1">Cálculos!N170</f>
        <v>0</v>
      </c>
      <c r="BQ171" s="105">
        <f ca="1">Cálculos!O170</f>
        <v>0</v>
      </c>
      <c r="BR171" s="105">
        <f ca="1">Cálculos!P170</f>
        <v>0</v>
      </c>
      <c r="BS171" s="105">
        <f ca="1">Cálculos!Q170</f>
        <v>0</v>
      </c>
      <c r="BT171" s="105">
        <f ca="1">Cálculos!R170</f>
        <v>0</v>
      </c>
      <c r="BU171" s="105">
        <f ca="1">Cálculos!S170</f>
        <v>0</v>
      </c>
      <c r="BV171" s="105">
        <f ca="1">Cálculos!T170</f>
        <v>0</v>
      </c>
    </row>
    <row r="172" spans="40:74" customFormat="1">
      <c r="AN172" s="110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11"/>
      <c r="BD172" s="110">
        <f ca="1">Cálculos!B171</f>
        <v>0</v>
      </c>
      <c r="BE172" s="105">
        <f ca="1">Cálculos!C171</f>
        <v>0</v>
      </c>
      <c r="BF172" s="105">
        <f ca="1">Cálculos!D171</f>
        <v>0</v>
      </c>
      <c r="BG172" s="105">
        <f ca="1">Cálculos!E171</f>
        <v>0</v>
      </c>
      <c r="BH172" s="105">
        <f ca="1">Cálculos!F171</f>
        <v>0</v>
      </c>
      <c r="BI172" s="105">
        <f ca="1">Cálculos!G171</f>
        <v>0</v>
      </c>
      <c r="BJ172" s="105">
        <f>Cálculos!H171</f>
        <v>0</v>
      </c>
      <c r="BK172" s="105">
        <f ca="1">Cálculos!I171</f>
        <v>0</v>
      </c>
      <c r="BL172" s="105">
        <f ca="1">Cálculos!J171</f>
        <v>0</v>
      </c>
      <c r="BM172" s="105">
        <f ca="1">Cálculos!K171</f>
        <v>0</v>
      </c>
      <c r="BN172" s="105">
        <f ca="1">Cálculos!L171</f>
        <v>0</v>
      </c>
      <c r="BO172" s="105">
        <f>Cálculos!M171</f>
        <v>0</v>
      </c>
      <c r="BP172" s="105">
        <f ca="1">Cálculos!N171</f>
        <v>0</v>
      </c>
      <c r="BQ172" s="105">
        <f ca="1">Cálculos!O171</f>
        <v>0</v>
      </c>
      <c r="BR172" s="105">
        <f ca="1">Cálculos!P171</f>
        <v>0</v>
      </c>
      <c r="BS172" s="105">
        <f ca="1">Cálculos!Q171</f>
        <v>0</v>
      </c>
      <c r="BT172" s="105">
        <f ca="1">Cálculos!R171</f>
        <v>0</v>
      </c>
      <c r="BU172" s="105">
        <f ca="1">Cálculos!S171</f>
        <v>0</v>
      </c>
      <c r="BV172" s="105">
        <f ca="1">Cálculos!T171</f>
        <v>0</v>
      </c>
    </row>
    <row r="173" spans="40:74" customFormat="1">
      <c r="AN173" s="110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11"/>
      <c r="BD173" s="110">
        <f ca="1">Cálculos!B172</f>
        <v>0</v>
      </c>
      <c r="BE173" s="105">
        <f ca="1">Cálculos!C172</f>
        <v>0</v>
      </c>
      <c r="BF173" s="105">
        <f ca="1">Cálculos!D172</f>
        <v>0</v>
      </c>
      <c r="BG173" s="105">
        <f ca="1">Cálculos!E172</f>
        <v>0</v>
      </c>
      <c r="BH173" s="105">
        <f ca="1">Cálculos!F172</f>
        <v>0</v>
      </c>
      <c r="BI173" s="105">
        <f ca="1">Cálculos!G172</f>
        <v>0</v>
      </c>
      <c r="BJ173" s="105">
        <f>Cálculos!H172</f>
        <v>0</v>
      </c>
      <c r="BK173" s="105">
        <f ca="1">Cálculos!I172</f>
        <v>0</v>
      </c>
      <c r="BL173" s="105">
        <f ca="1">Cálculos!J172</f>
        <v>0</v>
      </c>
      <c r="BM173" s="105">
        <f ca="1">Cálculos!K172</f>
        <v>0</v>
      </c>
      <c r="BN173" s="105">
        <f ca="1">Cálculos!L172</f>
        <v>0</v>
      </c>
      <c r="BO173" s="105">
        <f>Cálculos!M172</f>
        <v>0</v>
      </c>
      <c r="BP173" s="105">
        <f ca="1">Cálculos!N172</f>
        <v>0</v>
      </c>
      <c r="BQ173" s="105">
        <f ca="1">Cálculos!O172</f>
        <v>0</v>
      </c>
      <c r="BR173" s="105">
        <f ca="1">Cálculos!P172</f>
        <v>0</v>
      </c>
      <c r="BS173" s="105">
        <f ca="1">Cálculos!Q172</f>
        <v>0</v>
      </c>
      <c r="BT173" s="105">
        <f ca="1">Cálculos!R172</f>
        <v>0</v>
      </c>
      <c r="BU173" s="105">
        <f ca="1">Cálculos!S172</f>
        <v>0</v>
      </c>
      <c r="BV173" s="105">
        <f ca="1">Cálculos!T172</f>
        <v>0</v>
      </c>
    </row>
    <row r="174" spans="40:74" customFormat="1">
      <c r="AN174" s="110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11"/>
      <c r="BD174" s="110">
        <f ca="1">Cálculos!B173</f>
        <v>0</v>
      </c>
      <c r="BE174" s="105">
        <f ca="1">Cálculos!C173</f>
        <v>0</v>
      </c>
      <c r="BF174" s="105">
        <f ca="1">Cálculos!D173</f>
        <v>0</v>
      </c>
      <c r="BG174" s="105">
        <f ca="1">Cálculos!E173</f>
        <v>0</v>
      </c>
      <c r="BH174" s="105">
        <f ca="1">Cálculos!F173</f>
        <v>0</v>
      </c>
      <c r="BI174" s="105">
        <f ca="1">Cálculos!G173</f>
        <v>0</v>
      </c>
      <c r="BJ174" s="105">
        <f>Cálculos!H173</f>
        <v>0</v>
      </c>
      <c r="BK174" s="105">
        <f ca="1">Cálculos!I173</f>
        <v>0</v>
      </c>
      <c r="BL174" s="105">
        <f ca="1">Cálculos!J173</f>
        <v>0</v>
      </c>
      <c r="BM174" s="105">
        <f ca="1">Cálculos!K173</f>
        <v>0</v>
      </c>
      <c r="BN174" s="105">
        <f ca="1">Cálculos!L173</f>
        <v>0</v>
      </c>
      <c r="BO174" s="105">
        <f>Cálculos!M173</f>
        <v>0</v>
      </c>
      <c r="BP174" s="105">
        <f ca="1">Cálculos!N173</f>
        <v>0</v>
      </c>
      <c r="BQ174" s="105">
        <f ca="1">Cálculos!O173</f>
        <v>0</v>
      </c>
      <c r="BR174" s="105">
        <f ca="1">Cálculos!P173</f>
        <v>0</v>
      </c>
      <c r="BS174" s="105">
        <f ca="1">Cálculos!Q173</f>
        <v>0</v>
      </c>
      <c r="BT174" s="105">
        <f ca="1">Cálculos!R173</f>
        <v>0</v>
      </c>
      <c r="BU174" s="105">
        <f ca="1">Cálculos!S173</f>
        <v>0</v>
      </c>
      <c r="BV174" s="105">
        <f ca="1">Cálculos!T173</f>
        <v>0</v>
      </c>
    </row>
    <row r="175" spans="40:74" customFormat="1">
      <c r="AN175" s="110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11"/>
      <c r="BD175" s="110">
        <f ca="1">Cálculos!B174</f>
        <v>0</v>
      </c>
      <c r="BE175" s="105">
        <f ca="1">Cálculos!C174</f>
        <v>0</v>
      </c>
      <c r="BF175" s="105">
        <f ca="1">Cálculos!D174</f>
        <v>0</v>
      </c>
      <c r="BG175" s="105">
        <f ca="1">Cálculos!E174</f>
        <v>0</v>
      </c>
      <c r="BH175" s="105">
        <f ca="1">Cálculos!F174</f>
        <v>0</v>
      </c>
      <c r="BI175" s="105">
        <f ca="1">Cálculos!G174</f>
        <v>0</v>
      </c>
      <c r="BJ175" s="105">
        <f>Cálculos!H174</f>
        <v>0</v>
      </c>
      <c r="BK175" s="105">
        <f ca="1">Cálculos!I174</f>
        <v>0</v>
      </c>
      <c r="BL175" s="105">
        <f ca="1">Cálculos!J174</f>
        <v>0</v>
      </c>
      <c r="BM175" s="105">
        <f ca="1">Cálculos!K174</f>
        <v>0</v>
      </c>
      <c r="BN175" s="105">
        <f ca="1">Cálculos!L174</f>
        <v>0</v>
      </c>
      <c r="BO175" s="105">
        <f>Cálculos!M174</f>
        <v>0</v>
      </c>
      <c r="BP175" s="105">
        <f ca="1">Cálculos!N174</f>
        <v>0</v>
      </c>
      <c r="BQ175" s="105">
        <f ca="1">Cálculos!O174</f>
        <v>0</v>
      </c>
      <c r="BR175" s="105">
        <f ca="1">Cálculos!P174</f>
        <v>0</v>
      </c>
      <c r="BS175" s="105">
        <f ca="1">Cálculos!Q174</f>
        <v>0</v>
      </c>
      <c r="BT175" s="105">
        <f ca="1">Cálculos!R174</f>
        <v>0</v>
      </c>
      <c r="BU175" s="105">
        <f ca="1">Cálculos!S174</f>
        <v>0</v>
      </c>
      <c r="BV175" s="105">
        <f ca="1">Cálculos!T174</f>
        <v>0</v>
      </c>
    </row>
    <row r="176" spans="40:74" customFormat="1">
      <c r="AN176" s="110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11"/>
      <c r="BD176" s="110">
        <f ca="1">Cálculos!B175</f>
        <v>0</v>
      </c>
      <c r="BE176" s="105">
        <f ca="1">Cálculos!C175</f>
        <v>0</v>
      </c>
      <c r="BF176" s="105">
        <f ca="1">Cálculos!D175</f>
        <v>0</v>
      </c>
      <c r="BG176" s="105">
        <f ca="1">Cálculos!E175</f>
        <v>0</v>
      </c>
      <c r="BH176" s="105">
        <f ca="1">Cálculos!F175</f>
        <v>0</v>
      </c>
      <c r="BI176" s="105">
        <f ca="1">Cálculos!G175</f>
        <v>0</v>
      </c>
      <c r="BJ176" s="105">
        <f>Cálculos!H175</f>
        <v>0</v>
      </c>
      <c r="BK176" s="105">
        <f ca="1">Cálculos!I175</f>
        <v>0</v>
      </c>
      <c r="BL176" s="105">
        <f ca="1">Cálculos!J175</f>
        <v>0</v>
      </c>
      <c r="BM176" s="105">
        <f ca="1">Cálculos!K175</f>
        <v>0</v>
      </c>
      <c r="BN176" s="105">
        <f ca="1">Cálculos!L175</f>
        <v>0</v>
      </c>
      <c r="BO176" s="105">
        <f>Cálculos!M175</f>
        <v>0</v>
      </c>
      <c r="BP176" s="105">
        <f ca="1">Cálculos!N175</f>
        <v>0</v>
      </c>
      <c r="BQ176" s="105">
        <f ca="1">Cálculos!O175</f>
        <v>0</v>
      </c>
      <c r="BR176" s="105">
        <f ca="1">Cálculos!P175</f>
        <v>0</v>
      </c>
      <c r="BS176" s="105">
        <f ca="1">Cálculos!Q175</f>
        <v>0</v>
      </c>
      <c r="BT176" s="105">
        <f ca="1">Cálculos!R175</f>
        <v>0</v>
      </c>
      <c r="BU176" s="105">
        <f ca="1">Cálculos!S175</f>
        <v>0</v>
      </c>
      <c r="BV176" s="105">
        <f ca="1">Cálculos!T175</f>
        <v>0</v>
      </c>
    </row>
    <row r="177" spans="40:74" customFormat="1">
      <c r="AN177" s="110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11"/>
      <c r="BD177" s="110">
        <f ca="1">Cálculos!B176</f>
        <v>0</v>
      </c>
      <c r="BE177" s="105">
        <f ca="1">Cálculos!C176</f>
        <v>0</v>
      </c>
      <c r="BF177" s="105">
        <f ca="1">Cálculos!D176</f>
        <v>0</v>
      </c>
      <c r="BG177" s="105">
        <f ca="1">Cálculos!E176</f>
        <v>0</v>
      </c>
      <c r="BH177" s="105">
        <f ca="1">Cálculos!F176</f>
        <v>0</v>
      </c>
      <c r="BI177" s="105">
        <f ca="1">Cálculos!G176</f>
        <v>0</v>
      </c>
      <c r="BJ177" s="105">
        <f>Cálculos!H176</f>
        <v>0</v>
      </c>
      <c r="BK177" s="105">
        <f ca="1">Cálculos!I176</f>
        <v>0</v>
      </c>
      <c r="BL177" s="105">
        <f ca="1">Cálculos!J176</f>
        <v>0</v>
      </c>
      <c r="BM177" s="105">
        <f ca="1">Cálculos!K176</f>
        <v>0</v>
      </c>
      <c r="BN177" s="105">
        <f ca="1">Cálculos!L176</f>
        <v>0</v>
      </c>
      <c r="BO177" s="105">
        <f>Cálculos!M176</f>
        <v>0</v>
      </c>
      <c r="BP177" s="105">
        <f ca="1">Cálculos!N176</f>
        <v>0</v>
      </c>
      <c r="BQ177" s="105">
        <f ca="1">Cálculos!O176</f>
        <v>0</v>
      </c>
      <c r="BR177" s="105">
        <f ca="1">Cálculos!P176</f>
        <v>0</v>
      </c>
      <c r="BS177" s="105">
        <f ca="1">Cálculos!Q176</f>
        <v>0</v>
      </c>
      <c r="BT177" s="105">
        <f ca="1">Cálculos!R176</f>
        <v>0</v>
      </c>
      <c r="BU177" s="105">
        <f ca="1">Cálculos!S176</f>
        <v>0</v>
      </c>
      <c r="BV177" s="105">
        <f ca="1">Cálculos!T176</f>
        <v>0</v>
      </c>
    </row>
    <row r="178" spans="40:74" customFormat="1">
      <c r="AN178" s="110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11"/>
      <c r="BD178" s="110">
        <f ca="1">Cálculos!B177</f>
        <v>0</v>
      </c>
      <c r="BE178" s="105">
        <f ca="1">Cálculos!C177</f>
        <v>0</v>
      </c>
      <c r="BF178" s="105">
        <f ca="1">Cálculos!D177</f>
        <v>0</v>
      </c>
      <c r="BG178" s="105">
        <f ca="1">Cálculos!E177</f>
        <v>0</v>
      </c>
      <c r="BH178" s="105">
        <f ca="1">Cálculos!F177</f>
        <v>0</v>
      </c>
      <c r="BI178" s="105">
        <f ca="1">Cálculos!G177</f>
        <v>0</v>
      </c>
      <c r="BJ178" s="105">
        <f>Cálculos!H177</f>
        <v>0</v>
      </c>
      <c r="BK178" s="105">
        <f ca="1">Cálculos!I177</f>
        <v>0</v>
      </c>
      <c r="BL178" s="105">
        <f ca="1">Cálculos!J177</f>
        <v>0</v>
      </c>
      <c r="BM178" s="105">
        <f ca="1">Cálculos!K177</f>
        <v>0</v>
      </c>
      <c r="BN178" s="105">
        <f ca="1">Cálculos!L177</f>
        <v>0</v>
      </c>
      <c r="BO178" s="105">
        <f>Cálculos!M177</f>
        <v>0</v>
      </c>
      <c r="BP178" s="105">
        <f ca="1">Cálculos!N177</f>
        <v>0</v>
      </c>
      <c r="BQ178" s="105">
        <f ca="1">Cálculos!O177</f>
        <v>0</v>
      </c>
      <c r="BR178" s="105">
        <f ca="1">Cálculos!P177</f>
        <v>0</v>
      </c>
      <c r="BS178" s="105">
        <f ca="1">Cálculos!Q177</f>
        <v>0</v>
      </c>
      <c r="BT178" s="105">
        <f ca="1">Cálculos!R177</f>
        <v>0</v>
      </c>
      <c r="BU178" s="105">
        <f ca="1">Cálculos!S177</f>
        <v>0</v>
      </c>
      <c r="BV178" s="105">
        <f ca="1">Cálculos!T177</f>
        <v>0</v>
      </c>
    </row>
    <row r="179" spans="40:74" customFormat="1">
      <c r="AN179" s="110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11"/>
      <c r="BD179" s="110">
        <f ca="1">Cálculos!B178</f>
        <v>0</v>
      </c>
      <c r="BE179" s="105">
        <f ca="1">Cálculos!C178</f>
        <v>0</v>
      </c>
      <c r="BF179" s="105">
        <f ca="1">Cálculos!D178</f>
        <v>0</v>
      </c>
      <c r="BG179" s="105">
        <f ca="1">Cálculos!E178</f>
        <v>0</v>
      </c>
      <c r="BH179" s="105">
        <f ca="1">Cálculos!F178</f>
        <v>0</v>
      </c>
      <c r="BI179" s="105">
        <f ca="1">Cálculos!G178</f>
        <v>0</v>
      </c>
      <c r="BJ179" s="105">
        <f>Cálculos!H178</f>
        <v>0</v>
      </c>
      <c r="BK179" s="105">
        <f ca="1">Cálculos!I178</f>
        <v>0</v>
      </c>
      <c r="BL179" s="105">
        <f ca="1">Cálculos!J178</f>
        <v>0</v>
      </c>
      <c r="BM179" s="105">
        <f ca="1">Cálculos!K178</f>
        <v>0</v>
      </c>
      <c r="BN179" s="105">
        <f ca="1">Cálculos!L178</f>
        <v>0</v>
      </c>
      <c r="BO179" s="105">
        <f>Cálculos!M178</f>
        <v>0</v>
      </c>
      <c r="BP179" s="105">
        <f ca="1">Cálculos!N178</f>
        <v>0</v>
      </c>
      <c r="BQ179" s="105">
        <f ca="1">Cálculos!O178</f>
        <v>0</v>
      </c>
      <c r="BR179" s="105">
        <f ca="1">Cálculos!P178</f>
        <v>0</v>
      </c>
      <c r="BS179" s="105">
        <f ca="1">Cálculos!Q178</f>
        <v>0</v>
      </c>
      <c r="BT179" s="105">
        <f ca="1">Cálculos!R178</f>
        <v>0</v>
      </c>
      <c r="BU179" s="105">
        <f ca="1">Cálculos!S178</f>
        <v>0</v>
      </c>
      <c r="BV179" s="105">
        <f ca="1">Cálculos!T178</f>
        <v>0</v>
      </c>
    </row>
    <row r="180" spans="40:74" customFormat="1">
      <c r="AN180" s="110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11"/>
      <c r="BD180" s="110">
        <f ca="1">Cálculos!B179</f>
        <v>0</v>
      </c>
      <c r="BE180" s="105">
        <f ca="1">Cálculos!C179</f>
        <v>0</v>
      </c>
      <c r="BF180" s="105">
        <f ca="1">Cálculos!D179</f>
        <v>0</v>
      </c>
      <c r="BG180" s="105">
        <f ca="1">Cálculos!E179</f>
        <v>0</v>
      </c>
      <c r="BH180" s="105">
        <f ca="1">Cálculos!F179</f>
        <v>0</v>
      </c>
      <c r="BI180" s="105">
        <f ca="1">Cálculos!G179</f>
        <v>0</v>
      </c>
      <c r="BJ180" s="105">
        <f>Cálculos!H179</f>
        <v>0</v>
      </c>
      <c r="BK180" s="105">
        <f ca="1">Cálculos!I179</f>
        <v>0</v>
      </c>
      <c r="BL180" s="105">
        <f ca="1">Cálculos!J179</f>
        <v>0</v>
      </c>
      <c r="BM180" s="105">
        <f ca="1">Cálculos!K179</f>
        <v>0</v>
      </c>
      <c r="BN180" s="105">
        <f ca="1">Cálculos!L179</f>
        <v>0</v>
      </c>
      <c r="BO180" s="105">
        <f>Cálculos!M179</f>
        <v>0</v>
      </c>
      <c r="BP180" s="105">
        <f ca="1">Cálculos!N179</f>
        <v>0</v>
      </c>
      <c r="BQ180" s="105">
        <f ca="1">Cálculos!O179</f>
        <v>0</v>
      </c>
      <c r="BR180" s="105">
        <f ca="1">Cálculos!P179</f>
        <v>0</v>
      </c>
      <c r="BS180" s="105">
        <f ca="1">Cálculos!Q179</f>
        <v>0</v>
      </c>
      <c r="BT180" s="105">
        <f ca="1">Cálculos!R179</f>
        <v>0</v>
      </c>
      <c r="BU180" s="105">
        <f ca="1">Cálculos!S179</f>
        <v>0</v>
      </c>
      <c r="BV180" s="105">
        <f ca="1">Cálculos!T179</f>
        <v>0</v>
      </c>
    </row>
    <row r="181" spans="40:74" customFormat="1">
      <c r="AN181" s="110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11"/>
      <c r="BD181" s="110">
        <f ca="1">Cálculos!B180</f>
        <v>0</v>
      </c>
      <c r="BE181" s="105">
        <f ca="1">Cálculos!C180</f>
        <v>0</v>
      </c>
      <c r="BF181" s="105">
        <f ca="1">Cálculos!D180</f>
        <v>0</v>
      </c>
      <c r="BG181" s="105">
        <f ca="1">Cálculos!E180</f>
        <v>0</v>
      </c>
      <c r="BH181" s="105">
        <f ca="1">Cálculos!F180</f>
        <v>0</v>
      </c>
      <c r="BI181" s="105">
        <f ca="1">Cálculos!G180</f>
        <v>0</v>
      </c>
      <c r="BJ181" s="105">
        <f>Cálculos!H180</f>
        <v>0</v>
      </c>
      <c r="BK181" s="105">
        <f ca="1">Cálculos!I180</f>
        <v>0</v>
      </c>
      <c r="BL181" s="105">
        <f ca="1">Cálculos!J180</f>
        <v>0</v>
      </c>
      <c r="BM181" s="105">
        <f ca="1">Cálculos!K180</f>
        <v>0</v>
      </c>
      <c r="BN181" s="105">
        <f ca="1">Cálculos!L180</f>
        <v>0</v>
      </c>
      <c r="BO181" s="105">
        <f>Cálculos!M180</f>
        <v>0</v>
      </c>
      <c r="BP181" s="105">
        <f ca="1">Cálculos!N180</f>
        <v>0</v>
      </c>
      <c r="BQ181" s="105">
        <f ca="1">Cálculos!O180</f>
        <v>0</v>
      </c>
      <c r="BR181" s="105">
        <f ca="1">Cálculos!P180</f>
        <v>0</v>
      </c>
      <c r="BS181" s="105">
        <f ca="1">Cálculos!Q180</f>
        <v>0</v>
      </c>
      <c r="BT181" s="105">
        <f ca="1">Cálculos!R180</f>
        <v>0</v>
      </c>
      <c r="BU181" s="105">
        <f ca="1">Cálculos!S180</f>
        <v>0</v>
      </c>
      <c r="BV181" s="105">
        <f ca="1">Cálculos!T180</f>
        <v>0</v>
      </c>
    </row>
    <row r="182" spans="40:74" customFormat="1">
      <c r="AN182" s="110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11"/>
      <c r="BD182" s="110">
        <f ca="1">Cálculos!B181</f>
        <v>0</v>
      </c>
      <c r="BE182" s="105">
        <f ca="1">Cálculos!C181</f>
        <v>0</v>
      </c>
      <c r="BF182" s="105">
        <f ca="1">Cálculos!D181</f>
        <v>0</v>
      </c>
      <c r="BG182" s="105">
        <f ca="1">Cálculos!E181</f>
        <v>0</v>
      </c>
      <c r="BH182" s="105">
        <f ca="1">Cálculos!F181</f>
        <v>0</v>
      </c>
      <c r="BI182" s="105">
        <f ca="1">Cálculos!G181</f>
        <v>0</v>
      </c>
      <c r="BJ182" s="105">
        <f>Cálculos!H181</f>
        <v>0</v>
      </c>
      <c r="BK182" s="105">
        <f ca="1">Cálculos!I181</f>
        <v>0</v>
      </c>
      <c r="BL182" s="105">
        <f ca="1">Cálculos!J181</f>
        <v>0</v>
      </c>
      <c r="BM182" s="105">
        <f ca="1">Cálculos!K181</f>
        <v>0</v>
      </c>
      <c r="BN182" s="105">
        <f ca="1">Cálculos!L181</f>
        <v>0</v>
      </c>
      <c r="BO182" s="105">
        <f>Cálculos!M181</f>
        <v>0</v>
      </c>
      <c r="BP182" s="105">
        <f ca="1">Cálculos!N181</f>
        <v>0</v>
      </c>
      <c r="BQ182" s="105">
        <f ca="1">Cálculos!O181</f>
        <v>0</v>
      </c>
      <c r="BR182" s="105">
        <f ca="1">Cálculos!P181</f>
        <v>0</v>
      </c>
      <c r="BS182" s="105">
        <f ca="1">Cálculos!Q181</f>
        <v>0</v>
      </c>
      <c r="BT182" s="105">
        <f ca="1">Cálculos!R181</f>
        <v>0</v>
      </c>
      <c r="BU182" s="105">
        <f ca="1">Cálculos!S181</f>
        <v>0</v>
      </c>
      <c r="BV182" s="105">
        <f ca="1">Cálculos!T181</f>
        <v>0</v>
      </c>
    </row>
    <row r="183" spans="40:74" customFormat="1">
      <c r="AN183" s="110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11"/>
      <c r="BD183" s="110">
        <f ca="1">Cálculos!B182</f>
        <v>0</v>
      </c>
      <c r="BE183" s="105">
        <f ca="1">Cálculos!C182</f>
        <v>0</v>
      </c>
      <c r="BF183" s="105">
        <f ca="1">Cálculos!D182</f>
        <v>0</v>
      </c>
      <c r="BG183" s="105">
        <f ca="1">Cálculos!E182</f>
        <v>0</v>
      </c>
      <c r="BH183" s="105">
        <f ca="1">Cálculos!F182</f>
        <v>0</v>
      </c>
      <c r="BI183" s="105">
        <f ca="1">Cálculos!G182</f>
        <v>0</v>
      </c>
      <c r="BJ183" s="105">
        <f>Cálculos!H182</f>
        <v>0</v>
      </c>
      <c r="BK183" s="105">
        <f ca="1">Cálculos!I182</f>
        <v>0</v>
      </c>
      <c r="BL183" s="105">
        <f ca="1">Cálculos!J182</f>
        <v>0</v>
      </c>
      <c r="BM183" s="105">
        <f ca="1">Cálculos!K182</f>
        <v>0</v>
      </c>
      <c r="BN183" s="105">
        <f ca="1">Cálculos!L182</f>
        <v>0</v>
      </c>
      <c r="BO183" s="105">
        <f>Cálculos!M182</f>
        <v>0</v>
      </c>
      <c r="BP183" s="105">
        <f ca="1">Cálculos!N182</f>
        <v>0</v>
      </c>
      <c r="BQ183" s="105">
        <f ca="1">Cálculos!O182</f>
        <v>0</v>
      </c>
      <c r="BR183" s="105">
        <f ca="1">Cálculos!P182</f>
        <v>0</v>
      </c>
      <c r="BS183" s="105">
        <f ca="1">Cálculos!Q182</f>
        <v>0</v>
      </c>
      <c r="BT183" s="105">
        <f ca="1">Cálculos!R182</f>
        <v>0</v>
      </c>
      <c r="BU183" s="105">
        <f ca="1">Cálculos!S182</f>
        <v>0</v>
      </c>
      <c r="BV183" s="105">
        <f ca="1">Cálculos!T182</f>
        <v>0</v>
      </c>
    </row>
    <row r="184" spans="40:74" customFormat="1">
      <c r="AN184" s="110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11"/>
      <c r="BD184" s="110">
        <f ca="1">Cálculos!B183</f>
        <v>0</v>
      </c>
      <c r="BE184" s="105">
        <f ca="1">Cálculos!C183</f>
        <v>0</v>
      </c>
      <c r="BF184" s="105">
        <f ca="1">Cálculos!D183</f>
        <v>0</v>
      </c>
      <c r="BG184" s="105">
        <f ca="1">Cálculos!E183</f>
        <v>0</v>
      </c>
      <c r="BH184" s="105">
        <f ca="1">Cálculos!F183</f>
        <v>0</v>
      </c>
      <c r="BI184" s="105">
        <f ca="1">Cálculos!G183</f>
        <v>0</v>
      </c>
      <c r="BJ184" s="105">
        <f>Cálculos!H183</f>
        <v>0</v>
      </c>
      <c r="BK184" s="105">
        <f ca="1">Cálculos!I183</f>
        <v>0</v>
      </c>
      <c r="BL184" s="105">
        <f ca="1">Cálculos!J183</f>
        <v>0</v>
      </c>
      <c r="BM184" s="105">
        <f ca="1">Cálculos!K183</f>
        <v>0</v>
      </c>
      <c r="BN184" s="105">
        <f ca="1">Cálculos!L183</f>
        <v>0</v>
      </c>
      <c r="BO184" s="105">
        <f>Cálculos!M183</f>
        <v>0</v>
      </c>
      <c r="BP184" s="105">
        <f ca="1">Cálculos!N183</f>
        <v>0</v>
      </c>
      <c r="BQ184" s="105">
        <f ca="1">Cálculos!O183</f>
        <v>0</v>
      </c>
      <c r="BR184" s="105">
        <f ca="1">Cálculos!P183</f>
        <v>0</v>
      </c>
      <c r="BS184" s="105">
        <f ca="1">Cálculos!Q183</f>
        <v>0</v>
      </c>
      <c r="BT184" s="105">
        <f ca="1">Cálculos!R183</f>
        <v>0</v>
      </c>
      <c r="BU184" s="105">
        <f ca="1">Cálculos!S183</f>
        <v>0</v>
      </c>
      <c r="BV184" s="105">
        <f ca="1">Cálculos!T183</f>
        <v>0</v>
      </c>
    </row>
    <row r="185" spans="40:74" customFormat="1">
      <c r="AN185" s="110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11"/>
      <c r="BD185" s="110">
        <f ca="1">Cálculos!B184</f>
        <v>0</v>
      </c>
      <c r="BE185" s="105">
        <f ca="1">Cálculos!C184</f>
        <v>0</v>
      </c>
      <c r="BF185" s="105">
        <f ca="1">Cálculos!D184</f>
        <v>0</v>
      </c>
      <c r="BG185" s="105">
        <f ca="1">Cálculos!E184</f>
        <v>0</v>
      </c>
      <c r="BH185" s="105">
        <f ca="1">Cálculos!F184</f>
        <v>0</v>
      </c>
      <c r="BI185" s="105">
        <f ca="1">Cálculos!G184</f>
        <v>0</v>
      </c>
      <c r="BJ185" s="105">
        <f>Cálculos!H184</f>
        <v>0</v>
      </c>
      <c r="BK185" s="105">
        <f ca="1">Cálculos!I184</f>
        <v>0</v>
      </c>
      <c r="BL185" s="105">
        <f ca="1">Cálculos!J184</f>
        <v>0</v>
      </c>
      <c r="BM185" s="105">
        <f ca="1">Cálculos!K184</f>
        <v>0</v>
      </c>
      <c r="BN185" s="105">
        <f ca="1">Cálculos!L184</f>
        <v>0</v>
      </c>
      <c r="BO185" s="105">
        <f>Cálculos!M184</f>
        <v>0</v>
      </c>
      <c r="BP185" s="105">
        <f ca="1">Cálculos!N184</f>
        <v>0</v>
      </c>
      <c r="BQ185" s="105">
        <f ca="1">Cálculos!O184</f>
        <v>0</v>
      </c>
      <c r="BR185" s="105">
        <f ca="1">Cálculos!P184</f>
        <v>0</v>
      </c>
      <c r="BS185" s="105">
        <f ca="1">Cálculos!Q184</f>
        <v>0</v>
      </c>
      <c r="BT185" s="105">
        <f ca="1">Cálculos!R184</f>
        <v>0</v>
      </c>
      <c r="BU185" s="105">
        <f ca="1">Cálculos!S184</f>
        <v>0</v>
      </c>
      <c r="BV185" s="105">
        <f ca="1">Cálculos!T184</f>
        <v>0</v>
      </c>
    </row>
    <row r="186" spans="40:74" customFormat="1">
      <c r="AN186" s="110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11"/>
      <c r="BD186" s="110">
        <f ca="1">Cálculos!B185</f>
        <v>0</v>
      </c>
      <c r="BE186" s="105">
        <f ca="1">Cálculos!C185</f>
        <v>0</v>
      </c>
      <c r="BF186" s="105">
        <f ca="1">Cálculos!D185</f>
        <v>0</v>
      </c>
      <c r="BG186" s="105">
        <f ca="1">Cálculos!E185</f>
        <v>0</v>
      </c>
      <c r="BH186" s="105">
        <f ca="1">Cálculos!F185</f>
        <v>0</v>
      </c>
      <c r="BI186" s="105">
        <f ca="1">Cálculos!G185</f>
        <v>0</v>
      </c>
      <c r="BJ186" s="105">
        <f>Cálculos!H185</f>
        <v>0</v>
      </c>
      <c r="BK186" s="105">
        <f ca="1">Cálculos!I185</f>
        <v>0</v>
      </c>
      <c r="BL186" s="105">
        <f ca="1">Cálculos!J185</f>
        <v>0</v>
      </c>
      <c r="BM186" s="105">
        <f ca="1">Cálculos!K185</f>
        <v>0</v>
      </c>
      <c r="BN186" s="105">
        <f ca="1">Cálculos!L185</f>
        <v>0</v>
      </c>
      <c r="BO186" s="105">
        <f>Cálculos!M185</f>
        <v>0</v>
      </c>
      <c r="BP186" s="105">
        <f ca="1">Cálculos!N185</f>
        <v>0</v>
      </c>
      <c r="BQ186" s="105">
        <f ca="1">Cálculos!O185</f>
        <v>0</v>
      </c>
      <c r="BR186" s="105">
        <f ca="1">Cálculos!P185</f>
        <v>0</v>
      </c>
      <c r="BS186" s="105">
        <f ca="1">Cálculos!Q185</f>
        <v>0</v>
      </c>
      <c r="BT186" s="105">
        <f ca="1">Cálculos!R185</f>
        <v>0</v>
      </c>
      <c r="BU186" s="105">
        <f ca="1">Cálculos!S185</f>
        <v>0</v>
      </c>
      <c r="BV186" s="105">
        <f ca="1">Cálculos!T185</f>
        <v>0</v>
      </c>
    </row>
    <row r="187" spans="40:74" customFormat="1">
      <c r="AN187" s="110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11"/>
      <c r="BD187" s="110">
        <f ca="1">Cálculos!B186</f>
        <v>0</v>
      </c>
      <c r="BE187" s="105">
        <f ca="1">Cálculos!C186</f>
        <v>0</v>
      </c>
      <c r="BF187" s="105">
        <f ca="1">Cálculos!D186</f>
        <v>0</v>
      </c>
      <c r="BG187" s="105">
        <f ca="1">Cálculos!E186</f>
        <v>0</v>
      </c>
      <c r="BH187" s="105">
        <f ca="1">Cálculos!F186</f>
        <v>0</v>
      </c>
      <c r="BI187" s="105">
        <f ca="1">Cálculos!G186</f>
        <v>0</v>
      </c>
      <c r="BJ187" s="105">
        <f>Cálculos!H186</f>
        <v>0</v>
      </c>
      <c r="BK187" s="105">
        <f ca="1">Cálculos!I186</f>
        <v>0</v>
      </c>
      <c r="BL187" s="105">
        <f ca="1">Cálculos!J186</f>
        <v>0</v>
      </c>
      <c r="BM187" s="105">
        <f ca="1">Cálculos!K186</f>
        <v>0</v>
      </c>
      <c r="BN187" s="105">
        <f ca="1">Cálculos!L186</f>
        <v>0</v>
      </c>
      <c r="BO187" s="105">
        <f>Cálculos!M186</f>
        <v>0</v>
      </c>
      <c r="BP187" s="105">
        <f ca="1">Cálculos!N186</f>
        <v>0</v>
      </c>
      <c r="BQ187" s="105">
        <f ca="1">Cálculos!O186</f>
        <v>0</v>
      </c>
      <c r="BR187" s="105">
        <f ca="1">Cálculos!P186</f>
        <v>0</v>
      </c>
      <c r="BS187" s="105">
        <f ca="1">Cálculos!Q186</f>
        <v>0</v>
      </c>
      <c r="BT187" s="105">
        <f ca="1">Cálculos!R186</f>
        <v>0</v>
      </c>
      <c r="BU187" s="105">
        <f ca="1">Cálculos!S186</f>
        <v>0</v>
      </c>
      <c r="BV187" s="105">
        <f ca="1">Cálculos!T186</f>
        <v>0</v>
      </c>
    </row>
    <row r="188" spans="40:74" customFormat="1">
      <c r="AN188" s="110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11"/>
      <c r="BD188" s="110">
        <f ca="1">Cálculos!B187</f>
        <v>0</v>
      </c>
      <c r="BE188" s="105">
        <f ca="1">Cálculos!C187</f>
        <v>0</v>
      </c>
      <c r="BF188" s="105">
        <f ca="1">Cálculos!D187</f>
        <v>0</v>
      </c>
      <c r="BG188" s="105">
        <f ca="1">Cálculos!E187</f>
        <v>0</v>
      </c>
      <c r="BH188" s="105">
        <f ca="1">Cálculos!F187</f>
        <v>0</v>
      </c>
      <c r="BI188" s="105">
        <f ca="1">Cálculos!G187</f>
        <v>0</v>
      </c>
      <c r="BJ188" s="105">
        <f>Cálculos!H187</f>
        <v>0</v>
      </c>
      <c r="BK188" s="105">
        <f ca="1">Cálculos!I187</f>
        <v>0</v>
      </c>
      <c r="BL188" s="105">
        <f ca="1">Cálculos!J187</f>
        <v>0</v>
      </c>
      <c r="BM188" s="105">
        <f ca="1">Cálculos!K187</f>
        <v>0</v>
      </c>
      <c r="BN188" s="105">
        <f ca="1">Cálculos!L187</f>
        <v>0</v>
      </c>
      <c r="BO188" s="105">
        <f>Cálculos!M187</f>
        <v>0</v>
      </c>
      <c r="BP188" s="105">
        <f ca="1">Cálculos!N187</f>
        <v>0</v>
      </c>
      <c r="BQ188" s="105">
        <f ca="1">Cálculos!O187</f>
        <v>0</v>
      </c>
      <c r="BR188" s="105">
        <f ca="1">Cálculos!P187</f>
        <v>0</v>
      </c>
      <c r="BS188" s="105">
        <f ca="1">Cálculos!Q187</f>
        <v>0</v>
      </c>
      <c r="BT188" s="105">
        <f ca="1">Cálculos!R187</f>
        <v>0</v>
      </c>
      <c r="BU188" s="105">
        <f ca="1">Cálculos!S187</f>
        <v>0</v>
      </c>
      <c r="BV188" s="105">
        <f ca="1">Cálculos!T187</f>
        <v>0</v>
      </c>
    </row>
    <row r="189" spans="40:74" customFormat="1">
      <c r="AN189" s="110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11"/>
      <c r="BD189" s="110">
        <f ca="1">Cálculos!B188</f>
        <v>0</v>
      </c>
      <c r="BE189" s="105">
        <f ca="1">Cálculos!C188</f>
        <v>0</v>
      </c>
      <c r="BF189" s="105">
        <f ca="1">Cálculos!D188</f>
        <v>0</v>
      </c>
      <c r="BG189" s="105">
        <f ca="1">Cálculos!E188</f>
        <v>0</v>
      </c>
      <c r="BH189" s="105">
        <f ca="1">Cálculos!F188</f>
        <v>0</v>
      </c>
      <c r="BI189" s="105">
        <f ca="1">Cálculos!G188</f>
        <v>0</v>
      </c>
      <c r="BJ189" s="105">
        <f>Cálculos!H188</f>
        <v>0</v>
      </c>
      <c r="BK189" s="105">
        <f ca="1">Cálculos!I188</f>
        <v>0</v>
      </c>
      <c r="BL189" s="105">
        <f ca="1">Cálculos!J188</f>
        <v>0</v>
      </c>
      <c r="BM189" s="105">
        <f ca="1">Cálculos!K188</f>
        <v>0</v>
      </c>
      <c r="BN189" s="105">
        <f ca="1">Cálculos!L188</f>
        <v>0</v>
      </c>
      <c r="BO189" s="105">
        <f>Cálculos!M188</f>
        <v>0</v>
      </c>
      <c r="BP189" s="105">
        <f ca="1">Cálculos!N188</f>
        <v>0</v>
      </c>
      <c r="BQ189" s="105">
        <f ca="1">Cálculos!O188</f>
        <v>0</v>
      </c>
      <c r="BR189" s="105">
        <f ca="1">Cálculos!P188</f>
        <v>0</v>
      </c>
      <c r="BS189" s="105">
        <f ca="1">Cálculos!Q188</f>
        <v>0</v>
      </c>
      <c r="BT189" s="105">
        <f ca="1">Cálculos!R188</f>
        <v>0</v>
      </c>
      <c r="BU189" s="105">
        <f ca="1">Cálculos!S188</f>
        <v>0</v>
      </c>
      <c r="BV189" s="105">
        <f ca="1">Cálculos!T188</f>
        <v>0</v>
      </c>
    </row>
    <row r="190" spans="40:74" customFormat="1">
      <c r="AN190" s="110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11"/>
      <c r="BD190" s="110">
        <f ca="1">Cálculos!B189</f>
        <v>0</v>
      </c>
      <c r="BE190" s="105">
        <f ca="1">Cálculos!C189</f>
        <v>0</v>
      </c>
      <c r="BF190" s="105">
        <f ca="1">Cálculos!D189</f>
        <v>0</v>
      </c>
      <c r="BG190" s="105">
        <f ca="1">Cálculos!E189</f>
        <v>0</v>
      </c>
      <c r="BH190" s="105">
        <f ca="1">Cálculos!F189</f>
        <v>0</v>
      </c>
      <c r="BI190" s="105">
        <f ca="1">Cálculos!G189</f>
        <v>0</v>
      </c>
      <c r="BJ190" s="105">
        <f>Cálculos!H189</f>
        <v>0</v>
      </c>
      <c r="BK190" s="105">
        <f ca="1">Cálculos!I189</f>
        <v>0</v>
      </c>
      <c r="BL190" s="105">
        <f ca="1">Cálculos!J189</f>
        <v>0</v>
      </c>
      <c r="BM190" s="105">
        <f ca="1">Cálculos!K189</f>
        <v>0</v>
      </c>
      <c r="BN190" s="105">
        <f ca="1">Cálculos!L189</f>
        <v>0</v>
      </c>
      <c r="BO190" s="105">
        <f>Cálculos!M189</f>
        <v>0</v>
      </c>
      <c r="BP190" s="105">
        <f ca="1">Cálculos!N189</f>
        <v>0</v>
      </c>
      <c r="BQ190" s="105">
        <f ca="1">Cálculos!O189</f>
        <v>0</v>
      </c>
      <c r="BR190" s="105">
        <f ca="1">Cálculos!P189</f>
        <v>0</v>
      </c>
      <c r="BS190" s="105">
        <f ca="1">Cálculos!Q189</f>
        <v>0</v>
      </c>
      <c r="BT190" s="105">
        <f ca="1">Cálculos!R189</f>
        <v>0</v>
      </c>
      <c r="BU190" s="105">
        <f ca="1">Cálculos!S189</f>
        <v>0</v>
      </c>
      <c r="BV190" s="105">
        <f ca="1">Cálculos!T189</f>
        <v>0</v>
      </c>
    </row>
    <row r="191" spans="40:74" customFormat="1">
      <c r="AN191" s="110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11"/>
      <c r="BD191" s="110">
        <f ca="1">Cálculos!B190</f>
        <v>0</v>
      </c>
      <c r="BE191" s="105">
        <f ca="1">Cálculos!C190</f>
        <v>0</v>
      </c>
      <c r="BF191" s="105">
        <f ca="1">Cálculos!D190</f>
        <v>0</v>
      </c>
      <c r="BG191" s="105">
        <f ca="1">Cálculos!E190</f>
        <v>0</v>
      </c>
      <c r="BH191" s="105">
        <f ca="1">Cálculos!F190</f>
        <v>0</v>
      </c>
      <c r="BI191" s="105">
        <f ca="1">Cálculos!G190</f>
        <v>0</v>
      </c>
      <c r="BJ191" s="105">
        <f>Cálculos!H190</f>
        <v>0</v>
      </c>
      <c r="BK191" s="105">
        <f ca="1">Cálculos!I190</f>
        <v>0</v>
      </c>
      <c r="BL191" s="105">
        <f ca="1">Cálculos!J190</f>
        <v>0</v>
      </c>
      <c r="BM191" s="105">
        <f ca="1">Cálculos!K190</f>
        <v>0</v>
      </c>
      <c r="BN191" s="105">
        <f ca="1">Cálculos!L190</f>
        <v>0</v>
      </c>
      <c r="BO191" s="105">
        <f>Cálculos!M190</f>
        <v>0</v>
      </c>
      <c r="BP191" s="105">
        <f ca="1">Cálculos!N190</f>
        <v>0</v>
      </c>
      <c r="BQ191" s="105">
        <f ca="1">Cálculos!O190</f>
        <v>0</v>
      </c>
      <c r="BR191" s="105">
        <f ca="1">Cálculos!P190</f>
        <v>0</v>
      </c>
      <c r="BS191" s="105">
        <f ca="1">Cálculos!Q190</f>
        <v>0</v>
      </c>
      <c r="BT191" s="105">
        <f ca="1">Cálculos!R190</f>
        <v>0</v>
      </c>
      <c r="BU191" s="105">
        <f ca="1">Cálculos!S190</f>
        <v>0</v>
      </c>
      <c r="BV191" s="105">
        <f ca="1">Cálculos!T190</f>
        <v>0</v>
      </c>
    </row>
    <row r="192" spans="40:74" customFormat="1">
      <c r="AN192" s="110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11"/>
      <c r="BD192" s="110">
        <f ca="1">Cálculos!B191</f>
        <v>0</v>
      </c>
      <c r="BE192" s="105">
        <f ca="1">Cálculos!C191</f>
        <v>0</v>
      </c>
      <c r="BF192" s="105">
        <f ca="1">Cálculos!D191</f>
        <v>0</v>
      </c>
      <c r="BG192" s="105">
        <f ca="1">Cálculos!E191</f>
        <v>0</v>
      </c>
      <c r="BH192" s="105">
        <f ca="1">Cálculos!F191</f>
        <v>0</v>
      </c>
      <c r="BI192" s="105">
        <f ca="1">Cálculos!G191</f>
        <v>0</v>
      </c>
      <c r="BJ192" s="105">
        <f>Cálculos!H191</f>
        <v>0</v>
      </c>
      <c r="BK192" s="105">
        <f ca="1">Cálculos!I191</f>
        <v>0</v>
      </c>
      <c r="BL192" s="105">
        <f ca="1">Cálculos!J191</f>
        <v>0</v>
      </c>
      <c r="BM192" s="105">
        <f ca="1">Cálculos!K191</f>
        <v>0</v>
      </c>
      <c r="BN192" s="105">
        <f ca="1">Cálculos!L191</f>
        <v>0</v>
      </c>
      <c r="BO192" s="105">
        <f>Cálculos!M191</f>
        <v>0</v>
      </c>
      <c r="BP192" s="105">
        <f ca="1">Cálculos!N191</f>
        <v>0</v>
      </c>
      <c r="BQ192" s="105">
        <f ca="1">Cálculos!O191</f>
        <v>0</v>
      </c>
      <c r="BR192" s="105">
        <f ca="1">Cálculos!P191</f>
        <v>0</v>
      </c>
      <c r="BS192" s="105">
        <f ca="1">Cálculos!Q191</f>
        <v>0</v>
      </c>
      <c r="BT192" s="105">
        <f ca="1">Cálculos!R191</f>
        <v>0</v>
      </c>
      <c r="BU192" s="105">
        <f ca="1">Cálculos!S191</f>
        <v>0</v>
      </c>
      <c r="BV192" s="105">
        <f ca="1">Cálculos!T191</f>
        <v>0</v>
      </c>
    </row>
    <row r="193" spans="40:74" customFormat="1">
      <c r="AN193" s="110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11"/>
      <c r="BD193" s="110">
        <f ca="1">Cálculos!B192</f>
        <v>0</v>
      </c>
      <c r="BE193" s="105">
        <f ca="1">Cálculos!C192</f>
        <v>0</v>
      </c>
      <c r="BF193" s="105">
        <f ca="1">Cálculos!D192</f>
        <v>0</v>
      </c>
      <c r="BG193" s="105">
        <f ca="1">Cálculos!E192</f>
        <v>0</v>
      </c>
      <c r="BH193" s="105">
        <f ca="1">Cálculos!F192</f>
        <v>0</v>
      </c>
      <c r="BI193" s="105">
        <f ca="1">Cálculos!G192</f>
        <v>0</v>
      </c>
      <c r="BJ193" s="105">
        <f>Cálculos!H192</f>
        <v>0</v>
      </c>
      <c r="BK193" s="105">
        <f ca="1">Cálculos!I192</f>
        <v>0</v>
      </c>
      <c r="BL193" s="105">
        <f ca="1">Cálculos!J192</f>
        <v>0</v>
      </c>
      <c r="BM193" s="105">
        <f ca="1">Cálculos!K192</f>
        <v>0</v>
      </c>
      <c r="BN193" s="105">
        <f ca="1">Cálculos!L192</f>
        <v>0</v>
      </c>
      <c r="BO193" s="105">
        <f>Cálculos!M192</f>
        <v>0</v>
      </c>
      <c r="BP193" s="105">
        <f ca="1">Cálculos!N192</f>
        <v>0</v>
      </c>
      <c r="BQ193" s="105">
        <f ca="1">Cálculos!O192</f>
        <v>0</v>
      </c>
      <c r="BR193" s="105">
        <f ca="1">Cálculos!P192</f>
        <v>0</v>
      </c>
      <c r="BS193" s="105">
        <f ca="1">Cálculos!Q192</f>
        <v>0</v>
      </c>
      <c r="BT193" s="105">
        <f ca="1">Cálculos!R192</f>
        <v>0</v>
      </c>
      <c r="BU193" s="105">
        <f ca="1">Cálculos!S192</f>
        <v>0</v>
      </c>
      <c r="BV193" s="105">
        <f ca="1">Cálculos!T192</f>
        <v>0</v>
      </c>
    </row>
    <row r="194" spans="40:74" customFormat="1">
      <c r="AN194" s="110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11"/>
      <c r="BD194" s="110">
        <f ca="1">Cálculos!B193</f>
        <v>0</v>
      </c>
      <c r="BE194" s="105">
        <f ca="1">Cálculos!C193</f>
        <v>0</v>
      </c>
      <c r="BF194" s="105">
        <f ca="1">Cálculos!D193</f>
        <v>0</v>
      </c>
      <c r="BG194" s="105">
        <f ca="1">Cálculos!E193</f>
        <v>0</v>
      </c>
      <c r="BH194" s="105">
        <f ca="1">Cálculos!F193</f>
        <v>0</v>
      </c>
      <c r="BI194" s="105">
        <f ca="1">Cálculos!G193</f>
        <v>0</v>
      </c>
      <c r="BJ194" s="105">
        <f>Cálculos!H193</f>
        <v>0</v>
      </c>
      <c r="BK194" s="105">
        <f ca="1">Cálculos!I193</f>
        <v>0</v>
      </c>
      <c r="BL194" s="105">
        <f ca="1">Cálculos!J193</f>
        <v>0</v>
      </c>
      <c r="BM194" s="105">
        <f ca="1">Cálculos!K193</f>
        <v>0</v>
      </c>
      <c r="BN194" s="105">
        <f ca="1">Cálculos!L193</f>
        <v>0</v>
      </c>
      <c r="BO194" s="105">
        <f>Cálculos!M193</f>
        <v>0</v>
      </c>
      <c r="BP194" s="105">
        <f ca="1">Cálculos!N193</f>
        <v>0</v>
      </c>
      <c r="BQ194" s="105">
        <f ca="1">Cálculos!O193</f>
        <v>0</v>
      </c>
      <c r="BR194" s="105">
        <f ca="1">Cálculos!P193</f>
        <v>0</v>
      </c>
      <c r="BS194" s="105">
        <f ca="1">Cálculos!Q193</f>
        <v>0</v>
      </c>
      <c r="BT194" s="105">
        <f ca="1">Cálculos!R193</f>
        <v>0</v>
      </c>
      <c r="BU194" s="105">
        <f ca="1">Cálculos!S193</f>
        <v>0</v>
      </c>
      <c r="BV194" s="105">
        <f ca="1">Cálculos!T193</f>
        <v>0</v>
      </c>
    </row>
    <row r="195" spans="40:74" customFormat="1">
      <c r="AN195" s="110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11"/>
      <c r="BD195" s="110">
        <f ca="1">Cálculos!B194</f>
        <v>0</v>
      </c>
      <c r="BE195" s="105">
        <f ca="1">Cálculos!C194</f>
        <v>0</v>
      </c>
      <c r="BF195" s="105">
        <f ca="1">Cálculos!D194</f>
        <v>0</v>
      </c>
      <c r="BG195" s="105">
        <f ca="1">Cálculos!E194</f>
        <v>0</v>
      </c>
      <c r="BH195" s="105">
        <f ca="1">Cálculos!F194</f>
        <v>0</v>
      </c>
      <c r="BI195" s="105">
        <f ca="1">Cálculos!G194</f>
        <v>0</v>
      </c>
      <c r="BJ195" s="105">
        <f>Cálculos!H194</f>
        <v>0</v>
      </c>
      <c r="BK195" s="105">
        <f ca="1">Cálculos!I194</f>
        <v>0</v>
      </c>
      <c r="BL195" s="105">
        <f ca="1">Cálculos!J194</f>
        <v>0</v>
      </c>
      <c r="BM195" s="105">
        <f ca="1">Cálculos!K194</f>
        <v>0</v>
      </c>
      <c r="BN195" s="105">
        <f ca="1">Cálculos!L194</f>
        <v>0</v>
      </c>
      <c r="BO195" s="105">
        <f>Cálculos!M194</f>
        <v>0</v>
      </c>
      <c r="BP195" s="105">
        <f ca="1">Cálculos!N194</f>
        <v>0</v>
      </c>
      <c r="BQ195" s="105">
        <f ca="1">Cálculos!O194</f>
        <v>0</v>
      </c>
      <c r="BR195" s="105">
        <f ca="1">Cálculos!P194</f>
        <v>0</v>
      </c>
      <c r="BS195" s="105">
        <f ca="1">Cálculos!Q194</f>
        <v>0</v>
      </c>
      <c r="BT195" s="105">
        <f ca="1">Cálculos!R194</f>
        <v>0</v>
      </c>
      <c r="BU195" s="105">
        <f ca="1">Cálculos!S194</f>
        <v>0</v>
      </c>
      <c r="BV195" s="105">
        <f ca="1">Cálculos!T194</f>
        <v>0</v>
      </c>
    </row>
    <row r="196" spans="40:74" customFormat="1">
      <c r="AN196" s="110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11"/>
      <c r="BD196" s="110">
        <f ca="1">Cálculos!B195</f>
        <v>0</v>
      </c>
      <c r="BE196" s="105">
        <f ca="1">Cálculos!C195</f>
        <v>0</v>
      </c>
      <c r="BF196" s="105">
        <f ca="1">Cálculos!D195</f>
        <v>0</v>
      </c>
      <c r="BG196" s="105">
        <f ca="1">Cálculos!E195</f>
        <v>0</v>
      </c>
      <c r="BH196" s="105">
        <f ca="1">Cálculos!F195</f>
        <v>0</v>
      </c>
      <c r="BI196" s="105">
        <f ca="1">Cálculos!G195</f>
        <v>0</v>
      </c>
      <c r="BJ196" s="105">
        <f>Cálculos!H195</f>
        <v>0</v>
      </c>
      <c r="BK196" s="105">
        <f ca="1">Cálculos!I195</f>
        <v>0</v>
      </c>
      <c r="BL196" s="105">
        <f ca="1">Cálculos!J195</f>
        <v>0</v>
      </c>
      <c r="BM196" s="105">
        <f ca="1">Cálculos!K195</f>
        <v>0</v>
      </c>
      <c r="BN196" s="105">
        <f ca="1">Cálculos!L195</f>
        <v>0</v>
      </c>
      <c r="BO196" s="105">
        <f>Cálculos!M195</f>
        <v>0</v>
      </c>
      <c r="BP196" s="105">
        <f ca="1">Cálculos!N195</f>
        <v>0</v>
      </c>
      <c r="BQ196" s="105">
        <f ca="1">Cálculos!O195</f>
        <v>0</v>
      </c>
      <c r="BR196" s="105">
        <f ca="1">Cálculos!P195</f>
        <v>0</v>
      </c>
      <c r="BS196" s="105">
        <f ca="1">Cálculos!Q195</f>
        <v>0</v>
      </c>
      <c r="BT196" s="105">
        <f ca="1">Cálculos!R195</f>
        <v>0</v>
      </c>
      <c r="BU196" s="105">
        <f ca="1">Cálculos!S195</f>
        <v>0</v>
      </c>
      <c r="BV196" s="105">
        <f ca="1">Cálculos!T195</f>
        <v>0</v>
      </c>
    </row>
    <row r="197" spans="40:74" customFormat="1">
      <c r="AN197" s="110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11"/>
      <c r="BD197" s="110">
        <f ca="1">Cálculos!B196</f>
        <v>0</v>
      </c>
      <c r="BE197" s="105">
        <f ca="1">Cálculos!C196</f>
        <v>0</v>
      </c>
      <c r="BF197" s="105">
        <f ca="1">Cálculos!D196</f>
        <v>0</v>
      </c>
      <c r="BG197" s="105">
        <f ca="1">Cálculos!E196</f>
        <v>0</v>
      </c>
      <c r="BH197" s="105">
        <f ca="1">Cálculos!F196</f>
        <v>0</v>
      </c>
      <c r="BI197" s="105">
        <f ca="1">Cálculos!G196</f>
        <v>0</v>
      </c>
      <c r="BJ197" s="105">
        <f>Cálculos!H196</f>
        <v>0</v>
      </c>
      <c r="BK197" s="105">
        <f ca="1">Cálculos!I196</f>
        <v>0</v>
      </c>
      <c r="BL197" s="105">
        <f ca="1">Cálculos!J196</f>
        <v>0</v>
      </c>
      <c r="BM197" s="105">
        <f ca="1">Cálculos!K196</f>
        <v>0</v>
      </c>
      <c r="BN197" s="105">
        <f ca="1">Cálculos!L196</f>
        <v>0</v>
      </c>
      <c r="BO197" s="105">
        <f>Cálculos!M196</f>
        <v>0</v>
      </c>
      <c r="BP197" s="105">
        <f ca="1">Cálculos!N196</f>
        <v>0</v>
      </c>
      <c r="BQ197" s="105">
        <f ca="1">Cálculos!O196</f>
        <v>0</v>
      </c>
      <c r="BR197" s="105">
        <f ca="1">Cálculos!P196</f>
        <v>0</v>
      </c>
      <c r="BS197" s="105">
        <f ca="1">Cálculos!Q196</f>
        <v>0</v>
      </c>
      <c r="BT197" s="105">
        <f ca="1">Cálculos!R196</f>
        <v>0</v>
      </c>
      <c r="BU197" s="105">
        <f ca="1">Cálculos!S196</f>
        <v>0</v>
      </c>
      <c r="BV197" s="105">
        <f ca="1">Cálculos!T196</f>
        <v>0</v>
      </c>
    </row>
    <row r="198" spans="40:74" customFormat="1">
      <c r="AN198" s="110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11"/>
      <c r="BD198" s="110">
        <f ca="1">Cálculos!B197</f>
        <v>0</v>
      </c>
      <c r="BE198" s="105">
        <f ca="1">Cálculos!C197</f>
        <v>0</v>
      </c>
      <c r="BF198" s="105">
        <f ca="1">Cálculos!D197</f>
        <v>0</v>
      </c>
      <c r="BG198" s="105">
        <f ca="1">Cálculos!E197</f>
        <v>0</v>
      </c>
      <c r="BH198" s="105">
        <f ca="1">Cálculos!F197</f>
        <v>0</v>
      </c>
      <c r="BI198" s="105">
        <f ca="1">Cálculos!G197</f>
        <v>0</v>
      </c>
      <c r="BJ198" s="105">
        <f>Cálculos!H197</f>
        <v>0</v>
      </c>
      <c r="BK198" s="105">
        <f ca="1">Cálculos!I197</f>
        <v>0</v>
      </c>
      <c r="BL198" s="105">
        <f ca="1">Cálculos!J197</f>
        <v>0</v>
      </c>
      <c r="BM198" s="105">
        <f ca="1">Cálculos!K197</f>
        <v>0</v>
      </c>
      <c r="BN198" s="105">
        <f ca="1">Cálculos!L197</f>
        <v>0</v>
      </c>
      <c r="BO198" s="105">
        <f>Cálculos!M197</f>
        <v>0</v>
      </c>
      <c r="BP198" s="105">
        <f ca="1">Cálculos!N197</f>
        <v>0</v>
      </c>
      <c r="BQ198" s="105">
        <f ca="1">Cálculos!O197</f>
        <v>0</v>
      </c>
      <c r="BR198" s="105">
        <f ca="1">Cálculos!P197</f>
        <v>0</v>
      </c>
      <c r="BS198" s="105">
        <f ca="1">Cálculos!Q197</f>
        <v>0</v>
      </c>
      <c r="BT198" s="105">
        <f ca="1">Cálculos!R197</f>
        <v>0</v>
      </c>
      <c r="BU198" s="105">
        <f ca="1">Cálculos!S197</f>
        <v>0</v>
      </c>
      <c r="BV198" s="105">
        <f ca="1">Cálculos!T197</f>
        <v>0</v>
      </c>
    </row>
    <row r="199" spans="40:74" customFormat="1">
      <c r="AN199" s="110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11"/>
      <c r="BD199" s="110">
        <f ca="1">Cálculos!B198</f>
        <v>0</v>
      </c>
      <c r="BE199" s="105">
        <f ca="1">Cálculos!C198</f>
        <v>0</v>
      </c>
      <c r="BF199" s="105">
        <f ca="1">Cálculos!D198</f>
        <v>0</v>
      </c>
      <c r="BG199" s="105">
        <f ca="1">Cálculos!E198</f>
        <v>0</v>
      </c>
      <c r="BH199" s="105">
        <f ca="1">Cálculos!F198</f>
        <v>0</v>
      </c>
      <c r="BI199" s="105">
        <f ca="1">Cálculos!G198</f>
        <v>0</v>
      </c>
      <c r="BJ199" s="105">
        <f>Cálculos!H198</f>
        <v>0</v>
      </c>
      <c r="BK199" s="105">
        <f ca="1">Cálculos!I198</f>
        <v>0</v>
      </c>
      <c r="BL199" s="105">
        <f ca="1">Cálculos!J198</f>
        <v>0</v>
      </c>
      <c r="BM199" s="105">
        <f ca="1">Cálculos!K198</f>
        <v>0</v>
      </c>
      <c r="BN199" s="105">
        <f ca="1">Cálculos!L198</f>
        <v>0</v>
      </c>
      <c r="BO199" s="105">
        <f>Cálculos!M198</f>
        <v>0</v>
      </c>
      <c r="BP199" s="105">
        <f ca="1">Cálculos!N198</f>
        <v>0</v>
      </c>
      <c r="BQ199" s="105">
        <f ca="1">Cálculos!O198</f>
        <v>0</v>
      </c>
      <c r="BR199" s="105">
        <f ca="1">Cálculos!P198</f>
        <v>0</v>
      </c>
      <c r="BS199" s="105">
        <f ca="1">Cálculos!Q198</f>
        <v>0</v>
      </c>
      <c r="BT199" s="105">
        <f ca="1">Cálculos!R198</f>
        <v>0</v>
      </c>
      <c r="BU199" s="105">
        <f ca="1">Cálculos!S198</f>
        <v>0</v>
      </c>
      <c r="BV199" s="105">
        <f ca="1">Cálculos!T198</f>
        <v>0</v>
      </c>
    </row>
    <row r="200" spans="40:74" customFormat="1">
      <c r="AN200" s="110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11"/>
      <c r="BD200" s="110">
        <f ca="1">Cálculos!B199</f>
        <v>0</v>
      </c>
      <c r="BE200" s="105">
        <f ca="1">Cálculos!C199</f>
        <v>0</v>
      </c>
      <c r="BF200" s="105">
        <f ca="1">Cálculos!D199</f>
        <v>0</v>
      </c>
      <c r="BG200" s="105">
        <f ca="1">Cálculos!E199</f>
        <v>0</v>
      </c>
      <c r="BH200" s="105">
        <f ca="1">Cálculos!F199</f>
        <v>0</v>
      </c>
      <c r="BI200" s="105">
        <f ca="1">Cálculos!G199</f>
        <v>0</v>
      </c>
      <c r="BJ200" s="105">
        <f>Cálculos!H199</f>
        <v>0</v>
      </c>
      <c r="BK200" s="105">
        <f ca="1">Cálculos!I199</f>
        <v>0</v>
      </c>
      <c r="BL200" s="105">
        <f ca="1">Cálculos!J199</f>
        <v>0</v>
      </c>
      <c r="BM200" s="105">
        <f ca="1">Cálculos!K199</f>
        <v>0</v>
      </c>
      <c r="BN200" s="105">
        <f ca="1">Cálculos!L199</f>
        <v>0</v>
      </c>
      <c r="BO200" s="105">
        <f>Cálculos!M199</f>
        <v>0</v>
      </c>
      <c r="BP200" s="105">
        <f ca="1">Cálculos!N199</f>
        <v>0</v>
      </c>
      <c r="BQ200" s="105">
        <f ca="1">Cálculos!O199</f>
        <v>0</v>
      </c>
      <c r="BR200" s="105">
        <f ca="1">Cálculos!P199</f>
        <v>0</v>
      </c>
      <c r="BS200" s="105">
        <f ca="1">Cálculos!Q199</f>
        <v>0</v>
      </c>
      <c r="BT200" s="105">
        <f ca="1">Cálculos!R199</f>
        <v>0</v>
      </c>
      <c r="BU200" s="105">
        <f ca="1">Cálculos!S199</f>
        <v>0</v>
      </c>
      <c r="BV200" s="105">
        <f ca="1">Cálculos!T199</f>
        <v>0</v>
      </c>
    </row>
    <row r="201" spans="40:74" customFormat="1">
      <c r="AN201" s="110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11"/>
      <c r="BD201" s="110">
        <f ca="1">Cálculos!B200</f>
        <v>0</v>
      </c>
      <c r="BE201" s="105">
        <f ca="1">Cálculos!C200</f>
        <v>0</v>
      </c>
      <c r="BF201" s="105">
        <f ca="1">Cálculos!D200</f>
        <v>0</v>
      </c>
      <c r="BG201" s="105">
        <f ca="1">Cálculos!E200</f>
        <v>0</v>
      </c>
      <c r="BH201" s="105">
        <f ca="1">Cálculos!F200</f>
        <v>0</v>
      </c>
      <c r="BI201" s="105">
        <f ca="1">Cálculos!G200</f>
        <v>0</v>
      </c>
      <c r="BJ201" s="105">
        <f>Cálculos!H200</f>
        <v>0</v>
      </c>
      <c r="BK201" s="105">
        <f ca="1">Cálculos!I200</f>
        <v>0</v>
      </c>
      <c r="BL201" s="105">
        <f ca="1">Cálculos!J200</f>
        <v>0</v>
      </c>
      <c r="BM201" s="105">
        <f ca="1">Cálculos!K200</f>
        <v>0</v>
      </c>
      <c r="BN201" s="105">
        <f ca="1">Cálculos!L200</f>
        <v>0</v>
      </c>
      <c r="BO201" s="105">
        <f>Cálculos!M200</f>
        <v>0</v>
      </c>
      <c r="BP201" s="105">
        <f ca="1">Cálculos!N200</f>
        <v>0</v>
      </c>
      <c r="BQ201" s="105">
        <f ca="1">Cálculos!O200</f>
        <v>0</v>
      </c>
      <c r="BR201" s="105">
        <f ca="1">Cálculos!P200</f>
        <v>0</v>
      </c>
      <c r="BS201" s="105">
        <f ca="1">Cálculos!Q200</f>
        <v>0</v>
      </c>
      <c r="BT201" s="105">
        <f ca="1">Cálculos!R200</f>
        <v>0</v>
      </c>
      <c r="BU201" s="105">
        <f ca="1">Cálculos!S200</f>
        <v>0</v>
      </c>
      <c r="BV201" s="105">
        <f ca="1">Cálculos!T200</f>
        <v>0</v>
      </c>
    </row>
    <row r="202" spans="40:74" customFormat="1">
      <c r="AN202" s="110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11"/>
      <c r="BD202" s="110">
        <f ca="1">Cálculos!B201</f>
        <v>0</v>
      </c>
      <c r="BE202" s="105">
        <f ca="1">Cálculos!C201</f>
        <v>0</v>
      </c>
      <c r="BF202" s="105">
        <f ca="1">Cálculos!D201</f>
        <v>0</v>
      </c>
      <c r="BG202" s="105">
        <f ca="1">Cálculos!E201</f>
        <v>0</v>
      </c>
      <c r="BH202" s="105">
        <f ca="1">Cálculos!F201</f>
        <v>0</v>
      </c>
      <c r="BI202" s="105">
        <f ca="1">Cálculos!G201</f>
        <v>0</v>
      </c>
      <c r="BJ202" s="105">
        <f>Cálculos!H201</f>
        <v>0</v>
      </c>
      <c r="BK202" s="105">
        <f ca="1">Cálculos!I201</f>
        <v>0</v>
      </c>
      <c r="BL202" s="105">
        <f ca="1">Cálculos!J201</f>
        <v>0</v>
      </c>
      <c r="BM202" s="105">
        <f ca="1">Cálculos!K201</f>
        <v>0</v>
      </c>
      <c r="BN202" s="105">
        <f ca="1">Cálculos!L201</f>
        <v>0</v>
      </c>
      <c r="BO202" s="105">
        <f>Cálculos!M201</f>
        <v>0</v>
      </c>
      <c r="BP202" s="105">
        <f ca="1">Cálculos!N201</f>
        <v>0</v>
      </c>
      <c r="BQ202" s="105">
        <f ca="1">Cálculos!O201</f>
        <v>0</v>
      </c>
      <c r="BR202" s="105">
        <f ca="1">Cálculos!P201</f>
        <v>0</v>
      </c>
      <c r="BS202" s="105">
        <f ca="1">Cálculos!Q201</f>
        <v>0</v>
      </c>
      <c r="BT202" s="105">
        <f ca="1">Cálculos!R201</f>
        <v>0</v>
      </c>
      <c r="BU202" s="105">
        <f ca="1">Cálculos!S201</f>
        <v>0</v>
      </c>
      <c r="BV202" s="105">
        <f ca="1">Cálculos!T201</f>
        <v>0</v>
      </c>
    </row>
    <row r="203" spans="40:74" customFormat="1">
      <c r="AN203" s="110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11"/>
      <c r="BD203" s="110">
        <f ca="1">Cálculos!B202</f>
        <v>0</v>
      </c>
      <c r="BE203" s="105">
        <f ca="1">Cálculos!C202</f>
        <v>0</v>
      </c>
      <c r="BF203" s="105">
        <f ca="1">Cálculos!D202</f>
        <v>0</v>
      </c>
      <c r="BG203" s="105">
        <f ca="1">Cálculos!E202</f>
        <v>0</v>
      </c>
      <c r="BH203" s="105">
        <f ca="1">Cálculos!F202</f>
        <v>0</v>
      </c>
      <c r="BI203" s="105">
        <f ca="1">Cálculos!G202</f>
        <v>0</v>
      </c>
      <c r="BJ203" s="105">
        <f>Cálculos!H202</f>
        <v>0</v>
      </c>
      <c r="BK203" s="105">
        <f ca="1">Cálculos!I202</f>
        <v>0</v>
      </c>
      <c r="BL203" s="105">
        <f ca="1">Cálculos!J202</f>
        <v>0</v>
      </c>
      <c r="BM203" s="105">
        <f ca="1">Cálculos!K202</f>
        <v>0</v>
      </c>
      <c r="BN203" s="105">
        <f ca="1">Cálculos!L202</f>
        <v>0</v>
      </c>
      <c r="BO203" s="105">
        <f>Cálculos!M202</f>
        <v>0</v>
      </c>
      <c r="BP203" s="105">
        <f ca="1">Cálculos!N202</f>
        <v>0</v>
      </c>
      <c r="BQ203" s="105">
        <f ca="1">Cálculos!O202</f>
        <v>0</v>
      </c>
      <c r="BR203" s="105">
        <f ca="1">Cálculos!P202</f>
        <v>0</v>
      </c>
      <c r="BS203" s="105">
        <f ca="1">Cálculos!Q202</f>
        <v>0</v>
      </c>
      <c r="BT203" s="105">
        <f ca="1">Cálculos!R202</f>
        <v>0</v>
      </c>
      <c r="BU203" s="105">
        <f ca="1">Cálculos!S202</f>
        <v>0</v>
      </c>
      <c r="BV203" s="105">
        <f ca="1">Cálculos!T202</f>
        <v>0</v>
      </c>
    </row>
    <row r="204" spans="40:74" customFormat="1">
      <c r="AN204" s="110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11"/>
      <c r="BD204" s="110">
        <f ca="1">Cálculos!B203</f>
        <v>0</v>
      </c>
      <c r="BE204" s="105">
        <f ca="1">Cálculos!C203</f>
        <v>0</v>
      </c>
      <c r="BF204" s="105">
        <f ca="1">Cálculos!D203</f>
        <v>0</v>
      </c>
      <c r="BG204" s="105">
        <f ca="1">Cálculos!E203</f>
        <v>0</v>
      </c>
      <c r="BH204" s="105">
        <f ca="1">Cálculos!F203</f>
        <v>0</v>
      </c>
      <c r="BI204" s="105">
        <f ca="1">Cálculos!G203</f>
        <v>0</v>
      </c>
      <c r="BJ204" s="105">
        <f>Cálculos!H203</f>
        <v>0</v>
      </c>
      <c r="BK204" s="105">
        <f ca="1">Cálculos!I203</f>
        <v>0</v>
      </c>
      <c r="BL204" s="105">
        <f ca="1">Cálculos!J203</f>
        <v>0</v>
      </c>
      <c r="BM204" s="105">
        <f ca="1">Cálculos!K203</f>
        <v>0</v>
      </c>
      <c r="BN204" s="105">
        <f ca="1">Cálculos!L203</f>
        <v>0</v>
      </c>
      <c r="BO204" s="105">
        <f>Cálculos!M203</f>
        <v>0</v>
      </c>
      <c r="BP204" s="105">
        <f ca="1">Cálculos!N203</f>
        <v>0</v>
      </c>
      <c r="BQ204" s="105">
        <f ca="1">Cálculos!O203</f>
        <v>0</v>
      </c>
      <c r="BR204" s="105">
        <f ca="1">Cálculos!P203</f>
        <v>0</v>
      </c>
      <c r="BS204" s="105">
        <f ca="1">Cálculos!Q203</f>
        <v>0</v>
      </c>
      <c r="BT204" s="105">
        <f ca="1">Cálculos!R203</f>
        <v>0</v>
      </c>
      <c r="BU204" s="105">
        <f ca="1">Cálculos!S203</f>
        <v>0</v>
      </c>
      <c r="BV204" s="105">
        <f ca="1">Cálculos!T203</f>
        <v>0</v>
      </c>
    </row>
    <row r="205" spans="40:74" customFormat="1">
      <c r="AN205" s="110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11"/>
      <c r="BD205" s="110">
        <f ca="1">Cálculos!B204</f>
        <v>0</v>
      </c>
      <c r="BE205" s="105">
        <f ca="1">Cálculos!C204</f>
        <v>0</v>
      </c>
      <c r="BF205" s="105">
        <f ca="1">Cálculos!D204</f>
        <v>0</v>
      </c>
      <c r="BG205" s="105">
        <f ca="1">Cálculos!E204</f>
        <v>0</v>
      </c>
      <c r="BH205" s="105">
        <f ca="1">Cálculos!F204</f>
        <v>0</v>
      </c>
      <c r="BI205" s="105">
        <f ca="1">Cálculos!G204</f>
        <v>0</v>
      </c>
      <c r="BJ205" s="105">
        <f>Cálculos!H204</f>
        <v>0</v>
      </c>
      <c r="BK205" s="105">
        <f ca="1">Cálculos!I204</f>
        <v>0</v>
      </c>
      <c r="BL205" s="105">
        <f ca="1">Cálculos!J204</f>
        <v>0</v>
      </c>
      <c r="BM205" s="105">
        <f ca="1">Cálculos!K204</f>
        <v>0</v>
      </c>
      <c r="BN205" s="105">
        <f ca="1">Cálculos!L204</f>
        <v>0</v>
      </c>
      <c r="BO205" s="105">
        <f>Cálculos!M204</f>
        <v>0</v>
      </c>
      <c r="BP205" s="105">
        <f ca="1">Cálculos!N204</f>
        <v>0</v>
      </c>
      <c r="BQ205" s="105">
        <f ca="1">Cálculos!O204</f>
        <v>0</v>
      </c>
      <c r="BR205" s="105">
        <f ca="1">Cálculos!P204</f>
        <v>0</v>
      </c>
      <c r="BS205" s="105">
        <f ca="1">Cálculos!Q204</f>
        <v>0</v>
      </c>
      <c r="BT205" s="105">
        <f ca="1">Cálculos!R204</f>
        <v>0</v>
      </c>
      <c r="BU205" s="105">
        <f ca="1">Cálculos!S204</f>
        <v>0</v>
      </c>
      <c r="BV205" s="105">
        <f ca="1">Cálculos!T204</f>
        <v>0</v>
      </c>
    </row>
    <row r="206" spans="40:74" customFormat="1">
      <c r="AN206" s="110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11"/>
      <c r="BD206" s="110">
        <f ca="1">Cálculos!B205</f>
        <v>0</v>
      </c>
      <c r="BE206" s="105">
        <f ca="1">Cálculos!C205</f>
        <v>0</v>
      </c>
      <c r="BF206" s="105">
        <f ca="1">Cálculos!D205</f>
        <v>0</v>
      </c>
      <c r="BG206" s="105">
        <f ca="1">Cálculos!E205</f>
        <v>0</v>
      </c>
      <c r="BH206" s="105">
        <f ca="1">Cálculos!F205</f>
        <v>0</v>
      </c>
      <c r="BI206" s="105">
        <f ca="1">Cálculos!G205</f>
        <v>0</v>
      </c>
      <c r="BJ206" s="105">
        <f>Cálculos!H205</f>
        <v>0</v>
      </c>
      <c r="BK206" s="105">
        <f ca="1">Cálculos!I205</f>
        <v>0</v>
      </c>
      <c r="BL206" s="105">
        <f ca="1">Cálculos!J205</f>
        <v>0</v>
      </c>
      <c r="BM206" s="105">
        <f ca="1">Cálculos!K205</f>
        <v>0</v>
      </c>
      <c r="BN206" s="105">
        <f ca="1">Cálculos!L205</f>
        <v>0</v>
      </c>
      <c r="BO206" s="105">
        <f>Cálculos!M205</f>
        <v>0</v>
      </c>
      <c r="BP206" s="105">
        <f ca="1">Cálculos!N205</f>
        <v>0</v>
      </c>
      <c r="BQ206" s="105">
        <f ca="1">Cálculos!O205</f>
        <v>0</v>
      </c>
      <c r="BR206" s="105">
        <f ca="1">Cálculos!P205</f>
        <v>0</v>
      </c>
      <c r="BS206" s="105">
        <f ca="1">Cálculos!Q205</f>
        <v>0</v>
      </c>
      <c r="BT206" s="105">
        <f ca="1">Cálculos!R205</f>
        <v>0</v>
      </c>
      <c r="BU206" s="105">
        <f ca="1">Cálculos!S205</f>
        <v>0</v>
      </c>
      <c r="BV206" s="105">
        <f ca="1">Cálculos!T205</f>
        <v>0</v>
      </c>
    </row>
    <row r="207" spans="40:74" customFormat="1">
      <c r="AN207" s="110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11"/>
      <c r="BD207" s="110">
        <f ca="1">Cálculos!B206</f>
        <v>0</v>
      </c>
      <c r="BE207" s="105">
        <f ca="1">Cálculos!C206</f>
        <v>0</v>
      </c>
      <c r="BF207" s="105">
        <f ca="1">Cálculos!D206</f>
        <v>0</v>
      </c>
      <c r="BG207" s="105">
        <f ca="1">Cálculos!E206</f>
        <v>0</v>
      </c>
      <c r="BH207" s="105">
        <f ca="1">Cálculos!F206</f>
        <v>0</v>
      </c>
      <c r="BI207" s="105">
        <f ca="1">Cálculos!G206</f>
        <v>0</v>
      </c>
      <c r="BJ207" s="105">
        <f>Cálculos!H206</f>
        <v>0</v>
      </c>
      <c r="BK207" s="105">
        <f ca="1">Cálculos!I206</f>
        <v>0</v>
      </c>
      <c r="BL207" s="105">
        <f ca="1">Cálculos!J206</f>
        <v>0</v>
      </c>
      <c r="BM207" s="105">
        <f ca="1">Cálculos!K206</f>
        <v>0</v>
      </c>
      <c r="BN207" s="105">
        <f ca="1">Cálculos!L206</f>
        <v>0</v>
      </c>
      <c r="BO207" s="105">
        <f>Cálculos!M206</f>
        <v>0</v>
      </c>
      <c r="BP207" s="105">
        <f ca="1">Cálculos!N206</f>
        <v>0</v>
      </c>
      <c r="BQ207" s="105">
        <f ca="1">Cálculos!O206</f>
        <v>0</v>
      </c>
      <c r="BR207" s="105">
        <f ca="1">Cálculos!P206</f>
        <v>0</v>
      </c>
      <c r="BS207" s="105">
        <f ca="1">Cálculos!Q206</f>
        <v>0</v>
      </c>
      <c r="BT207" s="105">
        <f ca="1">Cálculos!R206</f>
        <v>0</v>
      </c>
      <c r="BU207" s="105">
        <f ca="1">Cálculos!S206</f>
        <v>0</v>
      </c>
      <c r="BV207" s="105">
        <f ca="1">Cálculos!T206</f>
        <v>0</v>
      </c>
    </row>
    <row r="208" spans="40:74" customFormat="1">
      <c r="AN208" s="110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11"/>
      <c r="BD208" s="110">
        <f ca="1">Cálculos!B207</f>
        <v>0</v>
      </c>
      <c r="BE208" s="105">
        <f ca="1">Cálculos!C207</f>
        <v>0</v>
      </c>
      <c r="BF208" s="105">
        <f ca="1">Cálculos!D207</f>
        <v>0</v>
      </c>
      <c r="BG208" s="105">
        <f ca="1">Cálculos!E207</f>
        <v>0</v>
      </c>
      <c r="BH208" s="105">
        <f ca="1">Cálculos!F207</f>
        <v>0</v>
      </c>
      <c r="BI208" s="105">
        <f ca="1">Cálculos!G207</f>
        <v>0</v>
      </c>
      <c r="BJ208" s="105">
        <f>Cálculos!H207</f>
        <v>0</v>
      </c>
      <c r="BK208" s="105">
        <f ca="1">Cálculos!I207</f>
        <v>0</v>
      </c>
      <c r="BL208" s="105">
        <f ca="1">Cálculos!J207</f>
        <v>0</v>
      </c>
      <c r="BM208" s="105">
        <f ca="1">Cálculos!K207</f>
        <v>0</v>
      </c>
      <c r="BN208" s="105">
        <f ca="1">Cálculos!L207</f>
        <v>0</v>
      </c>
      <c r="BO208" s="105">
        <f>Cálculos!M207</f>
        <v>0</v>
      </c>
      <c r="BP208" s="105">
        <f ca="1">Cálculos!N207</f>
        <v>0</v>
      </c>
      <c r="BQ208" s="105">
        <f ca="1">Cálculos!O207</f>
        <v>0</v>
      </c>
      <c r="BR208" s="105">
        <f ca="1">Cálculos!P207</f>
        <v>0</v>
      </c>
      <c r="BS208" s="105">
        <f ca="1">Cálculos!Q207</f>
        <v>0</v>
      </c>
      <c r="BT208" s="105">
        <f ca="1">Cálculos!R207</f>
        <v>0</v>
      </c>
      <c r="BU208" s="105">
        <f ca="1">Cálculos!S207</f>
        <v>0</v>
      </c>
      <c r="BV208" s="105">
        <f ca="1">Cálculos!T207</f>
        <v>0</v>
      </c>
    </row>
    <row r="209" spans="40:74" customFormat="1">
      <c r="AN209" s="110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11"/>
      <c r="BD209" s="110">
        <f ca="1">Cálculos!B208</f>
        <v>0</v>
      </c>
      <c r="BE209" s="105">
        <f ca="1">Cálculos!C208</f>
        <v>0</v>
      </c>
      <c r="BF209" s="105">
        <f ca="1">Cálculos!D208</f>
        <v>0</v>
      </c>
      <c r="BG209" s="105">
        <f ca="1">Cálculos!E208</f>
        <v>0</v>
      </c>
      <c r="BH209" s="105">
        <f ca="1">Cálculos!F208</f>
        <v>0</v>
      </c>
      <c r="BI209" s="105">
        <f ca="1">Cálculos!G208</f>
        <v>0</v>
      </c>
      <c r="BJ209" s="105">
        <f>Cálculos!H208</f>
        <v>0</v>
      </c>
      <c r="BK209" s="105">
        <f ca="1">Cálculos!I208</f>
        <v>0</v>
      </c>
      <c r="BL209" s="105">
        <f ca="1">Cálculos!J208</f>
        <v>0</v>
      </c>
      <c r="BM209" s="105">
        <f ca="1">Cálculos!K208</f>
        <v>0</v>
      </c>
      <c r="BN209" s="105">
        <f ca="1">Cálculos!L208</f>
        <v>0</v>
      </c>
      <c r="BO209" s="105">
        <f>Cálculos!M208</f>
        <v>0</v>
      </c>
      <c r="BP209" s="105">
        <f ca="1">Cálculos!N208</f>
        <v>0</v>
      </c>
      <c r="BQ209" s="105">
        <f ca="1">Cálculos!O208</f>
        <v>0</v>
      </c>
      <c r="BR209" s="105">
        <f ca="1">Cálculos!P208</f>
        <v>0</v>
      </c>
      <c r="BS209" s="105">
        <f ca="1">Cálculos!Q208</f>
        <v>0</v>
      </c>
      <c r="BT209" s="105">
        <f ca="1">Cálculos!R208</f>
        <v>0</v>
      </c>
      <c r="BU209" s="105">
        <f ca="1">Cálculos!S208</f>
        <v>0</v>
      </c>
      <c r="BV209" s="105">
        <f ca="1">Cálculos!T208</f>
        <v>0</v>
      </c>
    </row>
    <row r="210" spans="40:74" customFormat="1">
      <c r="AN210" s="110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11"/>
      <c r="BD210" s="110">
        <f ca="1">Cálculos!B209</f>
        <v>0</v>
      </c>
      <c r="BE210" s="105">
        <f ca="1">Cálculos!C209</f>
        <v>0</v>
      </c>
      <c r="BF210" s="105">
        <f ca="1">Cálculos!D209</f>
        <v>0</v>
      </c>
      <c r="BG210" s="105">
        <f ca="1">Cálculos!E209</f>
        <v>0</v>
      </c>
      <c r="BH210" s="105">
        <f ca="1">Cálculos!F209</f>
        <v>0</v>
      </c>
      <c r="BI210" s="105">
        <f ca="1">Cálculos!G209</f>
        <v>0</v>
      </c>
      <c r="BJ210" s="105">
        <f>Cálculos!H209</f>
        <v>0</v>
      </c>
      <c r="BK210" s="105">
        <f ca="1">Cálculos!I209</f>
        <v>0</v>
      </c>
      <c r="BL210" s="105">
        <f ca="1">Cálculos!J209</f>
        <v>0</v>
      </c>
      <c r="BM210" s="105">
        <f ca="1">Cálculos!K209</f>
        <v>0</v>
      </c>
      <c r="BN210" s="105">
        <f ca="1">Cálculos!L209</f>
        <v>0</v>
      </c>
      <c r="BO210" s="105">
        <f>Cálculos!M209</f>
        <v>0</v>
      </c>
      <c r="BP210" s="105">
        <f ca="1">Cálculos!N209</f>
        <v>0</v>
      </c>
      <c r="BQ210" s="105">
        <f ca="1">Cálculos!O209</f>
        <v>0</v>
      </c>
      <c r="BR210" s="105">
        <f ca="1">Cálculos!P209</f>
        <v>0</v>
      </c>
      <c r="BS210" s="105">
        <f ca="1">Cálculos!Q209</f>
        <v>0</v>
      </c>
      <c r="BT210" s="105">
        <f ca="1">Cálculos!R209</f>
        <v>0</v>
      </c>
      <c r="BU210" s="105">
        <f ca="1">Cálculos!S209</f>
        <v>0</v>
      </c>
      <c r="BV210" s="105">
        <f ca="1">Cálculos!T209</f>
        <v>0</v>
      </c>
    </row>
    <row r="211" spans="40:74" customFormat="1">
      <c r="AN211" s="110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11"/>
      <c r="BD211" s="110">
        <f ca="1">Cálculos!B210</f>
        <v>0</v>
      </c>
      <c r="BE211" s="105">
        <f ca="1">Cálculos!C210</f>
        <v>0</v>
      </c>
      <c r="BF211" s="105">
        <f ca="1">Cálculos!D210</f>
        <v>0</v>
      </c>
      <c r="BG211" s="105">
        <f ca="1">Cálculos!E210</f>
        <v>0</v>
      </c>
      <c r="BH211" s="105">
        <f ca="1">Cálculos!F210</f>
        <v>0</v>
      </c>
      <c r="BI211" s="105">
        <f ca="1">Cálculos!G210</f>
        <v>0</v>
      </c>
      <c r="BJ211" s="105">
        <f>Cálculos!H210</f>
        <v>0</v>
      </c>
      <c r="BK211" s="105">
        <f ca="1">Cálculos!I210</f>
        <v>0</v>
      </c>
      <c r="BL211" s="105">
        <f ca="1">Cálculos!J210</f>
        <v>0</v>
      </c>
      <c r="BM211" s="105">
        <f ca="1">Cálculos!K210</f>
        <v>0</v>
      </c>
      <c r="BN211" s="105">
        <f ca="1">Cálculos!L210</f>
        <v>0</v>
      </c>
      <c r="BO211" s="105">
        <f>Cálculos!M210</f>
        <v>0</v>
      </c>
      <c r="BP211" s="105">
        <f ca="1">Cálculos!N210</f>
        <v>0</v>
      </c>
      <c r="BQ211" s="105">
        <f ca="1">Cálculos!O210</f>
        <v>0</v>
      </c>
      <c r="BR211" s="105">
        <f ca="1">Cálculos!P210</f>
        <v>0</v>
      </c>
      <c r="BS211" s="105">
        <f ca="1">Cálculos!Q210</f>
        <v>0</v>
      </c>
      <c r="BT211" s="105">
        <f ca="1">Cálculos!R210</f>
        <v>0</v>
      </c>
      <c r="BU211" s="105">
        <f ca="1">Cálculos!S210</f>
        <v>0</v>
      </c>
      <c r="BV211" s="105">
        <f ca="1">Cálculos!T210</f>
        <v>0</v>
      </c>
    </row>
    <row r="212" spans="40:74" customFormat="1">
      <c r="AN212" s="110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11"/>
      <c r="BD212" s="110">
        <f ca="1">Cálculos!B211</f>
        <v>0</v>
      </c>
      <c r="BE212" s="105">
        <f ca="1">Cálculos!C211</f>
        <v>0</v>
      </c>
      <c r="BF212" s="105">
        <f ca="1">Cálculos!D211</f>
        <v>0</v>
      </c>
      <c r="BG212" s="105">
        <f ca="1">Cálculos!E211</f>
        <v>0</v>
      </c>
      <c r="BH212" s="105">
        <f ca="1">Cálculos!F211</f>
        <v>0</v>
      </c>
      <c r="BI212" s="105">
        <f ca="1">Cálculos!G211</f>
        <v>0</v>
      </c>
      <c r="BJ212" s="105">
        <f>Cálculos!H211</f>
        <v>0</v>
      </c>
      <c r="BK212" s="105">
        <f ca="1">Cálculos!I211</f>
        <v>0</v>
      </c>
      <c r="BL212" s="105">
        <f ca="1">Cálculos!J211</f>
        <v>0</v>
      </c>
      <c r="BM212" s="105">
        <f ca="1">Cálculos!K211</f>
        <v>0</v>
      </c>
      <c r="BN212" s="105">
        <f ca="1">Cálculos!L211</f>
        <v>0</v>
      </c>
      <c r="BO212" s="105">
        <f>Cálculos!M211</f>
        <v>0</v>
      </c>
      <c r="BP212" s="105">
        <f ca="1">Cálculos!N211</f>
        <v>0</v>
      </c>
      <c r="BQ212" s="105">
        <f ca="1">Cálculos!O211</f>
        <v>0</v>
      </c>
      <c r="BR212" s="105">
        <f ca="1">Cálculos!P211</f>
        <v>0</v>
      </c>
      <c r="BS212" s="105">
        <f ca="1">Cálculos!Q211</f>
        <v>0</v>
      </c>
      <c r="BT212" s="105">
        <f ca="1">Cálculos!R211</f>
        <v>0</v>
      </c>
      <c r="BU212" s="105">
        <f ca="1">Cálculos!S211</f>
        <v>0</v>
      </c>
      <c r="BV212" s="105">
        <f ca="1">Cálculos!T211</f>
        <v>0</v>
      </c>
    </row>
    <row r="213" spans="40:74" customFormat="1">
      <c r="AN213" s="110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11"/>
      <c r="BD213" s="110">
        <f ca="1">Cálculos!B212</f>
        <v>0</v>
      </c>
      <c r="BE213" s="105">
        <f ca="1">Cálculos!C212</f>
        <v>0</v>
      </c>
      <c r="BF213" s="105">
        <f ca="1">Cálculos!D212</f>
        <v>0</v>
      </c>
      <c r="BG213" s="105">
        <f ca="1">Cálculos!E212</f>
        <v>0</v>
      </c>
      <c r="BH213" s="105">
        <f ca="1">Cálculos!F212</f>
        <v>0</v>
      </c>
      <c r="BI213" s="105">
        <f ca="1">Cálculos!G212</f>
        <v>0</v>
      </c>
      <c r="BJ213" s="105">
        <f>Cálculos!H212</f>
        <v>0</v>
      </c>
      <c r="BK213" s="105">
        <f ca="1">Cálculos!I212</f>
        <v>0</v>
      </c>
      <c r="BL213" s="105">
        <f ca="1">Cálculos!J212</f>
        <v>0</v>
      </c>
      <c r="BM213" s="105">
        <f ca="1">Cálculos!K212</f>
        <v>0</v>
      </c>
      <c r="BN213" s="105">
        <f ca="1">Cálculos!L212</f>
        <v>0</v>
      </c>
      <c r="BO213" s="105">
        <f>Cálculos!M212</f>
        <v>0</v>
      </c>
      <c r="BP213" s="105">
        <f ca="1">Cálculos!N212</f>
        <v>0</v>
      </c>
      <c r="BQ213" s="105">
        <f ca="1">Cálculos!O212</f>
        <v>0</v>
      </c>
      <c r="BR213" s="105">
        <f ca="1">Cálculos!P212</f>
        <v>0</v>
      </c>
      <c r="BS213" s="105">
        <f ca="1">Cálculos!Q212</f>
        <v>0</v>
      </c>
      <c r="BT213" s="105">
        <f ca="1">Cálculos!R212</f>
        <v>0</v>
      </c>
      <c r="BU213" s="105">
        <f ca="1">Cálculos!S212</f>
        <v>0</v>
      </c>
      <c r="BV213" s="105">
        <f ca="1">Cálculos!T212</f>
        <v>0</v>
      </c>
    </row>
    <row r="214" spans="40:74" customFormat="1">
      <c r="AN214" s="110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11"/>
      <c r="BD214" s="110">
        <f ca="1">Cálculos!B213</f>
        <v>0</v>
      </c>
      <c r="BE214" s="105">
        <f ca="1">Cálculos!C213</f>
        <v>0</v>
      </c>
      <c r="BF214" s="105">
        <f ca="1">Cálculos!D213</f>
        <v>0</v>
      </c>
      <c r="BG214" s="105">
        <f ca="1">Cálculos!E213</f>
        <v>0</v>
      </c>
      <c r="BH214" s="105">
        <f ca="1">Cálculos!F213</f>
        <v>0</v>
      </c>
      <c r="BI214" s="105">
        <f ca="1">Cálculos!G213</f>
        <v>0</v>
      </c>
      <c r="BJ214" s="105">
        <f>Cálculos!H213</f>
        <v>0</v>
      </c>
      <c r="BK214" s="105">
        <f ca="1">Cálculos!I213</f>
        <v>0</v>
      </c>
      <c r="BL214" s="105">
        <f ca="1">Cálculos!J213</f>
        <v>0</v>
      </c>
      <c r="BM214" s="105">
        <f ca="1">Cálculos!K213</f>
        <v>0</v>
      </c>
      <c r="BN214" s="105">
        <f ca="1">Cálculos!L213</f>
        <v>0</v>
      </c>
      <c r="BO214" s="105">
        <f>Cálculos!M213</f>
        <v>0</v>
      </c>
      <c r="BP214" s="105">
        <f ca="1">Cálculos!N213</f>
        <v>0</v>
      </c>
      <c r="BQ214" s="105">
        <f ca="1">Cálculos!O213</f>
        <v>0</v>
      </c>
      <c r="BR214" s="105">
        <f ca="1">Cálculos!P213</f>
        <v>0</v>
      </c>
      <c r="BS214" s="105">
        <f ca="1">Cálculos!Q213</f>
        <v>0</v>
      </c>
      <c r="BT214" s="105">
        <f ca="1">Cálculos!R213</f>
        <v>0</v>
      </c>
      <c r="BU214" s="105">
        <f ca="1">Cálculos!S213</f>
        <v>0</v>
      </c>
      <c r="BV214" s="105">
        <f ca="1">Cálculos!T213</f>
        <v>0</v>
      </c>
    </row>
    <row r="215" spans="40:74" customFormat="1">
      <c r="AN215" s="110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11"/>
      <c r="BD215" s="110">
        <f ca="1">Cálculos!B214</f>
        <v>0</v>
      </c>
      <c r="BE215" s="105">
        <f ca="1">Cálculos!C214</f>
        <v>0</v>
      </c>
      <c r="BF215" s="105">
        <f ca="1">Cálculos!D214</f>
        <v>0</v>
      </c>
      <c r="BG215" s="105">
        <f ca="1">Cálculos!E214</f>
        <v>0</v>
      </c>
      <c r="BH215" s="105">
        <f ca="1">Cálculos!F214</f>
        <v>0</v>
      </c>
      <c r="BI215" s="105">
        <f ca="1">Cálculos!G214</f>
        <v>0</v>
      </c>
      <c r="BJ215" s="105">
        <f>Cálculos!H214</f>
        <v>0</v>
      </c>
      <c r="BK215" s="105">
        <f ca="1">Cálculos!I214</f>
        <v>0</v>
      </c>
      <c r="BL215" s="105">
        <f ca="1">Cálculos!J214</f>
        <v>0</v>
      </c>
      <c r="BM215" s="105">
        <f ca="1">Cálculos!K214</f>
        <v>0</v>
      </c>
      <c r="BN215" s="105">
        <f ca="1">Cálculos!L214</f>
        <v>0</v>
      </c>
      <c r="BO215" s="105">
        <f>Cálculos!M214</f>
        <v>0</v>
      </c>
      <c r="BP215" s="105">
        <f ca="1">Cálculos!N214</f>
        <v>0</v>
      </c>
      <c r="BQ215" s="105">
        <f ca="1">Cálculos!O214</f>
        <v>0</v>
      </c>
      <c r="BR215" s="105">
        <f ca="1">Cálculos!P214</f>
        <v>0</v>
      </c>
      <c r="BS215" s="105">
        <f ca="1">Cálculos!Q214</f>
        <v>0</v>
      </c>
      <c r="BT215" s="105">
        <f ca="1">Cálculos!R214</f>
        <v>0</v>
      </c>
      <c r="BU215" s="105">
        <f ca="1">Cálculos!S214</f>
        <v>0</v>
      </c>
      <c r="BV215" s="105">
        <f ca="1">Cálculos!T214</f>
        <v>0</v>
      </c>
    </row>
    <row r="216" spans="40:74" customFormat="1">
      <c r="AN216" s="110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11"/>
      <c r="BD216" s="110">
        <f ca="1">Cálculos!B215</f>
        <v>0</v>
      </c>
      <c r="BE216" s="105">
        <f ca="1">Cálculos!C215</f>
        <v>0</v>
      </c>
      <c r="BF216" s="105">
        <f ca="1">Cálculos!D215</f>
        <v>0</v>
      </c>
      <c r="BG216" s="105">
        <f ca="1">Cálculos!E215</f>
        <v>0</v>
      </c>
      <c r="BH216" s="105">
        <f ca="1">Cálculos!F215</f>
        <v>0</v>
      </c>
      <c r="BI216" s="105">
        <f ca="1">Cálculos!G215</f>
        <v>0</v>
      </c>
      <c r="BJ216" s="105">
        <f>Cálculos!H215</f>
        <v>0</v>
      </c>
      <c r="BK216" s="105">
        <f ca="1">Cálculos!I215</f>
        <v>0</v>
      </c>
      <c r="BL216" s="105">
        <f ca="1">Cálculos!J215</f>
        <v>0</v>
      </c>
      <c r="BM216" s="105">
        <f ca="1">Cálculos!K215</f>
        <v>0</v>
      </c>
      <c r="BN216" s="105">
        <f ca="1">Cálculos!L215</f>
        <v>0</v>
      </c>
      <c r="BO216" s="105">
        <f>Cálculos!M215</f>
        <v>0</v>
      </c>
      <c r="BP216" s="105">
        <f ca="1">Cálculos!N215</f>
        <v>0</v>
      </c>
      <c r="BQ216" s="105">
        <f ca="1">Cálculos!O215</f>
        <v>0</v>
      </c>
      <c r="BR216" s="105">
        <f ca="1">Cálculos!P215</f>
        <v>0</v>
      </c>
      <c r="BS216" s="105">
        <f ca="1">Cálculos!Q215</f>
        <v>0</v>
      </c>
      <c r="BT216" s="105">
        <f ca="1">Cálculos!R215</f>
        <v>0</v>
      </c>
      <c r="BU216" s="105">
        <f ca="1">Cálculos!S215</f>
        <v>0</v>
      </c>
      <c r="BV216" s="105">
        <f ca="1">Cálculos!T215</f>
        <v>0</v>
      </c>
    </row>
    <row r="217" spans="40:74" customFormat="1">
      <c r="AN217" s="110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11"/>
      <c r="BD217" s="110">
        <f ca="1">Cálculos!B216</f>
        <v>0</v>
      </c>
      <c r="BE217" s="105">
        <f ca="1">Cálculos!C216</f>
        <v>0</v>
      </c>
      <c r="BF217" s="105">
        <f ca="1">Cálculos!D216</f>
        <v>0</v>
      </c>
      <c r="BG217" s="105">
        <f ca="1">Cálculos!E216</f>
        <v>0</v>
      </c>
      <c r="BH217" s="105">
        <f ca="1">Cálculos!F216</f>
        <v>0</v>
      </c>
      <c r="BI217" s="105">
        <f ca="1">Cálculos!G216</f>
        <v>0</v>
      </c>
      <c r="BJ217" s="105">
        <f>Cálculos!H216</f>
        <v>0</v>
      </c>
      <c r="BK217" s="105">
        <f ca="1">Cálculos!I216</f>
        <v>0</v>
      </c>
      <c r="BL217" s="105">
        <f ca="1">Cálculos!J216</f>
        <v>0</v>
      </c>
      <c r="BM217" s="105">
        <f ca="1">Cálculos!K216</f>
        <v>0</v>
      </c>
      <c r="BN217" s="105">
        <f ca="1">Cálculos!L216</f>
        <v>0</v>
      </c>
      <c r="BO217" s="105">
        <f>Cálculos!M216</f>
        <v>0</v>
      </c>
      <c r="BP217" s="105">
        <f ca="1">Cálculos!N216</f>
        <v>0</v>
      </c>
      <c r="BQ217" s="105">
        <f ca="1">Cálculos!O216</f>
        <v>0</v>
      </c>
      <c r="BR217" s="105">
        <f ca="1">Cálculos!P216</f>
        <v>0</v>
      </c>
      <c r="BS217" s="105">
        <f ca="1">Cálculos!Q216</f>
        <v>0</v>
      </c>
      <c r="BT217" s="105">
        <f ca="1">Cálculos!R216</f>
        <v>0</v>
      </c>
      <c r="BU217" s="105">
        <f ca="1">Cálculos!S216</f>
        <v>0</v>
      </c>
      <c r="BV217" s="105">
        <f ca="1">Cálculos!T216</f>
        <v>0</v>
      </c>
    </row>
    <row r="218" spans="40:74" customFormat="1">
      <c r="AN218" s="110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11"/>
      <c r="BD218" s="110">
        <f ca="1">Cálculos!B217</f>
        <v>0</v>
      </c>
      <c r="BE218" s="105">
        <f ca="1">Cálculos!C217</f>
        <v>0</v>
      </c>
      <c r="BF218" s="105">
        <f ca="1">Cálculos!D217</f>
        <v>0</v>
      </c>
      <c r="BG218" s="105">
        <f ca="1">Cálculos!E217</f>
        <v>0</v>
      </c>
      <c r="BH218" s="105">
        <f ca="1">Cálculos!F217</f>
        <v>0</v>
      </c>
      <c r="BI218" s="105">
        <f ca="1">Cálculos!G217</f>
        <v>0</v>
      </c>
      <c r="BJ218" s="105">
        <f>Cálculos!H217</f>
        <v>0</v>
      </c>
      <c r="BK218" s="105">
        <f ca="1">Cálculos!I217</f>
        <v>0</v>
      </c>
      <c r="BL218" s="105">
        <f ca="1">Cálculos!J217</f>
        <v>0</v>
      </c>
      <c r="BM218" s="105">
        <f ca="1">Cálculos!K217</f>
        <v>0</v>
      </c>
      <c r="BN218" s="105">
        <f ca="1">Cálculos!L217</f>
        <v>0</v>
      </c>
      <c r="BO218" s="105">
        <f>Cálculos!M217</f>
        <v>0</v>
      </c>
      <c r="BP218" s="105">
        <f ca="1">Cálculos!N217</f>
        <v>0</v>
      </c>
      <c r="BQ218" s="105">
        <f ca="1">Cálculos!O217</f>
        <v>0</v>
      </c>
      <c r="BR218" s="105">
        <f ca="1">Cálculos!P217</f>
        <v>0</v>
      </c>
      <c r="BS218" s="105">
        <f ca="1">Cálculos!Q217</f>
        <v>0</v>
      </c>
      <c r="BT218" s="105">
        <f ca="1">Cálculos!R217</f>
        <v>0</v>
      </c>
      <c r="BU218" s="105">
        <f ca="1">Cálculos!S217</f>
        <v>0</v>
      </c>
      <c r="BV218" s="105">
        <f ca="1">Cálculos!T217</f>
        <v>0</v>
      </c>
    </row>
    <row r="219" spans="40:74" customFormat="1">
      <c r="AN219" s="110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11"/>
      <c r="BD219" s="110">
        <f ca="1">Cálculos!B218</f>
        <v>0</v>
      </c>
      <c r="BE219" s="105">
        <f ca="1">Cálculos!C218</f>
        <v>0</v>
      </c>
      <c r="BF219" s="105">
        <f ca="1">Cálculos!D218</f>
        <v>0</v>
      </c>
      <c r="BG219" s="105">
        <f ca="1">Cálculos!E218</f>
        <v>0</v>
      </c>
      <c r="BH219" s="105">
        <f ca="1">Cálculos!F218</f>
        <v>0</v>
      </c>
      <c r="BI219" s="105">
        <f ca="1">Cálculos!G218</f>
        <v>0</v>
      </c>
      <c r="BJ219" s="105">
        <f>Cálculos!H218</f>
        <v>0</v>
      </c>
      <c r="BK219" s="105">
        <f ca="1">Cálculos!I218</f>
        <v>0</v>
      </c>
      <c r="BL219" s="105">
        <f ca="1">Cálculos!J218</f>
        <v>0</v>
      </c>
      <c r="BM219" s="105">
        <f ca="1">Cálculos!K218</f>
        <v>0</v>
      </c>
      <c r="BN219" s="105">
        <f ca="1">Cálculos!L218</f>
        <v>0</v>
      </c>
      <c r="BO219" s="105">
        <f>Cálculos!M218</f>
        <v>0</v>
      </c>
      <c r="BP219" s="105">
        <f ca="1">Cálculos!N218</f>
        <v>0</v>
      </c>
      <c r="BQ219" s="105">
        <f ca="1">Cálculos!O218</f>
        <v>0</v>
      </c>
      <c r="BR219" s="105">
        <f ca="1">Cálculos!P218</f>
        <v>0</v>
      </c>
      <c r="BS219" s="105">
        <f ca="1">Cálculos!Q218</f>
        <v>0</v>
      </c>
      <c r="BT219" s="105">
        <f ca="1">Cálculos!R218</f>
        <v>0</v>
      </c>
      <c r="BU219" s="105">
        <f ca="1">Cálculos!S218</f>
        <v>0</v>
      </c>
      <c r="BV219" s="105">
        <f ca="1">Cálculos!T218</f>
        <v>0</v>
      </c>
    </row>
    <row r="220" spans="40:74" customFormat="1">
      <c r="AN220" s="110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11"/>
      <c r="BD220" s="110">
        <f ca="1">Cálculos!B219</f>
        <v>0</v>
      </c>
      <c r="BE220" s="105">
        <f ca="1">Cálculos!C219</f>
        <v>0</v>
      </c>
      <c r="BF220" s="105">
        <f ca="1">Cálculos!D219</f>
        <v>0</v>
      </c>
      <c r="BG220" s="105">
        <f ca="1">Cálculos!E219</f>
        <v>0</v>
      </c>
      <c r="BH220" s="105">
        <f ca="1">Cálculos!F219</f>
        <v>0</v>
      </c>
      <c r="BI220" s="105">
        <f ca="1">Cálculos!G219</f>
        <v>0</v>
      </c>
      <c r="BJ220" s="105">
        <f>Cálculos!H219</f>
        <v>0</v>
      </c>
      <c r="BK220" s="105">
        <f ca="1">Cálculos!I219</f>
        <v>0</v>
      </c>
      <c r="BL220" s="105">
        <f ca="1">Cálculos!J219</f>
        <v>0</v>
      </c>
      <c r="BM220" s="105">
        <f ca="1">Cálculos!K219</f>
        <v>0</v>
      </c>
      <c r="BN220" s="105">
        <f ca="1">Cálculos!L219</f>
        <v>0</v>
      </c>
      <c r="BO220" s="105">
        <f>Cálculos!M219</f>
        <v>0</v>
      </c>
      <c r="BP220" s="105">
        <f ca="1">Cálculos!N219</f>
        <v>0</v>
      </c>
      <c r="BQ220" s="105">
        <f ca="1">Cálculos!O219</f>
        <v>0</v>
      </c>
      <c r="BR220" s="105">
        <f ca="1">Cálculos!P219</f>
        <v>0</v>
      </c>
      <c r="BS220" s="105">
        <f ca="1">Cálculos!Q219</f>
        <v>0</v>
      </c>
      <c r="BT220" s="105">
        <f ca="1">Cálculos!R219</f>
        <v>0</v>
      </c>
      <c r="BU220" s="105">
        <f ca="1">Cálculos!S219</f>
        <v>0</v>
      </c>
      <c r="BV220" s="105">
        <f ca="1">Cálculos!T219</f>
        <v>0</v>
      </c>
    </row>
    <row r="221" spans="40:74" customFormat="1">
      <c r="AN221" s="110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11"/>
      <c r="BD221" s="110">
        <f ca="1">Cálculos!B220</f>
        <v>0</v>
      </c>
      <c r="BE221" s="105">
        <f ca="1">Cálculos!C220</f>
        <v>0</v>
      </c>
      <c r="BF221" s="105">
        <f ca="1">Cálculos!D220</f>
        <v>0</v>
      </c>
      <c r="BG221" s="105">
        <f ca="1">Cálculos!E220</f>
        <v>0</v>
      </c>
      <c r="BH221" s="105">
        <f ca="1">Cálculos!F220</f>
        <v>0</v>
      </c>
      <c r="BI221" s="105">
        <f ca="1">Cálculos!G220</f>
        <v>0</v>
      </c>
      <c r="BJ221" s="105">
        <f>Cálculos!H220</f>
        <v>0</v>
      </c>
      <c r="BK221" s="105">
        <f ca="1">Cálculos!I220</f>
        <v>0</v>
      </c>
      <c r="BL221" s="105">
        <f ca="1">Cálculos!J220</f>
        <v>0</v>
      </c>
      <c r="BM221" s="105">
        <f ca="1">Cálculos!K220</f>
        <v>0</v>
      </c>
      <c r="BN221" s="105">
        <f ca="1">Cálculos!L220</f>
        <v>0</v>
      </c>
      <c r="BO221" s="105">
        <f>Cálculos!M220</f>
        <v>0</v>
      </c>
      <c r="BP221" s="105">
        <f ca="1">Cálculos!N220</f>
        <v>0</v>
      </c>
      <c r="BQ221" s="105">
        <f ca="1">Cálculos!O220</f>
        <v>0</v>
      </c>
      <c r="BR221" s="105">
        <f ca="1">Cálculos!P220</f>
        <v>0</v>
      </c>
      <c r="BS221" s="105">
        <f ca="1">Cálculos!Q220</f>
        <v>0</v>
      </c>
      <c r="BT221" s="105">
        <f ca="1">Cálculos!R220</f>
        <v>0</v>
      </c>
      <c r="BU221" s="105">
        <f ca="1">Cálculos!S220</f>
        <v>0</v>
      </c>
      <c r="BV221" s="105">
        <f ca="1">Cálculos!T220</f>
        <v>0</v>
      </c>
    </row>
    <row r="222" spans="40:74" customFormat="1">
      <c r="AN222" s="110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11"/>
      <c r="BD222" s="110">
        <f ca="1">Cálculos!B221</f>
        <v>0</v>
      </c>
      <c r="BE222" s="105">
        <f ca="1">Cálculos!C221</f>
        <v>0</v>
      </c>
      <c r="BF222" s="105">
        <f ca="1">Cálculos!D221</f>
        <v>0</v>
      </c>
      <c r="BG222" s="105">
        <f ca="1">Cálculos!E221</f>
        <v>0</v>
      </c>
      <c r="BH222" s="105">
        <f ca="1">Cálculos!F221</f>
        <v>0</v>
      </c>
      <c r="BI222" s="105">
        <f ca="1">Cálculos!G221</f>
        <v>0</v>
      </c>
      <c r="BJ222" s="105">
        <f>Cálculos!H221</f>
        <v>0</v>
      </c>
      <c r="BK222" s="105">
        <f ca="1">Cálculos!I221</f>
        <v>0</v>
      </c>
      <c r="BL222" s="105">
        <f ca="1">Cálculos!J221</f>
        <v>0</v>
      </c>
      <c r="BM222" s="105">
        <f ca="1">Cálculos!K221</f>
        <v>0</v>
      </c>
      <c r="BN222" s="105">
        <f ca="1">Cálculos!L221</f>
        <v>0</v>
      </c>
      <c r="BO222" s="105">
        <f>Cálculos!M221</f>
        <v>0</v>
      </c>
      <c r="BP222" s="105">
        <f ca="1">Cálculos!N221</f>
        <v>0</v>
      </c>
      <c r="BQ222" s="105">
        <f ca="1">Cálculos!O221</f>
        <v>0</v>
      </c>
      <c r="BR222" s="105">
        <f ca="1">Cálculos!P221</f>
        <v>0</v>
      </c>
      <c r="BS222" s="105">
        <f ca="1">Cálculos!Q221</f>
        <v>0</v>
      </c>
      <c r="BT222" s="105">
        <f ca="1">Cálculos!R221</f>
        <v>0</v>
      </c>
      <c r="BU222" s="105">
        <f ca="1">Cálculos!S221</f>
        <v>0</v>
      </c>
      <c r="BV222" s="105">
        <f ca="1">Cálculos!T221</f>
        <v>0</v>
      </c>
    </row>
    <row r="223" spans="40:74" customFormat="1">
      <c r="AN223" s="110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11"/>
      <c r="BD223" s="110">
        <f ca="1">Cálculos!B222</f>
        <v>0</v>
      </c>
      <c r="BE223" s="105">
        <f ca="1">Cálculos!C222</f>
        <v>0</v>
      </c>
      <c r="BF223" s="105">
        <f ca="1">Cálculos!D222</f>
        <v>0</v>
      </c>
      <c r="BG223" s="105">
        <f ca="1">Cálculos!E222</f>
        <v>0</v>
      </c>
      <c r="BH223" s="105">
        <f ca="1">Cálculos!F222</f>
        <v>0</v>
      </c>
      <c r="BI223" s="105">
        <f ca="1">Cálculos!G222</f>
        <v>0</v>
      </c>
      <c r="BJ223" s="105">
        <f>Cálculos!H222</f>
        <v>0</v>
      </c>
      <c r="BK223" s="105">
        <f ca="1">Cálculos!I222</f>
        <v>0</v>
      </c>
      <c r="BL223" s="105">
        <f ca="1">Cálculos!J222</f>
        <v>0</v>
      </c>
      <c r="BM223" s="105">
        <f ca="1">Cálculos!K222</f>
        <v>0</v>
      </c>
      <c r="BN223" s="105">
        <f ca="1">Cálculos!L222</f>
        <v>0</v>
      </c>
      <c r="BO223" s="105">
        <f>Cálculos!M222</f>
        <v>0</v>
      </c>
      <c r="BP223" s="105">
        <f ca="1">Cálculos!N222</f>
        <v>0</v>
      </c>
      <c r="BQ223" s="105">
        <f ca="1">Cálculos!O222</f>
        <v>0</v>
      </c>
      <c r="BR223" s="105">
        <f ca="1">Cálculos!P222</f>
        <v>0</v>
      </c>
      <c r="BS223" s="105">
        <f ca="1">Cálculos!Q222</f>
        <v>0</v>
      </c>
      <c r="BT223" s="105">
        <f ca="1">Cálculos!R222</f>
        <v>0</v>
      </c>
      <c r="BU223" s="105">
        <f ca="1">Cálculos!S222</f>
        <v>0</v>
      </c>
      <c r="BV223" s="105">
        <f ca="1">Cálculos!T222</f>
        <v>0</v>
      </c>
    </row>
    <row r="224" spans="40:74" customFormat="1">
      <c r="AN224" s="110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11"/>
      <c r="BD224" s="110">
        <f ca="1">Cálculos!B223</f>
        <v>0</v>
      </c>
      <c r="BE224" s="105">
        <f ca="1">Cálculos!C223</f>
        <v>0</v>
      </c>
      <c r="BF224" s="105">
        <f ca="1">Cálculos!D223</f>
        <v>0</v>
      </c>
      <c r="BG224" s="105">
        <f ca="1">Cálculos!E223</f>
        <v>0</v>
      </c>
      <c r="BH224" s="105">
        <f ca="1">Cálculos!F223</f>
        <v>0</v>
      </c>
      <c r="BI224" s="105">
        <f ca="1">Cálculos!G223</f>
        <v>0</v>
      </c>
      <c r="BJ224" s="105">
        <f>Cálculos!H223</f>
        <v>0</v>
      </c>
      <c r="BK224" s="105">
        <f ca="1">Cálculos!I223</f>
        <v>0</v>
      </c>
      <c r="BL224" s="105">
        <f ca="1">Cálculos!J223</f>
        <v>0</v>
      </c>
      <c r="BM224" s="105">
        <f ca="1">Cálculos!K223</f>
        <v>0</v>
      </c>
      <c r="BN224" s="105">
        <f ca="1">Cálculos!L223</f>
        <v>0</v>
      </c>
      <c r="BO224" s="105">
        <f>Cálculos!M223</f>
        <v>0</v>
      </c>
      <c r="BP224" s="105">
        <f ca="1">Cálculos!N223</f>
        <v>0</v>
      </c>
      <c r="BQ224" s="105">
        <f ca="1">Cálculos!O223</f>
        <v>0</v>
      </c>
      <c r="BR224" s="105">
        <f ca="1">Cálculos!P223</f>
        <v>0</v>
      </c>
      <c r="BS224" s="105">
        <f ca="1">Cálculos!Q223</f>
        <v>0</v>
      </c>
      <c r="BT224" s="105">
        <f ca="1">Cálculos!R223</f>
        <v>0</v>
      </c>
      <c r="BU224" s="105">
        <f ca="1">Cálculos!S223</f>
        <v>0</v>
      </c>
      <c r="BV224" s="105">
        <f ca="1">Cálculos!T223</f>
        <v>0</v>
      </c>
    </row>
    <row r="225" spans="40:74" customFormat="1">
      <c r="AN225" s="110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11"/>
      <c r="BD225" s="110">
        <f ca="1">Cálculos!B224</f>
        <v>0</v>
      </c>
      <c r="BE225" s="105">
        <f ca="1">Cálculos!C224</f>
        <v>0</v>
      </c>
      <c r="BF225" s="105">
        <f ca="1">Cálculos!D224</f>
        <v>0</v>
      </c>
      <c r="BG225" s="105">
        <f ca="1">Cálculos!E224</f>
        <v>0</v>
      </c>
      <c r="BH225" s="105">
        <f ca="1">Cálculos!F224</f>
        <v>0</v>
      </c>
      <c r="BI225" s="105">
        <f ca="1">Cálculos!G224</f>
        <v>0</v>
      </c>
      <c r="BJ225" s="105">
        <f>Cálculos!H224</f>
        <v>0</v>
      </c>
      <c r="BK225" s="105">
        <f ca="1">Cálculos!I224</f>
        <v>0</v>
      </c>
      <c r="BL225" s="105">
        <f ca="1">Cálculos!J224</f>
        <v>0</v>
      </c>
      <c r="BM225" s="105">
        <f ca="1">Cálculos!K224</f>
        <v>0</v>
      </c>
      <c r="BN225" s="105">
        <f ca="1">Cálculos!L224</f>
        <v>0</v>
      </c>
      <c r="BO225" s="105">
        <f>Cálculos!M224</f>
        <v>0</v>
      </c>
      <c r="BP225" s="105">
        <f ca="1">Cálculos!N224</f>
        <v>0</v>
      </c>
      <c r="BQ225" s="105">
        <f ca="1">Cálculos!O224</f>
        <v>0</v>
      </c>
      <c r="BR225" s="105">
        <f ca="1">Cálculos!P224</f>
        <v>0</v>
      </c>
      <c r="BS225" s="105">
        <f ca="1">Cálculos!Q224</f>
        <v>0</v>
      </c>
      <c r="BT225" s="105">
        <f ca="1">Cálculos!R224</f>
        <v>0</v>
      </c>
      <c r="BU225" s="105">
        <f ca="1">Cálculos!S224</f>
        <v>0</v>
      </c>
      <c r="BV225" s="105">
        <f ca="1">Cálculos!T224</f>
        <v>0</v>
      </c>
    </row>
    <row r="226" spans="40:74" customFormat="1">
      <c r="AN226" s="110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11"/>
      <c r="BD226" s="110">
        <f ca="1">Cálculos!B225</f>
        <v>0</v>
      </c>
      <c r="BE226" s="105">
        <f ca="1">Cálculos!C225</f>
        <v>0</v>
      </c>
      <c r="BF226" s="105">
        <f ca="1">Cálculos!D225</f>
        <v>0</v>
      </c>
      <c r="BG226" s="105">
        <f ca="1">Cálculos!E225</f>
        <v>0</v>
      </c>
      <c r="BH226" s="105">
        <f ca="1">Cálculos!F225</f>
        <v>0</v>
      </c>
      <c r="BI226" s="105">
        <f ca="1">Cálculos!G225</f>
        <v>0</v>
      </c>
      <c r="BJ226" s="105">
        <f>Cálculos!H225</f>
        <v>0</v>
      </c>
      <c r="BK226" s="105">
        <f ca="1">Cálculos!I225</f>
        <v>0</v>
      </c>
      <c r="BL226" s="105">
        <f ca="1">Cálculos!J225</f>
        <v>0</v>
      </c>
      <c r="BM226" s="105">
        <f ca="1">Cálculos!K225</f>
        <v>0</v>
      </c>
      <c r="BN226" s="105">
        <f ca="1">Cálculos!L225</f>
        <v>0</v>
      </c>
      <c r="BO226" s="105">
        <f>Cálculos!M225</f>
        <v>0</v>
      </c>
      <c r="BP226" s="105">
        <f ca="1">Cálculos!N225</f>
        <v>0</v>
      </c>
      <c r="BQ226" s="105">
        <f ca="1">Cálculos!O225</f>
        <v>0</v>
      </c>
      <c r="BR226" s="105">
        <f ca="1">Cálculos!P225</f>
        <v>0</v>
      </c>
      <c r="BS226" s="105">
        <f ca="1">Cálculos!Q225</f>
        <v>0</v>
      </c>
      <c r="BT226" s="105">
        <f ca="1">Cálculos!R225</f>
        <v>0</v>
      </c>
      <c r="BU226" s="105">
        <f ca="1">Cálculos!S225</f>
        <v>0</v>
      </c>
      <c r="BV226" s="105">
        <f ca="1">Cálculos!T225</f>
        <v>0</v>
      </c>
    </row>
    <row r="227" spans="40:74" customFormat="1">
      <c r="AN227" s="110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11"/>
      <c r="BD227" s="110">
        <f ca="1">Cálculos!B226</f>
        <v>0</v>
      </c>
      <c r="BE227" s="105">
        <f ca="1">Cálculos!C226</f>
        <v>0</v>
      </c>
      <c r="BF227" s="105">
        <f ca="1">Cálculos!D226</f>
        <v>0</v>
      </c>
      <c r="BG227" s="105">
        <f ca="1">Cálculos!E226</f>
        <v>0</v>
      </c>
      <c r="BH227" s="105">
        <f ca="1">Cálculos!F226</f>
        <v>0</v>
      </c>
      <c r="BI227" s="105">
        <f ca="1">Cálculos!G226</f>
        <v>0</v>
      </c>
      <c r="BJ227" s="105">
        <f>Cálculos!H226</f>
        <v>0</v>
      </c>
      <c r="BK227" s="105">
        <f ca="1">Cálculos!I226</f>
        <v>0</v>
      </c>
      <c r="BL227" s="105">
        <f ca="1">Cálculos!J226</f>
        <v>0</v>
      </c>
      <c r="BM227" s="105">
        <f ca="1">Cálculos!K226</f>
        <v>0</v>
      </c>
      <c r="BN227" s="105">
        <f ca="1">Cálculos!L226</f>
        <v>0</v>
      </c>
      <c r="BO227" s="105">
        <f>Cálculos!M226</f>
        <v>0</v>
      </c>
      <c r="BP227" s="105">
        <f ca="1">Cálculos!N226</f>
        <v>0</v>
      </c>
      <c r="BQ227" s="105">
        <f ca="1">Cálculos!O226</f>
        <v>0</v>
      </c>
      <c r="BR227" s="105">
        <f ca="1">Cálculos!P226</f>
        <v>0</v>
      </c>
      <c r="BS227" s="105">
        <f ca="1">Cálculos!Q226</f>
        <v>0</v>
      </c>
      <c r="BT227" s="105">
        <f ca="1">Cálculos!R226</f>
        <v>0</v>
      </c>
      <c r="BU227" s="105">
        <f ca="1">Cálculos!S226</f>
        <v>0</v>
      </c>
      <c r="BV227" s="105">
        <f ca="1">Cálculos!T226</f>
        <v>0</v>
      </c>
    </row>
    <row r="228" spans="40:74" customFormat="1">
      <c r="AN228" s="110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11"/>
      <c r="BD228" s="110">
        <f ca="1">Cálculos!B227</f>
        <v>0</v>
      </c>
      <c r="BE228" s="105">
        <f ca="1">Cálculos!C227</f>
        <v>0</v>
      </c>
      <c r="BF228" s="105">
        <f ca="1">Cálculos!D227</f>
        <v>0</v>
      </c>
      <c r="BG228" s="105">
        <f ca="1">Cálculos!E227</f>
        <v>0</v>
      </c>
      <c r="BH228" s="105">
        <f ca="1">Cálculos!F227</f>
        <v>0</v>
      </c>
      <c r="BI228" s="105">
        <f ca="1">Cálculos!G227</f>
        <v>0</v>
      </c>
      <c r="BJ228" s="105">
        <f>Cálculos!H227</f>
        <v>0</v>
      </c>
      <c r="BK228" s="105">
        <f ca="1">Cálculos!I227</f>
        <v>0</v>
      </c>
      <c r="BL228" s="105">
        <f ca="1">Cálculos!J227</f>
        <v>0</v>
      </c>
      <c r="BM228" s="105">
        <f ca="1">Cálculos!K227</f>
        <v>0</v>
      </c>
      <c r="BN228" s="105">
        <f ca="1">Cálculos!L227</f>
        <v>0</v>
      </c>
      <c r="BO228" s="105">
        <f>Cálculos!M227</f>
        <v>0</v>
      </c>
      <c r="BP228" s="105">
        <f ca="1">Cálculos!N227</f>
        <v>0</v>
      </c>
      <c r="BQ228" s="105">
        <f ca="1">Cálculos!O227</f>
        <v>0</v>
      </c>
      <c r="BR228" s="105">
        <f ca="1">Cálculos!P227</f>
        <v>0</v>
      </c>
      <c r="BS228" s="105">
        <f ca="1">Cálculos!Q227</f>
        <v>0</v>
      </c>
      <c r="BT228" s="105">
        <f ca="1">Cálculos!R227</f>
        <v>0</v>
      </c>
      <c r="BU228" s="105">
        <f ca="1">Cálculos!S227</f>
        <v>0</v>
      </c>
      <c r="BV228" s="105">
        <f ca="1">Cálculos!T227</f>
        <v>0</v>
      </c>
    </row>
    <row r="229" spans="40:74" customFormat="1">
      <c r="AN229" s="110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11"/>
      <c r="BD229" s="110">
        <f ca="1">Cálculos!B228</f>
        <v>0</v>
      </c>
      <c r="BE229" s="105">
        <f ca="1">Cálculos!C228</f>
        <v>0</v>
      </c>
      <c r="BF229" s="105">
        <f ca="1">Cálculos!D228</f>
        <v>0</v>
      </c>
      <c r="BG229" s="105">
        <f ca="1">Cálculos!E228</f>
        <v>0</v>
      </c>
      <c r="BH229" s="105">
        <f ca="1">Cálculos!F228</f>
        <v>0</v>
      </c>
      <c r="BI229" s="105">
        <f ca="1">Cálculos!G228</f>
        <v>0</v>
      </c>
      <c r="BJ229" s="105">
        <f>Cálculos!H228</f>
        <v>0</v>
      </c>
      <c r="BK229" s="105">
        <f ca="1">Cálculos!I228</f>
        <v>0</v>
      </c>
      <c r="BL229" s="105">
        <f ca="1">Cálculos!J228</f>
        <v>0</v>
      </c>
      <c r="BM229" s="105">
        <f ca="1">Cálculos!K228</f>
        <v>0</v>
      </c>
      <c r="BN229" s="105">
        <f ca="1">Cálculos!L228</f>
        <v>0</v>
      </c>
      <c r="BO229" s="105">
        <f>Cálculos!M228</f>
        <v>0</v>
      </c>
      <c r="BP229" s="105">
        <f ca="1">Cálculos!N228</f>
        <v>0</v>
      </c>
      <c r="BQ229" s="105">
        <f ca="1">Cálculos!O228</f>
        <v>0</v>
      </c>
      <c r="BR229" s="105">
        <f ca="1">Cálculos!P228</f>
        <v>0</v>
      </c>
      <c r="BS229" s="105">
        <f ca="1">Cálculos!Q228</f>
        <v>0</v>
      </c>
      <c r="BT229" s="105">
        <f ca="1">Cálculos!R228</f>
        <v>0</v>
      </c>
      <c r="BU229" s="105">
        <f ca="1">Cálculos!S228</f>
        <v>0</v>
      </c>
      <c r="BV229" s="105">
        <f ca="1">Cálculos!T228</f>
        <v>0</v>
      </c>
    </row>
    <row r="230" spans="40:74" customFormat="1">
      <c r="AN230" s="110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11"/>
      <c r="BD230" s="110">
        <f ca="1">Cálculos!B229</f>
        <v>0</v>
      </c>
      <c r="BE230" s="105">
        <f ca="1">Cálculos!C229</f>
        <v>0</v>
      </c>
      <c r="BF230" s="105">
        <f ca="1">Cálculos!D229</f>
        <v>0</v>
      </c>
      <c r="BG230" s="105">
        <f ca="1">Cálculos!E229</f>
        <v>0</v>
      </c>
      <c r="BH230" s="105">
        <f ca="1">Cálculos!F229</f>
        <v>0</v>
      </c>
      <c r="BI230" s="105">
        <f ca="1">Cálculos!G229</f>
        <v>0</v>
      </c>
      <c r="BJ230" s="105">
        <f>Cálculos!H229</f>
        <v>0</v>
      </c>
      <c r="BK230" s="105">
        <f ca="1">Cálculos!I229</f>
        <v>0</v>
      </c>
      <c r="BL230" s="105">
        <f ca="1">Cálculos!J229</f>
        <v>0</v>
      </c>
      <c r="BM230" s="105">
        <f ca="1">Cálculos!K229</f>
        <v>0</v>
      </c>
      <c r="BN230" s="105">
        <f ca="1">Cálculos!L229</f>
        <v>0</v>
      </c>
      <c r="BO230" s="105">
        <f>Cálculos!M229</f>
        <v>0</v>
      </c>
      <c r="BP230" s="105">
        <f ca="1">Cálculos!N229</f>
        <v>0</v>
      </c>
      <c r="BQ230" s="105">
        <f ca="1">Cálculos!O229</f>
        <v>0</v>
      </c>
      <c r="BR230" s="105">
        <f ca="1">Cálculos!P229</f>
        <v>0</v>
      </c>
      <c r="BS230" s="105">
        <f ca="1">Cálculos!Q229</f>
        <v>0</v>
      </c>
      <c r="BT230" s="105">
        <f ca="1">Cálculos!R229</f>
        <v>0</v>
      </c>
      <c r="BU230" s="105">
        <f ca="1">Cálculos!S229</f>
        <v>0</v>
      </c>
      <c r="BV230" s="105">
        <f ca="1">Cálculos!T229</f>
        <v>0</v>
      </c>
    </row>
    <row r="231" spans="40:74" customFormat="1">
      <c r="AN231" s="110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11"/>
      <c r="BD231" s="110">
        <f ca="1">Cálculos!B230</f>
        <v>0</v>
      </c>
      <c r="BE231" s="105">
        <f ca="1">Cálculos!C230</f>
        <v>0</v>
      </c>
      <c r="BF231" s="105">
        <f ca="1">Cálculos!D230</f>
        <v>0</v>
      </c>
      <c r="BG231" s="105">
        <f ca="1">Cálculos!E230</f>
        <v>0</v>
      </c>
      <c r="BH231" s="105">
        <f ca="1">Cálculos!F230</f>
        <v>0</v>
      </c>
      <c r="BI231" s="105">
        <f ca="1">Cálculos!G230</f>
        <v>0</v>
      </c>
      <c r="BJ231" s="105">
        <f>Cálculos!H230</f>
        <v>0</v>
      </c>
      <c r="BK231" s="105">
        <f ca="1">Cálculos!I230</f>
        <v>0</v>
      </c>
      <c r="BL231" s="105">
        <f ca="1">Cálculos!J230</f>
        <v>0</v>
      </c>
      <c r="BM231" s="105">
        <f ca="1">Cálculos!K230</f>
        <v>0</v>
      </c>
      <c r="BN231" s="105">
        <f ca="1">Cálculos!L230</f>
        <v>0</v>
      </c>
      <c r="BO231" s="105">
        <f>Cálculos!M230</f>
        <v>0</v>
      </c>
      <c r="BP231" s="105">
        <f ca="1">Cálculos!N230</f>
        <v>0</v>
      </c>
      <c r="BQ231" s="105">
        <f ca="1">Cálculos!O230</f>
        <v>0</v>
      </c>
      <c r="BR231" s="105">
        <f ca="1">Cálculos!P230</f>
        <v>0</v>
      </c>
      <c r="BS231" s="105">
        <f ca="1">Cálculos!Q230</f>
        <v>0</v>
      </c>
      <c r="BT231" s="105">
        <f ca="1">Cálculos!R230</f>
        <v>0</v>
      </c>
      <c r="BU231" s="105">
        <f ca="1">Cálculos!S230</f>
        <v>0</v>
      </c>
      <c r="BV231" s="105">
        <f ca="1">Cálculos!T230</f>
        <v>0</v>
      </c>
    </row>
    <row r="232" spans="40:74" customFormat="1">
      <c r="AN232" s="110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11"/>
      <c r="BD232" s="110">
        <f ca="1">Cálculos!B231</f>
        <v>0</v>
      </c>
      <c r="BE232" s="105">
        <f ca="1">Cálculos!C231</f>
        <v>0</v>
      </c>
      <c r="BF232" s="105">
        <f ca="1">Cálculos!D231</f>
        <v>0</v>
      </c>
      <c r="BG232" s="105">
        <f ca="1">Cálculos!E231</f>
        <v>0</v>
      </c>
      <c r="BH232" s="105">
        <f ca="1">Cálculos!F231</f>
        <v>0</v>
      </c>
      <c r="BI232" s="105">
        <f ca="1">Cálculos!G231</f>
        <v>0</v>
      </c>
      <c r="BJ232" s="105">
        <f>Cálculos!H231</f>
        <v>0</v>
      </c>
      <c r="BK232" s="105">
        <f ca="1">Cálculos!I231</f>
        <v>0</v>
      </c>
      <c r="BL232" s="105">
        <f ca="1">Cálculos!J231</f>
        <v>0</v>
      </c>
      <c r="BM232" s="105">
        <f ca="1">Cálculos!K231</f>
        <v>0</v>
      </c>
      <c r="BN232" s="105">
        <f ca="1">Cálculos!L231</f>
        <v>0</v>
      </c>
      <c r="BO232" s="105">
        <f>Cálculos!M231</f>
        <v>0</v>
      </c>
      <c r="BP232" s="105">
        <f ca="1">Cálculos!N231</f>
        <v>0</v>
      </c>
      <c r="BQ232" s="105">
        <f ca="1">Cálculos!O231</f>
        <v>0</v>
      </c>
      <c r="BR232" s="105">
        <f ca="1">Cálculos!P231</f>
        <v>0</v>
      </c>
      <c r="BS232" s="105">
        <f ca="1">Cálculos!Q231</f>
        <v>0</v>
      </c>
      <c r="BT232" s="105">
        <f ca="1">Cálculos!R231</f>
        <v>0</v>
      </c>
      <c r="BU232" s="105">
        <f ca="1">Cálculos!S231</f>
        <v>0</v>
      </c>
      <c r="BV232" s="105">
        <f ca="1">Cálculos!T231</f>
        <v>0</v>
      </c>
    </row>
    <row r="233" spans="40:74" customFormat="1">
      <c r="AN233" s="110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11"/>
      <c r="BD233" s="110">
        <f ca="1">Cálculos!B232</f>
        <v>0</v>
      </c>
      <c r="BE233" s="105">
        <f ca="1">Cálculos!C232</f>
        <v>0</v>
      </c>
      <c r="BF233" s="105">
        <f ca="1">Cálculos!D232</f>
        <v>0</v>
      </c>
      <c r="BG233" s="105">
        <f ca="1">Cálculos!E232</f>
        <v>0</v>
      </c>
      <c r="BH233" s="105">
        <f ca="1">Cálculos!F232</f>
        <v>0</v>
      </c>
      <c r="BI233" s="105">
        <f ca="1">Cálculos!G232</f>
        <v>0</v>
      </c>
      <c r="BJ233" s="105">
        <f>Cálculos!H232</f>
        <v>0</v>
      </c>
      <c r="BK233" s="105">
        <f ca="1">Cálculos!I232</f>
        <v>0</v>
      </c>
      <c r="BL233" s="105">
        <f ca="1">Cálculos!J232</f>
        <v>0</v>
      </c>
      <c r="BM233" s="105">
        <f ca="1">Cálculos!K232</f>
        <v>0</v>
      </c>
      <c r="BN233" s="105">
        <f ca="1">Cálculos!L232</f>
        <v>0</v>
      </c>
      <c r="BO233" s="105">
        <f>Cálculos!M232</f>
        <v>0</v>
      </c>
      <c r="BP233" s="105">
        <f ca="1">Cálculos!N232</f>
        <v>0</v>
      </c>
      <c r="BQ233" s="105">
        <f ca="1">Cálculos!O232</f>
        <v>0</v>
      </c>
      <c r="BR233" s="105">
        <f ca="1">Cálculos!P232</f>
        <v>0</v>
      </c>
      <c r="BS233" s="105">
        <f ca="1">Cálculos!Q232</f>
        <v>0</v>
      </c>
      <c r="BT233" s="105">
        <f ca="1">Cálculos!R232</f>
        <v>0</v>
      </c>
      <c r="BU233" s="105">
        <f ca="1">Cálculos!S232</f>
        <v>0</v>
      </c>
      <c r="BV233" s="105">
        <f ca="1">Cálculos!T232</f>
        <v>0</v>
      </c>
    </row>
    <row r="234" spans="40:74" customFormat="1">
      <c r="AN234" s="110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11"/>
      <c r="BD234" s="110">
        <f ca="1">Cálculos!B233</f>
        <v>0</v>
      </c>
      <c r="BE234" s="105">
        <f ca="1">Cálculos!C233</f>
        <v>0</v>
      </c>
      <c r="BF234" s="105">
        <f ca="1">Cálculos!D233</f>
        <v>0</v>
      </c>
      <c r="BG234" s="105">
        <f ca="1">Cálculos!E233</f>
        <v>0</v>
      </c>
      <c r="BH234" s="105">
        <f ca="1">Cálculos!F233</f>
        <v>0</v>
      </c>
      <c r="BI234" s="105">
        <f ca="1">Cálculos!G233</f>
        <v>0</v>
      </c>
      <c r="BJ234" s="105">
        <f>Cálculos!H233</f>
        <v>0</v>
      </c>
      <c r="BK234" s="105">
        <f ca="1">Cálculos!I233</f>
        <v>0</v>
      </c>
      <c r="BL234" s="105">
        <f ca="1">Cálculos!J233</f>
        <v>0</v>
      </c>
      <c r="BM234" s="105">
        <f ca="1">Cálculos!K233</f>
        <v>0</v>
      </c>
      <c r="BN234" s="105">
        <f ca="1">Cálculos!L233</f>
        <v>0</v>
      </c>
      <c r="BO234" s="105">
        <f>Cálculos!M233</f>
        <v>0</v>
      </c>
      <c r="BP234" s="105">
        <f ca="1">Cálculos!N233</f>
        <v>0</v>
      </c>
      <c r="BQ234" s="105">
        <f ca="1">Cálculos!O233</f>
        <v>0</v>
      </c>
      <c r="BR234" s="105">
        <f ca="1">Cálculos!P233</f>
        <v>0</v>
      </c>
      <c r="BS234" s="105">
        <f ca="1">Cálculos!Q233</f>
        <v>0</v>
      </c>
      <c r="BT234" s="105">
        <f ca="1">Cálculos!R233</f>
        <v>0</v>
      </c>
      <c r="BU234" s="105">
        <f ca="1">Cálculos!S233</f>
        <v>0</v>
      </c>
      <c r="BV234" s="105">
        <f ca="1">Cálculos!T233</f>
        <v>0</v>
      </c>
    </row>
    <row r="235" spans="40:74" customFormat="1">
      <c r="AN235" s="110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11"/>
      <c r="BD235" s="110">
        <f ca="1">Cálculos!B234</f>
        <v>0</v>
      </c>
      <c r="BE235" s="105">
        <f ca="1">Cálculos!C234</f>
        <v>0</v>
      </c>
      <c r="BF235" s="105">
        <f ca="1">Cálculos!D234</f>
        <v>0</v>
      </c>
      <c r="BG235" s="105">
        <f ca="1">Cálculos!E234</f>
        <v>0</v>
      </c>
      <c r="BH235" s="105">
        <f ca="1">Cálculos!F234</f>
        <v>0</v>
      </c>
      <c r="BI235" s="105">
        <f ca="1">Cálculos!G234</f>
        <v>0</v>
      </c>
      <c r="BJ235" s="105">
        <f>Cálculos!H234</f>
        <v>0</v>
      </c>
      <c r="BK235" s="105">
        <f ca="1">Cálculos!I234</f>
        <v>0</v>
      </c>
      <c r="BL235" s="105">
        <f ca="1">Cálculos!J234</f>
        <v>0</v>
      </c>
      <c r="BM235" s="105">
        <f ca="1">Cálculos!K234</f>
        <v>0</v>
      </c>
      <c r="BN235" s="105">
        <f ca="1">Cálculos!L234</f>
        <v>0</v>
      </c>
      <c r="BO235" s="105">
        <f>Cálculos!M234</f>
        <v>0</v>
      </c>
      <c r="BP235" s="105">
        <f ca="1">Cálculos!N234</f>
        <v>0</v>
      </c>
      <c r="BQ235" s="105">
        <f ca="1">Cálculos!O234</f>
        <v>0</v>
      </c>
      <c r="BR235" s="105">
        <f ca="1">Cálculos!P234</f>
        <v>0</v>
      </c>
      <c r="BS235" s="105">
        <f ca="1">Cálculos!Q234</f>
        <v>0</v>
      </c>
      <c r="BT235" s="105">
        <f ca="1">Cálculos!R234</f>
        <v>0</v>
      </c>
      <c r="BU235" s="105">
        <f ca="1">Cálculos!S234</f>
        <v>0</v>
      </c>
      <c r="BV235" s="105">
        <f ca="1">Cálculos!T234</f>
        <v>0</v>
      </c>
    </row>
    <row r="236" spans="40:74" customFormat="1">
      <c r="AN236" s="110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11"/>
      <c r="BD236" s="110">
        <f ca="1">Cálculos!B235</f>
        <v>0</v>
      </c>
      <c r="BE236" s="105">
        <f ca="1">Cálculos!C235</f>
        <v>0</v>
      </c>
      <c r="BF236" s="105">
        <f ca="1">Cálculos!D235</f>
        <v>0</v>
      </c>
      <c r="BG236" s="105">
        <f ca="1">Cálculos!E235</f>
        <v>0</v>
      </c>
      <c r="BH236" s="105">
        <f ca="1">Cálculos!F235</f>
        <v>0</v>
      </c>
      <c r="BI236" s="105">
        <f ca="1">Cálculos!G235</f>
        <v>0</v>
      </c>
      <c r="BJ236" s="105">
        <f>Cálculos!H235</f>
        <v>0</v>
      </c>
      <c r="BK236" s="105">
        <f ca="1">Cálculos!I235</f>
        <v>0</v>
      </c>
      <c r="BL236" s="105">
        <f ca="1">Cálculos!J235</f>
        <v>0</v>
      </c>
      <c r="BM236" s="105">
        <f ca="1">Cálculos!K235</f>
        <v>0</v>
      </c>
      <c r="BN236" s="105">
        <f ca="1">Cálculos!L235</f>
        <v>0</v>
      </c>
      <c r="BO236" s="105">
        <f>Cálculos!M235</f>
        <v>0</v>
      </c>
      <c r="BP236" s="105">
        <f ca="1">Cálculos!N235</f>
        <v>0</v>
      </c>
      <c r="BQ236" s="105">
        <f ca="1">Cálculos!O235</f>
        <v>0</v>
      </c>
      <c r="BR236" s="105">
        <f ca="1">Cálculos!P235</f>
        <v>0</v>
      </c>
      <c r="BS236" s="105">
        <f ca="1">Cálculos!Q235</f>
        <v>0</v>
      </c>
      <c r="BT236" s="105">
        <f ca="1">Cálculos!R235</f>
        <v>0</v>
      </c>
      <c r="BU236" s="105">
        <f ca="1">Cálculos!S235</f>
        <v>0</v>
      </c>
      <c r="BV236" s="105">
        <f ca="1">Cálculos!T235</f>
        <v>0</v>
      </c>
    </row>
    <row r="237" spans="40:74" customFormat="1">
      <c r="AN237" s="110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11"/>
      <c r="BD237" s="110">
        <f ca="1">Cálculos!B236</f>
        <v>0</v>
      </c>
      <c r="BE237" s="105">
        <f ca="1">Cálculos!C236</f>
        <v>0</v>
      </c>
      <c r="BF237" s="105">
        <f ca="1">Cálculos!D236</f>
        <v>0</v>
      </c>
      <c r="BG237" s="105">
        <f ca="1">Cálculos!E236</f>
        <v>0</v>
      </c>
      <c r="BH237" s="105">
        <f ca="1">Cálculos!F236</f>
        <v>0</v>
      </c>
      <c r="BI237" s="105">
        <f ca="1">Cálculos!G236</f>
        <v>0</v>
      </c>
      <c r="BJ237" s="105">
        <f>Cálculos!H236</f>
        <v>0</v>
      </c>
      <c r="BK237" s="105">
        <f ca="1">Cálculos!I236</f>
        <v>0</v>
      </c>
      <c r="BL237" s="105">
        <f ca="1">Cálculos!J236</f>
        <v>0</v>
      </c>
      <c r="BM237" s="105">
        <f ca="1">Cálculos!K236</f>
        <v>0</v>
      </c>
      <c r="BN237" s="105">
        <f ca="1">Cálculos!L236</f>
        <v>0</v>
      </c>
      <c r="BO237" s="105">
        <f>Cálculos!M236</f>
        <v>0</v>
      </c>
      <c r="BP237" s="105">
        <f ca="1">Cálculos!N236</f>
        <v>0</v>
      </c>
      <c r="BQ237" s="105">
        <f ca="1">Cálculos!O236</f>
        <v>0</v>
      </c>
      <c r="BR237" s="105">
        <f ca="1">Cálculos!P236</f>
        <v>0</v>
      </c>
      <c r="BS237" s="105">
        <f ca="1">Cálculos!Q236</f>
        <v>0</v>
      </c>
      <c r="BT237" s="105">
        <f ca="1">Cálculos!R236</f>
        <v>0</v>
      </c>
      <c r="BU237" s="105">
        <f ca="1">Cálculos!S236</f>
        <v>0</v>
      </c>
      <c r="BV237" s="105">
        <f ca="1">Cálculos!T236</f>
        <v>0</v>
      </c>
    </row>
    <row r="238" spans="40:74" customFormat="1">
      <c r="AN238" s="110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11"/>
      <c r="BD238" s="110">
        <f ca="1">Cálculos!B237</f>
        <v>0</v>
      </c>
      <c r="BE238" s="105">
        <f ca="1">Cálculos!C237</f>
        <v>0</v>
      </c>
      <c r="BF238" s="105">
        <f ca="1">Cálculos!D237</f>
        <v>0</v>
      </c>
      <c r="BG238" s="105">
        <f ca="1">Cálculos!E237</f>
        <v>0</v>
      </c>
      <c r="BH238" s="105">
        <f ca="1">Cálculos!F237</f>
        <v>0</v>
      </c>
      <c r="BI238" s="105">
        <f ca="1">Cálculos!G237</f>
        <v>0</v>
      </c>
      <c r="BJ238" s="105">
        <f>Cálculos!H237</f>
        <v>0</v>
      </c>
      <c r="BK238" s="105">
        <f ca="1">Cálculos!I237</f>
        <v>0</v>
      </c>
      <c r="BL238" s="105">
        <f ca="1">Cálculos!J237</f>
        <v>0</v>
      </c>
      <c r="BM238" s="105">
        <f ca="1">Cálculos!K237</f>
        <v>0</v>
      </c>
      <c r="BN238" s="105">
        <f ca="1">Cálculos!L237</f>
        <v>0</v>
      </c>
      <c r="BO238" s="105">
        <f>Cálculos!M237</f>
        <v>0</v>
      </c>
      <c r="BP238" s="105">
        <f ca="1">Cálculos!N237</f>
        <v>0</v>
      </c>
      <c r="BQ238" s="105">
        <f ca="1">Cálculos!O237</f>
        <v>0</v>
      </c>
      <c r="BR238" s="105">
        <f ca="1">Cálculos!P237</f>
        <v>0</v>
      </c>
      <c r="BS238" s="105">
        <f ca="1">Cálculos!Q237</f>
        <v>0</v>
      </c>
      <c r="BT238" s="105">
        <f ca="1">Cálculos!R237</f>
        <v>0</v>
      </c>
      <c r="BU238" s="105">
        <f ca="1">Cálculos!S237</f>
        <v>0</v>
      </c>
      <c r="BV238" s="105">
        <f ca="1">Cálculos!T237</f>
        <v>0</v>
      </c>
    </row>
    <row r="239" spans="40:74" customFormat="1">
      <c r="AN239" s="110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11"/>
      <c r="BD239" s="110">
        <f ca="1">Cálculos!B238</f>
        <v>0</v>
      </c>
      <c r="BE239" s="105">
        <f ca="1">Cálculos!C238</f>
        <v>0</v>
      </c>
      <c r="BF239" s="105">
        <f ca="1">Cálculos!D238</f>
        <v>0</v>
      </c>
      <c r="BG239" s="105">
        <f ca="1">Cálculos!E238</f>
        <v>0</v>
      </c>
      <c r="BH239" s="105">
        <f ca="1">Cálculos!F238</f>
        <v>0</v>
      </c>
      <c r="BI239" s="105">
        <f ca="1">Cálculos!G238</f>
        <v>0</v>
      </c>
      <c r="BJ239" s="105">
        <f>Cálculos!H238</f>
        <v>0</v>
      </c>
      <c r="BK239" s="105">
        <f ca="1">Cálculos!I238</f>
        <v>0</v>
      </c>
      <c r="BL239" s="105">
        <f ca="1">Cálculos!J238</f>
        <v>0</v>
      </c>
      <c r="BM239" s="105">
        <f ca="1">Cálculos!K238</f>
        <v>0</v>
      </c>
      <c r="BN239" s="105">
        <f ca="1">Cálculos!L238</f>
        <v>0</v>
      </c>
      <c r="BO239" s="105">
        <f>Cálculos!M238</f>
        <v>0</v>
      </c>
      <c r="BP239" s="105">
        <f ca="1">Cálculos!N238</f>
        <v>0</v>
      </c>
      <c r="BQ239" s="105">
        <f ca="1">Cálculos!O238</f>
        <v>0</v>
      </c>
      <c r="BR239" s="105">
        <f ca="1">Cálculos!P238</f>
        <v>0</v>
      </c>
      <c r="BS239" s="105">
        <f ca="1">Cálculos!Q238</f>
        <v>0</v>
      </c>
      <c r="BT239" s="105">
        <f ca="1">Cálculos!R238</f>
        <v>0</v>
      </c>
      <c r="BU239" s="105">
        <f ca="1">Cálculos!S238</f>
        <v>0</v>
      </c>
      <c r="BV239" s="105">
        <f ca="1">Cálculos!T238</f>
        <v>0</v>
      </c>
    </row>
    <row r="240" spans="40:74" customFormat="1">
      <c r="AN240" s="110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11"/>
      <c r="BD240" s="110">
        <f ca="1">Cálculos!B239</f>
        <v>0</v>
      </c>
      <c r="BE240" s="105">
        <f ca="1">Cálculos!C239</f>
        <v>0</v>
      </c>
      <c r="BF240" s="105">
        <f ca="1">Cálculos!D239</f>
        <v>0</v>
      </c>
      <c r="BG240" s="105">
        <f ca="1">Cálculos!E239</f>
        <v>0</v>
      </c>
      <c r="BH240" s="105">
        <f ca="1">Cálculos!F239</f>
        <v>0</v>
      </c>
      <c r="BI240" s="105">
        <f ca="1">Cálculos!G239</f>
        <v>0</v>
      </c>
      <c r="BJ240" s="105">
        <f>Cálculos!H239</f>
        <v>0</v>
      </c>
      <c r="BK240" s="105">
        <f ca="1">Cálculos!I239</f>
        <v>0</v>
      </c>
      <c r="BL240" s="105">
        <f ca="1">Cálculos!J239</f>
        <v>0</v>
      </c>
      <c r="BM240" s="105">
        <f ca="1">Cálculos!K239</f>
        <v>0</v>
      </c>
      <c r="BN240" s="105">
        <f ca="1">Cálculos!L239</f>
        <v>0</v>
      </c>
      <c r="BO240" s="105">
        <f>Cálculos!M239</f>
        <v>0</v>
      </c>
      <c r="BP240" s="105">
        <f ca="1">Cálculos!N239</f>
        <v>0</v>
      </c>
      <c r="BQ240" s="105">
        <f ca="1">Cálculos!O239</f>
        <v>0</v>
      </c>
      <c r="BR240" s="105">
        <f ca="1">Cálculos!P239</f>
        <v>0</v>
      </c>
      <c r="BS240" s="105">
        <f ca="1">Cálculos!Q239</f>
        <v>0</v>
      </c>
      <c r="BT240" s="105">
        <f ca="1">Cálculos!R239</f>
        <v>0</v>
      </c>
      <c r="BU240" s="105">
        <f ca="1">Cálculos!S239</f>
        <v>0</v>
      </c>
      <c r="BV240" s="105">
        <f ca="1">Cálculos!T239</f>
        <v>0</v>
      </c>
    </row>
    <row r="241" spans="40:74" customFormat="1">
      <c r="AN241" s="110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11"/>
      <c r="BD241" s="110">
        <f ca="1">Cálculos!B240</f>
        <v>0</v>
      </c>
      <c r="BE241" s="105">
        <f ca="1">Cálculos!C240</f>
        <v>0</v>
      </c>
      <c r="BF241" s="105">
        <f ca="1">Cálculos!D240</f>
        <v>0</v>
      </c>
      <c r="BG241" s="105">
        <f ca="1">Cálculos!E240</f>
        <v>0</v>
      </c>
      <c r="BH241" s="105">
        <f ca="1">Cálculos!F240</f>
        <v>0</v>
      </c>
      <c r="BI241" s="105">
        <f ca="1">Cálculos!G240</f>
        <v>0</v>
      </c>
      <c r="BJ241" s="105">
        <f>Cálculos!H240</f>
        <v>0</v>
      </c>
      <c r="BK241" s="105">
        <f ca="1">Cálculos!I240</f>
        <v>0</v>
      </c>
      <c r="BL241" s="105">
        <f ca="1">Cálculos!J240</f>
        <v>0</v>
      </c>
      <c r="BM241" s="105">
        <f ca="1">Cálculos!K240</f>
        <v>0</v>
      </c>
      <c r="BN241" s="105">
        <f ca="1">Cálculos!L240</f>
        <v>0</v>
      </c>
      <c r="BO241" s="105">
        <f>Cálculos!M240</f>
        <v>0</v>
      </c>
      <c r="BP241" s="105">
        <f ca="1">Cálculos!N240</f>
        <v>0</v>
      </c>
      <c r="BQ241" s="105">
        <f ca="1">Cálculos!O240</f>
        <v>0</v>
      </c>
      <c r="BR241" s="105">
        <f ca="1">Cálculos!P240</f>
        <v>0</v>
      </c>
      <c r="BS241" s="105">
        <f ca="1">Cálculos!Q240</f>
        <v>0</v>
      </c>
      <c r="BT241" s="105">
        <f ca="1">Cálculos!R240</f>
        <v>0</v>
      </c>
      <c r="BU241" s="105">
        <f ca="1">Cálculos!S240</f>
        <v>0</v>
      </c>
      <c r="BV241" s="105">
        <f ca="1">Cálculos!T240</f>
        <v>0</v>
      </c>
    </row>
    <row r="242" spans="40:74" customFormat="1">
      <c r="AN242" s="110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11"/>
      <c r="BD242" s="110">
        <f ca="1">Cálculos!B241</f>
        <v>0</v>
      </c>
      <c r="BE242" s="105">
        <f ca="1">Cálculos!C241</f>
        <v>0</v>
      </c>
      <c r="BF242" s="105">
        <f ca="1">Cálculos!D241</f>
        <v>0</v>
      </c>
      <c r="BG242" s="105">
        <f ca="1">Cálculos!E241</f>
        <v>0</v>
      </c>
      <c r="BH242" s="105">
        <f ca="1">Cálculos!F241</f>
        <v>0</v>
      </c>
      <c r="BI242" s="105">
        <f ca="1">Cálculos!G241</f>
        <v>0</v>
      </c>
      <c r="BJ242" s="105">
        <f>Cálculos!H241</f>
        <v>0</v>
      </c>
      <c r="BK242" s="105">
        <f ca="1">Cálculos!I241</f>
        <v>0</v>
      </c>
      <c r="BL242" s="105">
        <f ca="1">Cálculos!J241</f>
        <v>0</v>
      </c>
      <c r="BM242" s="105">
        <f ca="1">Cálculos!K241</f>
        <v>0</v>
      </c>
      <c r="BN242" s="105">
        <f ca="1">Cálculos!L241</f>
        <v>0</v>
      </c>
      <c r="BO242" s="105">
        <f>Cálculos!M241</f>
        <v>0</v>
      </c>
      <c r="BP242" s="105">
        <f ca="1">Cálculos!N241</f>
        <v>0</v>
      </c>
      <c r="BQ242" s="105">
        <f ca="1">Cálculos!O241</f>
        <v>0</v>
      </c>
      <c r="BR242" s="105">
        <f ca="1">Cálculos!P241</f>
        <v>0</v>
      </c>
      <c r="BS242" s="105">
        <f ca="1">Cálculos!Q241</f>
        <v>0</v>
      </c>
      <c r="BT242" s="105">
        <f ca="1">Cálculos!R241</f>
        <v>0</v>
      </c>
      <c r="BU242" s="105">
        <f ca="1">Cálculos!S241</f>
        <v>0</v>
      </c>
      <c r="BV242" s="105">
        <f ca="1">Cálculos!T241</f>
        <v>0</v>
      </c>
    </row>
    <row r="243" spans="40:74" customFormat="1">
      <c r="AN243" s="110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11"/>
      <c r="BD243" s="110">
        <f ca="1">Cálculos!B242</f>
        <v>0</v>
      </c>
      <c r="BE243" s="105">
        <f ca="1">Cálculos!C242</f>
        <v>0</v>
      </c>
      <c r="BF243" s="105">
        <f ca="1">Cálculos!D242</f>
        <v>0</v>
      </c>
      <c r="BG243" s="105">
        <f ca="1">Cálculos!E242</f>
        <v>0</v>
      </c>
      <c r="BH243" s="105">
        <f ca="1">Cálculos!F242</f>
        <v>0</v>
      </c>
      <c r="BI243" s="105">
        <f ca="1">Cálculos!G242</f>
        <v>0</v>
      </c>
      <c r="BJ243" s="105">
        <f>Cálculos!H242</f>
        <v>0</v>
      </c>
      <c r="BK243" s="105">
        <f ca="1">Cálculos!I242</f>
        <v>0</v>
      </c>
      <c r="BL243" s="105">
        <f ca="1">Cálculos!J242</f>
        <v>0</v>
      </c>
      <c r="BM243" s="105">
        <f ca="1">Cálculos!K242</f>
        <v>0</v>
      </c>
      <c r="BN243" s="105">
        <f ca="1">Cálculos!L242</f>
        <v>0</v>
      </c>
      <c r="BO243" s="105">
        <f>Cálculos!M242</f>
        <v>0</v>
      </c>
      <c r="BP243" s="105">
        <f ca="1">Cálculos!N242</f>
        <v>0</v>
      </c>
      <c r="BQ243" s="105">
        <f ca="1">Cálculos!O242</f>
        <v>0</v>
      </c>
      <c r="BR243" s="105">
        <f ca="1">Cálculos!P242</f>
        <v>0</v>
      </c>
      <c r="BS243" s="105">
        <f ca="1">Cálculos!Q242</f>
        <v>0</v>
      </c>
      <c r="BT243" s="105">
        <f ca="1">Cálculos!R242</f>
        <v>0</v>
      </c>
      <c r="BU243" s="105">
        <f ca="1">Cálculos!S242</f>
        <v>0</v>
      </c>
      <c r="BV243" s="105">
        <f ca="1">Cálculos!T242</f>
        <v>0</v>
      </c>
    </row>
    <row r="244" spans="40:74" customFormat="1">
      <c r="AN244" s="110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11"/>
      <c r="BD244" s="110">
        <f ca="1">Cálculos!B243</f>
        <v>0</v>
      </c>
      <c r="BE244" s="105">
        <f ca="1">Cálculos!C243</f>
        <v>0</v>
      </c>
      <c r="BF244" s="105">
        <f ca="1">Cálculos!D243</f>
        <v>0</v>
      </c>
      <c r="BG244" s="105">
        <f ca="1">Cálculos!E243</f>
        <v>0</v>
      </c>
      <c r="BH244" s="105">
        <f ca="1">Cálculos!F243</f>
        <v>0</v>
      </c>
      <c r="BI244" s="105">
        <f ca="1">Cálculos!G243</f>
        <v>0</v>
      </c>
      <c r="BJ244" s="105">
        <f>Cálculos!H243</f>
        <v>0</v>
      </c>
      <c r="BK244" s="105">
        <f ca="1">Cálculos!I243</f>
        <v>0</v>
      </c>
      <c r="BL244" s="105">
        <f ca="1">Cálculos!J243</f>
        <v>0</v>
      </c>
      <c r="BM244" s="105">
        <f ca="1">Cálculos!K243</f>
        <v>0</v>
      </c>
      <c r="BN244" s="105">
        <f ca="1">Cálculos!L243</f>
        <v>0</v>
      </c>
      <c r="BO244" s="105">
        <f>Cálculos!M243</f>
        <v>0</v>
      </c>
      <c r="BP244" s="105">
        <f ca="1">Cálculos!N243</f>
        <v>0</v>
      </c>
      <c r="BQ244" s="105">
        <f ca="1">Cálculos!O243</f>
        <v>0</v>
      </c>
      <c r="BR244" s="105">
        <f ca="1">Cálculos!P243</f>
        <v>0</v>
      </c>
      <c r="BS244" s="105">
        <f ca="1">Cálculos!Q243</f>
        <v>0</v>
      </c>
      <c r="BT244" s="105">
        <f ca="1">Cálculos!R243</f>
        <v>0</v>
      </c>
      <c r="BU244" s="105">
        <f ca="1">Cálculos!S243</f>
        <v>0</v>
      </c>
      <c r="BV244" s="105">
        <f ca="1">Cálculos!T243</f>
        <v>0</v>
      </c>
    </row>
    <row r="245" spans="40:74" customFormat="1">
      <c r="AN245" s="110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11"/>
      <c r="BD245" s="110">
        <f ca="1">Cálculos!B244</f>
        <v>0</v>
      </c>
      <c r="BE245" s="105">
        <f ca="1">Cálculos!C244</f>
        <v>0</v>
      </c>
      <c r="BF245" s="105">
        <f ca="1">Cálculos!D244</f>
        <v>0</v>
      </c>
      <c r="BG245" s="105">
        <f ca="1">Cálculos!E244</f>
        <v>0</v>
      </c>
      <c r="BH245" s="105">
        <f ca="1">Cálculos!F244</f>
        <v>0</v>
      </c>
      <c r="BI245" s="105">
        <f ca="1">Cálculos!G244</f>
        <v>0</v>
      </c>
      <c r="BJ245" s="105">
        <f>Cálculos!H244</f>
        <v>0</v>
      </c>
      <c r="BK245" s="105">
        <f ca="1">Cálculos!I244</f>
        <v>0</v>
      </c>
      <c r="BL245" s="105">
        <f ca="1">Cálculos!J244</f>
        <v>0</v>
      </c>
      <c r="BM245" s="105">
        <f ca="1">Cálculos!K244</f>
        <v>0</v>
      </c>
      <c r="BN245" s="105">
        <f ca="1">Cálculos!L244</f>
        <v>0</v>
      </c>
      <c r="BO245" s="105">
        <f>Cálculos!M244</f>
        <v>0</v>
      </c>
      <c r="BP245" s="105">
        <f ca="1">Cálculos!N244</f>
        <v>0</v>
      </c>
      <c r="BQ245" s="105">
        <f ca="1">Cálculos!O244</f>
        <v>0</v>
      </c>
      <c r="BR245" s="105">
        <f ca="1">Cálculos!P244</f>
        <v>0</v>
      </c>
      <c r="BS245" s="105">
        <f ca="1">Cálculos!Q244</f>
        <v>0</v>
      </c>
      <c r="BT245" s="105">
        <f ca="1">Cálculos!R244</f>
        <v>0</v>
      </c>
      <c r="BU245" s="105">
        <f ca="1">Cálculos!S244</f>
        <v>0</v>
      </c>
      <c r="BV245" s="105">
        <f ca="1">Cálculos!T244</f>
        <v>0</v>
      </c>
    </row>
    <row r="246" spans="40:74" customFormat="1">
      <c r="AN246" s="110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11"/>
      <c r="BD246" s="110">
        <f ca="1">Cálculos!B245</f>
        <v>0</v>
      </c>
      <c r="BE246" s="105">
        <f ca="1">Cálculos!C245</f>
        <v>0</v>
      </c>
      <c r="BF246" s="105">
        <f ca="1">Cálculos!D245</f>
        <v>0</v>
      </c>
      <c r="BG246" s="105">
        <f ca="1">Cálculos!E245</f>
        <v>0</v>
      </c>
      <c r="BH246" s="105">
        <f ca="1">Cálculos!F245</f>
        <v>0</v>
      </c>
      <c r="BI246" s="105">
        <f ca="1">Cálculos!G245</f>
        <v>0</v>
      </c>
      <c r="BJ246" s="105">
        <f>Cálculos!H245</f>
        <v>0</v>
      </c>
      <c r="BK246" s="105">
        <f ca="1">Cálculos!I245</f>
        <v>0</v>
      </c>
      <c r="BL246" s="105">
        <f ca="1">Cálculos!J245</f>
        <v>0</v>
      </c>
      <c r="BM246" s="105">
        <f ca="1">Cálculos!K245</f>
        <v>0</v>
      </c>
      <c r="BN246" s="105">
        <f ca="1">Cálculos!L245</f>
        <v>0</v>
      </c>
      <c r="BO246" s="105">
        <f>Cálculos!M245</f>
        <v>0</v>
      </c>
      <c r="BP246" s="105">
        <f ca="1">Cálculos!N245</f>
        <v>0</v>
      </c>
      <c r="BQ246" s="105">
        <f ca="1">Cálculos!O245</f>
        <v>0</v>
      </c>
      <c r="BR246" s="105">
        <f ca="1">Cálculos!P245</f>
        <v>0</v>
      </c>
      <c r="BS246" s="105">
        <f ca="1">Cálculos!Q245</f>
        <v>0</v>
      </c>
      <c r="BT246" s="105">
        <f ca="1">Cálculos!R245</f>
        <v>0</v>
      </c>
      <c r="BU246" s="105">
        <f ca="1">Cálculos!S245</f>
        <v>0</v>
      </c>
      <c r="BV246" s="105">
        <f ca="1">Cálculos!T245</f>
        <v>0</v>
      </c>
    </row>
    <row r="247" spans="40:74" customFormat="1">
      <c r="AN247" s="110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11"/>
      <c r="BD247" s="110">
        <f ca="1">Cálculos!B246</f>
        <v>0</v>
      </c>
      <c r="BE247" s="105">
        <f ca="1">Cálculos!C246</f>
        <v>0</v>
      </c>
      <c r="BF247" s="105">
        <f ca="1">Cálculos!D246</f>
        <v>0</v>
      </c>
      <c r="BG247" s="105">
        <f ca="1">Cálculos!E246</f>
        <v>0</v>
      </c>
      <c r="BH247" s="105">
        <f ca="1">Cálculos!F246</f>
        <v>0</v>
      </c>
      <c r="BI247" s="105">
        <f ca="1">Cálculos!G246</f>
        <v>0</v>
      </c>
      <c r="BJ247" s="105">
        <f>Cálculos!H246</f>
        <v>0</v>
      </c>
      <c r="BK247" s="105">
        <f ca="1">Cálculos!I246</f>
        <v>0</v>
      </c>
      <c r="BL247" s="105">
        <f ca="1">Cálculos!J246</f>
        <v>0</v>
      </c>
      <c r="BM247" s="105">
        <f ca="1">Cálculos!K246</f>
        <v>0</v>
      </c>
      <c r="BN247" s="105">
        <f ca="1">Cálculos!L246</f>
        <v>0</v>
      </c>
      <c r="BO247" s="105">
        <f>Cálculos!M246</f>
        <v>0</v>
      </c>
      <c r="BP247" s="105">
        <f ca="1">Cálculos!N246</f>
        <v>0</v>
      </c>
      <c r="BQ247" s="105">
        <f ca="1">Cálculos!O246</f>
        <v>0</v>
      </c>
      <c r="BR247" s="105">
        <f ca="1">Cálculos!P246</f>
        <v>0</v>
      </c>
      <c r="BS247" s="105">
        <f ca="1">Cálculos!Q246</f>
        <v>0</v>
      </c>
      <c r="BT247" s="105">
        <f ca="1">Cálculos!R246</f>
        <v>0</v>
      </c>
      <c r="BU247" s="105">
        <f ca="1">Cálculos!S246</f>
        <v>0</v>
      </c>
      <c r="BV247" s="105">
        <f ca="1">Cálculos!T246</f>
        <v>0</v>
      </c>
    </row>
    <row r="248" spans="40:74" customFormat="1">
      <c r="AN248" s="110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11"/>
      <c r="BD248" s="110">
        <f ca="1">Cálculos!B247</f>
        <v>0</v>
      </c>
      <c r="BE248" s="105">
        <f ca="1">Cálculos!C247</f>
        <v>0</v>
      </c>
      <c r="BF248" s="105">
        <f ca="1">Cálculos!D247</f>
        <v>0</v>
      </c>
      <c r="BG248" s="105">
        <f ca="1">Cálculos!E247</f>
        <v>0</v>
      </c>
      <c r="BH248" s="105">
        <f ca="1">Cálculos!F247</f>
        <v>0</v>
      </c>
      <c r="BI248" s="105">
        <f ca="1">Cálculos!G247</f>
        <v>0</v>
      </c>
      <c r="BJ248" s="105">
        <f>Cálculos!H247</f>
        <v>0</v>
      </c>
      <c r="BK248" s="105">
        <f ca="1">Cálculos!I247</f>
        <v>0</v>
      </c>
      <c r="BL248" s="105">
        <f ca="1">Cálculos!J247</f>
        <v>0</v>
      </c>
      <c r="BM248" s="105">
        <f ca="1">Cálculos!K247</f>
        <v>0</v>
      </c>
      <c r="BN248" s="105">
        <f ca="1">Cálculos!L247</f>
        <v>0</v>
      </c>
      <c r="BO248" s="105">
        <f>Cálculos!M247</f>
        <v>0</v>
      </c>
      <c r="BP248" s="105">
        <f ca="1">Cálculos!N247</f>
        <v>0</v>
      </c>
      <c r="BQ248" s="105">
        <f ca="1">Cálculos!O247</f>
        <v>0</v>
      </c>
      <c r="BR248" s="105">
        <f ca="1">Cálculos!P247</f>
        <v>0</v>
      </c>
      <c r="BS248" s="105">
        <f ca="1">Cálculos!Q247</f>
        <v>0</v>
      </c>
      <c r="BT248" s="105">
        <f ca="1">Cálculos!R247</f>
        <v>0</v>
      </c>
      <c r="BU248" s="105">
        <f ca="1">Cálculos!S247</f>
        <v>0</v>
      </c>
      <c r="BV248" s="105">
        <f ca="1">Cálculos!T247</f>
        <v>0</v>
      </c>
    </row>
    <row r="249" spans="40:74" customFormat="1">
      <c r="AN249" s="110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11"/>
      <c r="BD249" s="110">
        <f ca="1">Cálculos!B248</f>
        <v>0</v>
      </c>
      <c r="BE249" s="105">
        <f ca="1">Cálculos!C248</f>
        <v>0</v>
      </c>
      <c r="BF249" s="105">
        <f ca="1">Cálculos!D248</f>
        <v>0</v>
      </c>
      <c r="BG249" s="105">
        <f ca="1">Cálculos!E248</f>
        <v>0</v>
      </c>
      <c r="BH249" s="105">
        <f ca="1">Cálculos!F248</f>
        <v>0</v>
      </c>
      <c r="BI249" s="105">
        <f ca="1">Cálculos!G248</f>
        <v>0</v>
      </c>
      <c r="BJ249" s="105">
        <f>Cálculos!H248</f>
        <v>0</v>
      </c>
      <c r="BK249" s="105">
        <f ca="1">Cálculos!I248</f>
        <v>0</v>
      </c>
      <c r="BL249" s="105">
        <f ca="1">Cálculos!J248</f>
        <v>0</v>
      </c>
      <c r="BM249" s="105">
        <f ca="1">Cálculos!K248</f>
        <v>0</v>
      </c>
      <c r="BN249" s="105">
        <f ca="1">Cálculos!L248</f>
        <v>0</v>
      </c>
      <c r="BO249" s="105">
        <f>Cálculos!M248</f>
        <v>0</v>
      </c>
      <c r="BP249" s="105">
        <f ca="1">Cálculos!N248</f>
        <v>0</v>
      </c>
      <c r="BQ249" s="105">
        <f ca="1">Cálculos!O248</f>
        <v>0</v>
      </c>
      <c r="BR249" s="105">
        <f ca="1">Cálculos!P248</f>
        <v>0</v>
      </c>
      <c r="BS249" s="105">
        <f ca="1">Cálculos!Q248</f>
        <v>0</v>
      </c>
      <c r="BT249" s="105">
        <f ca="1">Cálculos!R248</f>
        <v>0</v>
      </c>
      <c r="BU249" s="105">
        <f ca="1">Cálculos!S248</f>
        <v>0</v>
      </c>
      <c r="BV249" s="105">
        <f ca="1">Cálculos!T248</f>
        <v>0</v>
      </c>
    </row>
    <row r="250" spans="40:74" customFormat="1">
      <c r="AN250" s="110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11"/>
      <c r="BD250" s="110">
        <f ca="1">Cálculos!B249</f>
        <v>0</v>
      </c>
      <c r="BE250" s="105">
        <f ca="1">Cálculos!C249</f>
        <v>0</v>
      </c>
      <c r="BF250" s="105">
        <f ca="1">Cálculos!D249</f>
        <v>0</v>
      </c>
      <c r="BG250" s="105">
        <f ca="1">Cálculos!E249</f>
        <v>0</v>
      </c>
      <c r="BH250" s="105">
        <f ca="1">Cálculos!F249</f>
        <v>0</v>
      </c>
      <c r="BI250" s="105">
        <f ca="1">Cálculos!G249</f>
        <v>0</v>
      </c>
      <c r="BJ250" s="105">
        <f>Cálculos!H249</f>
        <v>0</v>
      </c>
      <c r="BK250" s="105">
        <f ca="1">Cálculos!I249</f>
        <v>0</v>
      </c>
      <c r="BL250" s="105">
        <f ca="1">Cálculos!J249</f>
        <v>0</v>
      </c>
      <c r="BM250" s="105">
        <f ca="1">Cálculos!K249</f>
        <v>0</v>
      </c>
      <c r="BN250" s="105">
        <f ca="1">Cálculos!L249</f>
        <v>0</v>
      </c>
      <c r="BO250" s="105">
        <f>Cálculos!M249</f>
        <v>0</v>
      </c>
      <c r="BP250" s="105">
        <f ca="1">Cálculos!N249</f>
        <v>0</v>
      </c>
      <c r="BQ250" s="105">
        <f ca="1">Cálculos!O249</f>
        <v>0</v>
      </c>
      <c r="BR250" s="105">
        <f ca="1">Cálculos!P249</f>
        <v>0</v>
      </c>
      <c r="BS250" s="105">
        <f ca="1">Cálculos!Q249</f>
        <v>0</v>
      </c>
      <c r="BT250" s="105">
        <f ca="1">Cálculos!R249</f>
        <v>0</v>
      </c>
      <c r="BU250" s="105">
        <f ca="1">Cálculos!S249</f>
        <v>0</v>
      </c>
      <c r="BV250" s="105">
        <f ca="1">Cálculos!T249</f>
        <v>0</v>
      </c>
    </row>
    <row r="251" spans="40:74" customFormat="1">
      <c r="AN251" s="110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11"/>
      <c r="BD251" s="110">
        <f ca="1">Cálculos!B250</f>
        <v>0</v>
      </c>
      <c r="BE251" s="105">
        <f ca="1">Cálculos!C250</f>
        <v>0</v>
      </c>
      <c r="BF251" s="105">
        <f ca="1">Cálculos!D250</f>
        <v>0</v>
      </c>
      <c r="BG251" s="105">
        <f ca="1">Cálculos!E250</f>
        <v>0</v>
      </c>
      <c r="BH251" s="105">
        <f ca="1">Cálculos!F250</f>
        <v>0</v>
      </c>
      <c r="BI251" s="105">
        <f ca="1">Cálculos!G250</f>
        <v>0</v>
      </c>
      <c r="BJ251" s="105">
        <f>Cálculos!H250</f>
        <v>0</v>
      </c>
      <c r="BK251" s="105">
        <f ca="1">Cálculos!I250</f>
        <v>0</v>
      </c>
      <c r="BL251" s="105">
        <f ca="1">Cálculos!J250</f>
        <v>0</v>
      </c>
      <c r="BM251" s="105">
        <f ca="1">Cálculos!K250</f>
        <v>0</v>
      </c>
      <c r="BN251" s="105">
        <f ca="1">Cálculos!L250</f>
        <v>0</v>
      </c>
      <c r="BO251" s="105">
        <f>Cálculos!M250</f>
        <v>0</v>
      </c>
      <c r="BP251" s="105">
        <f ca="1">Cálculos!N250</f>
        <v>0</v>
      </c>
      <c r="BQ251" s="105">
        <f ca="1">Cálculos!O250</f>
        <v>0</v>
      </c>
      <c r="BR251" s="105">
        <f ca="1">Cálculos!P250</f>
        <v>0</v>
      </c>
      <c r="BS251" s="105">
        <f ca="1">Cálculos!Q250</f>
        <v>0</v>
      </c>
      <c r="BT251" s="105">
        <f ca="1">Cálculos!R250</f>
        <v>0</v>
      </c>
      <c r="BU251" s="105">
        <f ca="1">Cálculos!S250</f>
        <v>0</v>
      </c>
      <c r="BV251" s="105">
        <f ca="1">Cálculos!T250</f>
        <v>0</v>
      </c>
    </row>
    <row r="252" spans="40:74" customFormat="1">
      <c r="AN252" s="110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11"/>
      <c r="BD252" s="110">
        <f ca="1">Cálculos!B251</f>
        <v>0</v>
      </c>
      <c r="BE252" s="105">
        <f ca="1">Cálculos!C251</f>
        <v>0</v>
      </c>
      <c r="BF252" s="105">
        <f ca="1">Cálculos!D251</f>
        <v>0</v>
      </c>
      <c r="BG252" s="105">
        <f ca="1">Cálculos!E251</f>
        <v>0</v>
      </c>
      <c r="BH252" s="105">
        <f ca="1">Cálculos!F251</f>
        <v>0</v>
      </c>
      <c r="BI252" s="105">
        <f ca="1">Cálculos!G251</f>
        <v>0</v>
      </c>
      <c r="BJ252" s="105">
        <f>Cálculos!H251</f>
        <v>0</v>
      </c>
      <c r="BK252" s="105">
        <f ca="1">Cálculos!I251</f>
        <v>0</v>
      </c>
      <c r="BL252" s="105">
        <f ca="1">Cálculos!J251</f>
        <v>0</v>
      </c>
      <c r="BM252" s="105">
        <f ca="1">Cálculos!K251</f>
        <v>0</v>
      </c>
      <c r="BN252" s="105">
        <f ca="1">Cálculos!L251</f>
        <v>0</v>
      </c>
      <c r="BO252" s="105">
        <f>Cálculos!M251</f>
        <v>0</v>
      </c>
      <c r="BP252" s="105">
        <f ca="1">Cálculos!N251</f>
        <v>0</v>
      </c>
      <c r="BQ252" s="105">
        <f ca="1">Cálculos!O251</f>
        <v>0</v>
      </c>
      <c r="BR252" s="105">
        <f ca="1">Cálculos!P251</f>
        <v>0</v>
      </c>
      <c r="BS252" s="105">
        <f ca="1">Cálculos!Q251</f>
        <v>0</v>
      </c>
      <c r="BT252" s="105">
        <f ca="1">Cálculos!R251</f>
        <v>0</v>
      </c>
      <c r="BU252" s="105">
        <f ca="1">Cálculos!S251</f>
        <v>0</v>
      </c>
      <c r="BV252" s="105">
        <f ca="1">Cálculos!T251</f>
        <v>0</v>
      </c>
    </row>
    <row r="253" spans="40:74" customFormat="1">
      <c r="AN253" s="110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11"/>
      <c r="BD253" s="110">
        <f ca="1">Cálculos!B252</f>
        <v>0</v>
      </c>
      <c r="BE253" s="105">
        <f ca="1">Cálculos!C252</f>
        <v>0</v>
      </c>
      <c r="BF253" s="105">
        <f ca="1">Cálculos!D252</f>
        <v>0</v>
      </c>
      <c r="BG253" s="105">
        <f ca="1">Cálculos!E252</f>
        <v>0</v>
      </c>
      <c r="BH253" s="105">
        <f ca="1">Cálculos!F252</f>
        <v>0</v>
      </c>
      <c r="BI253" s="105">
        <f ca="1">Cálculos!G252</f>
        <v>0</v>
      </c>
      <c r="BJ253" s="105">
        <f>Cálculos!H252</f>
        <v>0</v>
      </c>
      <c r="BK253" s="105">
        <f ca="1">Cálculos!I252</f>
        <v>0</v>
      </c>
      <c r="BL253" s="105">
        <f ca="1">Cálculos!J252</f>
        <v>0</v>
      </c>
      <c r="BM253" s="105">
        <f ca="1">Cálculos!K252</f>
        <v>0</v>
      </c>
      <c r="BN253" s="105">
        <f ca="1">Cálculos!L252</f>
        <v>0</v>
      </c>
      <c r="BO253" s="105">
        <f>Cálculos!M252</f>
        <v>0</v>
      </c>
      <c r="BP253" s="105">
        <f ca="1">Cálculos!N252</f>
        <v>0</v>
      </c>
      <c r="BQ253" s="105">
        <f ca="1">Cálculos!O252</f>
        <v>0</v>
      </c>
      <c r="BR253" s="105">
        <f ca="1">Cálculos!P252</f>
        <v>0</v>
      </c>
      <c r="BS253" s="105">
        <f ca="1">Cálculos!Q252</f>
        <v>0</v>
      </c>
      <c r="BT253" s="105">
        <f ca="1">Cálculos!R252</f>
        <v>0</v>
      </c>
      <c r="BU253" s="105">
        <f ca="1">Cálculos!S252</f>
        <v>0</v>
      </c>
      <c r="BV253" s="105">
        <f ca="1">Cálculos!T252</f>
        <v>0</v>
      </c>
    </row>
    <row r="254" spans="40:74" customFormat="1">
      <c r="AN254" s="110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11"/>
      <c r="BD254" s="110">
        <f ca="1">Cálculos!B253</f>
        <v>0</v>
      </c>
      <c r="BE254" s="105">
        <f ca="1">Cálculos!C253</f>
        <v>0</v>
      </c>
      <c r="BF254" s="105">
        <f ca="1">Cálculos!D253</f>
        <v>0</v>
      </c>
      <c r="BG254" s="105">
        <f ca="1">Cálculos!E253</f>
        <v>0</v>
      </c>
      <c r="BH254" s="105">
        <f ca="1">Cálculos!F253</f>
        <v>0</v>
      </c>
      <c r="BI254" s="105">
        <f ca="1">Cálculos!G253</f>
        <v>0</v>
      </c>
      <c r="BJ254" s="105">
        <f>Cálculos!H253</f>
        <v>0</v>
      </c>
      <c r="BK254" s="105">
        <f ca="1">Cálculos!I253</f>
        <v>0</v>
      </c>
      <c r="BL254" s="105">
        <f ca="1">Cálculos!J253</f>
        <v>0</v>
      </c>
      <c r="BM254" s="105">
        <f ca="1">Cálculos!K253</f>
        <v>0</v>
      </c>
      <c r="BN254" s="105">
        <f ca="1">Cálculos!L253</f>
        <v>0</v>
      </c>
      <c r="BO254" s="105">
        <f>Cálculos!M253</f>
        <v>0</v>
      </c>
      <c r="BP254" s="105">
        <f ca="1">Cálculos!N253</f>
        <v>0</v>
      </c>
      <c r="BQ254" s="105">
        <f ca="1">Cálculos!O253</f>
        <v>0</v>
      </c>
      <c r="BR254" s="105">
        <f ca="1">Cálculos!P253</f>
        <v>0</v>
      </c>
      <c r="BS254" s="105">
        <f ca="1">Cálculos!Q253</f>
        <v>0</v>
      </c>
      <c r="BT254" s="105">
        <f ca="1">Cálculos!R253</f>
        <v>0</v>
      </c>
      <c r="BU254" s="105">
        <f ca="1">Cálculos!S253</f>
        <v>0</v>
      </c>
      <c r="BV254" s="105">
        <f ca="1">Cálculos!T253</f>
        <v>0</v>
      </c>
    </row>
    <row r="255" spans="40:74" customFormat="1">
      <c r="AN255" s="110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11"/>
      <c r="BD255" s="110">
        <f ca="1">Cálculos!B254</f>
        <v>0</v>
      </c>
      <c r="BE255" s="105">
        <f ca="1">Cálculos!C254</f>
        <v>0</v>
      </c>
      <c r="BF255" s="105">
        <f ca="1">Cálculos!D254</f>
        <v>0</v>
      </c>
      <c r="BG255" s="105">
        <f ca="1">Cálculos!E254</f>
        <v>0</v>
      </c>
      <c r="BH255" s="105">
        <f ca="1">Cálculos!F254</f>
        <v>0</v>
      </c>
      <c r="BI255" s="105">
        <f ca="1">Cálculos!G254</f>
        <v>0</v>
      </c>
      <c r="BJ255" s="105">
        <f>Cálculos!H254</f>
        <v>0</v>
      </c>
      <c r="BK255" s="105">
        <f ca="1">Cálculos!I254</f>
        <v>0</v>
      </c>
      <c r="BL255" s="105">
        <f ca="1">Cálculos!J254</f>
        <v>0</v>
      </c>
      <c r="BM255" s="105">
        <f ca="1">Cálculos!K254</f>
        <v>0</v>
      </c>
      <c r="BN255" s="105">
        <f ca="1">Cálculos!L254</f>
        <v>0</v>
      </c>
      <c r="BO255" s="105">
        <f>Cálculos!M254</f>
        <v>0</v>
      </c>
      <c r="BP255" s="105">
        <f ca="1">Cálculos!N254</f>
        <v>0</v>
      </c>
      <c r="BQ255" s="105">
        <f ca="1">Cálculos!O254</f>
        <v>0</v>
      </c>
      <c r="BR255" s="105">
        <f ca="1">Cálculos!P254</f>
        <v>0</v>
      </c>
      <c r="BS255" s="105">
        <f ca="1">Cálculos!Q254</f>
        <v>0</v>
      </c>
      <c r="BT255" s="105">
        <f ca="1">Cálculos!R254</f>
        <v>0</v>
      </c>
      <c r="BU255" s="105">
        <f ca="1">Cálculos!S254</f>
        <v>0</v>
      </c>
      <c r="BV255" s="105">
        <f ca="1">Cálculos!T254</f>
        <v>0</v>
      </c>
    </row>
    <row r="256" spans="40:74" customFormat="1">
      <c r="AN256" s="110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11"/>
      <c r="BD256" s="110">
        <f ca="1">Cálculos!B255</f>
        <v>0</v>
      </c>
      <c r="BE256" s="105">
        <f ca="1">Cálculos!C255</f>
        <v>0</v>
      </c>
      <c r="BF256" s="105">
        <f ca="1">Cálculos!D255</f>
        <v>0</v>
      </c>
      <c r="BG256" s="105">
        <f ca="1">Cálculos!E255</f>
        <v>0</v>
      </c>
      <c r="BH256" s="105">
        <f ca="1">Cálculos!F255</f>
        <v>0</v>
      </c>
      <c r="BI256" s="105">
        <f ca="1">Cálculos!G255</f>
        <v>0</v>
      </c>
      <c r="BJ256" s="105">
        <f>Cálculos!H255</f>
        <v>0</v>
      </c>
      <c r="BK256" s="105">
        <f ca="1">Cálculos!I255</f>
        <v>0</v>
      </c>
      <c r="BL256" s="105">
        <f ca="1">Cálculos!J255</f>
        <v>0</v>
      </c>
      <c r="BM256" s="105">
        <f ca="1">Cálculos!K255</f>
        <v>0</v>
      </c>
      <c r="BN256" s="105">
        <f ca="1">Cálculos!L255</f>
        <v>0</v>
      </c>
      <c r="BO256" s="105">
        <f>Cálculos!M255</f>
        <v>0</v>
      </c>
      <c r="BP256" s="105">
        <f ca="1">Cálculos!N255</f>
        <v>0</v>
      </c>
      <c r="BQ256" s="105">
        <f ca="1">Cálculos!O255</f>
        <v>0</v>
      </c>
      <c r="BR256" s="105">
        <f ca="1">Cálculos!P255</f>
        <v>0</v>
      </c>
      <c r="BS256" s="105">
        <f ca="1">Cálculos!Q255</f>
        <v>0</v>
      </c>
      <c r="BT256" s="105">
        <f ca="1">Cálculos!R255</f>
        <v>0</v>
      </c>
      <c r="BU256" s="105">
        <f ca="1">Cálculos!S255</f>
        <v>0</v>
      </c>
      <c r="BV256" s="105">
        <f ca="1">Cálculos!T255</f>
        <v>0</v>
      </c>
    </row>
    <row r="257" spans="40:74" customFormat="1">
      <c r="AN257" s="110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11"/>
      <c r="BD257" s="110">
        <f ca="1">Cálculos!B256</f>
        <v>0</v>
      </c>
      <c r="BE257" s="105">
        <f ca="1">Cálculos!C256</f>
        <v>0</v>
      </c>
      <c r="BF257" s="105">
        <f ca="1">Cálculos!D256</f>
        <v>0</v>
      </c>
      <c r="BG257" s="105">
        <f ca="1">Cálculos!E256</f>
        <v>0</v>
      </c>
      <c r="BH257" s="105">
        <f ca="1">Cálculos!F256</f>
        <v>0</v>
      </c>
      <c r="BI257" s="105">
        <f ca="1">Cálculos!G256</f>
        <v>0</v>
      </c>
      <c r="BJ257" s="105">
        <f>Cálculos!H256</f>
        <v>0</v>
      </c>
      <c r="BK257" s="105">
        <f ca="1">Cálculos!I256</f>
        <v>0</v>
      </c>
      <c r="BL257" s="105">
        <f ca="1">Cálculos!J256</f>
        <v>0</v>
      </c>
      <c r="BM257" s="105">
        <f ca="1">Cálculos!K256</f>
        <v>0</v>
      </c>
      <c r="BN257" s="105">
        <f ca="1">Cálculos!L256</f>
        <v>0</v>
      </c>
      <c r="BO257" s="105">
        <f>Cálculos!M256</f>
        <v>0</v>
      </c>
      <c r="BP257" s="105">
        <f ca="1">Cálculos!N256</f>
        <v>0</v>
      </c>
      <c r="BQ257" s="105">
        <f ca="1">Cálculos!O256</f>
        <v>0</v>
      </c>
      <c r="BR257" s="105">
        <f ca="1">Cálculos!P256</f>
        <v>0</v>
      </c>
      <c r="BS257" s="105">
        <f ca="1">Cálculos!Q256</f>
        <v>0</v>
      </c>
      <c r="BT257" s="105">
        <f ca="1">Cálculos!R256</f>
        <v>0</v>
      </c>
      <c r="BU257" s="105">
        <f ca="1">Cálculos!S256</f>
        <v>0</v>
      </c>
      <c r="BV257" s="105">
        <f ca="1">Cálculos!T256</f>
        <v>0</v>
      </c>
    </row>
    <row r="258" spans="40:74" customFormat="1">
      <c r="AN258" s="110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11"/>
      <c r="BD258" s="110">
        <f ca="1">Cálculos!B257</f>
        <v>0</v>
      </c>
      <c r="BE258" s="105">
        <f ca="1">Cálculos!C257</f>
        <v>0</v>
      </c>
      <c r="BF258" s="105">
        <f ca="1">Cálculos!D257</f>
        <v>0</v>
      </c>
      <c r="BG258" s="105">
        <f ca="1">Cálculos!E257</f>
        <v>0</v>
      </c>
      <c r="BH258" s="105">
        <f ca="1">Cálculos!F257</f>
        <v>0</v>
      </c>
      <c r="BI258" s="105">
        <f ca="1">Cálculos!G257</f>
        <v>0</v>
      </c>
      <c r="BJ258" s="105">
        <f>Cálculos!H257</f>
        <v>0</v>
      </c>
      <c r="BK258" s="105">
        <f ca="1">Cálculos!I257</f>
        <v>0</v>
      </c>
      <c r="BL258" s="105">
        <f ca="1">Cálculos!J257</f>
        <v>0</v>
      </c>
      <c r="BM258" s="105">
        <f ca="1">Cálculos!K257</f>
        <v>0</v>
      </c>
      <c r="BN258" s="105">
        <f ca="1">Cálculos!L257</f>
        <v>0</v>
      </c>
      <c r="BO258" s="105">
        <f>Cálculos!M257</f>
        <v>0</v>
      </c>
      <c r="BP258" s="105">
        <f ca="1">Cálculos!N257</f>
        <v>0</v>
      </c>
      <c r="BQ258" s="105">
        <f ca="1">Cálculos!O257</f>
        <v>0</v>
      </c>
      <c r="BR258" s="105">
        <f ca="1">Cálculos!P257</f>
        <v>0</v>
      </c>
      <c r="BS258" s="105">
        <f ca="1">Cálculos!Q257</f>
        <v>0</v>
      </c>
      <c r="BT258" s="105">
        <f ca="1">Cálculos!R257</f>
        <v>0</v>
      </c>
      <c r="BU258" s="105">
        <f ca="1">Cálculos!S257</f>
        <v>0</v>
      </c>
      <c r="BV258" s="105">
        <f ca="1">Cálculos!T257</f>
        <v>0</v>
      </c>
    </row>
    <row r="259" spans="40:74" customFormat="1">
      <c r="AN259" s="110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11"/>
      <c r="BD259" s="110">
        <f ca="1">Cálculos!B258</f>
        <v>0</v>
      </c>
      <c r="BE259" s="105">
        <f ca="1">Cálculos!C258</f>
        <v>0</v>
      </c>
      <c r="BF259" s="105">
        <f ca="1">Cálculos!D258</f>
        <v>0</v>
      </c>
      <c r="BG259" s="105">
        <f ca="1">Cálculos!E258</f>
        <v>0</v>
      </c>
      <c r="BH259" s="105">
        <f ca="1">Cálculos!F258</f>
        <v>0</v>
      </c>
      <c r="BI259" s="105">
        <f ca="1">Cálculos!G258</f>
        <v>0</v>
      </c>
      <c r="BJ259" s="105">
        <f>Cálculos!H258</f>
        <v>0</v>
      </c>
      <c r="BK259" s="105">
        <f ca="1">Cálculos!I258</f>
        <v>0</v>
      </c>
      <c r="BL259" s="105">
        <f ca="1">Cálculos!J258</f>
        <v>0</v>
      </c>
      <c r="BM259" s="105">
        <f ca="1">Cálculos!K258</f>
        <v>0</v>
      </c>
      <c r="BN259" s="105">
        <f ca="1">Cálculos!L258</f>
        <v>0</v>
      </c>
      <c r="BO259" s="105">
        <f>Cálculos!M258</f>
        <v>0</v>
      </c>
      <c r="BP259" s="105">
        <f ca="1">Cálculos!N258</f>
        <v>0</v>
      </c>
      <c r="BQ259" s="105">
        <f ca="1">Cálculos!O258</f>
        <v>0</v>
      </c>
      <c r="BR259" s="105">
        <f ca="1">Cálculos!P258</f>
        <v>0</v>
      </c>
      <c r="BS259" s="105">
        <f ca="1">Cálculos!Q258</f>
        <v>0</v>
      </c>
      <c r="BT259" s="105">
        <f ca="1">Cálculos!R258</f>
        <v>0</v>
      </c>
      <c r="BU259" s="105">
        <f ca="1">Cálculos!S258</f>
        <v>0</v>
      </c>
      <c r="BV259" s="105">
        <f ca="1">Cálculos!T258</f>
        <v>0</v>
      </c>
    </row>
    <row r="260" spans="40:74" customFormat="1">
      <c r="AN260" s="110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11"/>
      <c r="BD260" s="110">
        <f ca="1">Cálculos!B259</f>
        <v>0</v>
      </c>
      <c r="BE260" s="105">
        <f ca="1">Cálculos!C259</f>
        <v>0</v>
      </c>
      <c r="BF260" s="105">
        <f ca="1">Cálculos!D259</f>
        <v>0</v>
      </c>
      <c r="BG260" s="105">
        <f ca="1">Cálculos!E259</f>
        <v>0</v>
      </c>
      <c r="BH260" s="105">
        <f ca="1">Cálculos!F259</f>
        <v>0</v>
      </c>
      <c r="BI260" s="105">
        <f ca="1">Cálculos!G259</f>
        <v>0</v>
      </c>
      <c r="BJ260" s="105">
        <f>Cálculos!H259</f>
        <v>0</v>
      </c>
      <c r="BK260" s="105">
        <f ca="1">Cálculos!I259</f>
        <v>0</v>
      </c>
      <c r="BL260" s="105">
        <f ca="1">Cálculos!J259</f>
        <v>0</v>
      </c>
      <c r="BM260" s="105">
        <f ca="1">Cálculos!K259</f>
        <v>0</v>
      </c>
      <c r="BN260" s="105">
        <f ca="1">Cálculos!L259</f>
        <v>0</v>
      </c>
      <c r="BO260" s="105">
        <f>Cálculos!M259</f>
        <v>0</v>
      </c>
      <c r="BP260" s="105">
        <f ca="1">Cálculos!N259</f>
        <v>0</v>
      </c>
      <c r="BQ260" s="105">
        <f ca="1">Cálculos!O259</f>
        <v>0</v>
      </c>
      <c r="BR260" s="105">
        <f ca="1">Cálculos!P259</f>
        <v>0</v>
      </c>
      <c r="BS260" s="105">
        <f ca="1">Cálculos!Q259</f>
        <v>0</v>
      </c>
      <c r="BT260" s="105">
        <f ca="1">Cálculos!R259</f>
        <v>0</v>
      </c>
      <c r="BU260" s="105">
        <f ca="1">Cálculos!S259</f>
        <v>0</v>
      </c>
      <c r="BV260" s="105">
        <f ca="1">Cálculos!T259</f>
        <v>0</v>
      </c>
    </row>
    <row r="261" spans="40:74" customFormat="1">
      <c r="AN261" s="110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11"/>
      <c r="BD261" s="110">
        <f ca="1">Cálculos!B260</f>
        <v>0</v>
      </c>
      <c r="BE261" s="105">
        <f ca="1">Cálculos!C260</f>
        <v>0</v>
      </c>
      <c r="BF261" s="105">
        <f ca="1">Cálculos!D260</f>
        <v>0</v>
      </c>
      <c r="BG261" s="105">
        <f ca="1">Cálculos!E260</f>
        <v>0</v>
      </c>
      <c r="BH261" s="105">
        <f ca="1">Cálculos!F260</f>
        <v>0</v>
      </c>
      <c r="BI261" s="105">
        <f ca="1">Cálculos!G260</f>
        <v>0</v>
      </c>
      <c r="BJ261" s="105">
        <f>Cálculos!H260</f>
        <v>0</v>
      </c>
      <c r="BK261" s="105">
        <f ca="1">Cálculos!I260</f>
        <v>0</v>
      </c>
      <c r="BL261" s="105">
        <f ca="1">Cálculos!J260</f>
        <v>0</v>
      </c>
      <c r="BM261" s="105">
        <f ca="1">Cálculos!K260</f>
        <v>0</v>
      </c>
      <c r="BN261" s="105">
        <f ca="1">Cálculos!L260</f>
        <v>0</v>
      </c>
      <c r="BO261" s="105">
        <f>Cálculos!M260</f>
        <v>0</v>
      </c>
      <c r="BP261" s="105">
        <f ca="1">Cálculos!N260</f>
        <v>0</v>
      </c>
      <c r="BQ261" s="105">
        <f ca="1">Cálculos!O260</f>
        <v>0</v>
      </c>
      <c r="BR261" s="105">
        <f ca="1">Cálculos!P260</f>
        <v>0</v>
      </c>
      <c r="BS261" s="105">
        <f ca="1">Cálculos!Q260</f>
        <v>0</v>
      </c>
      <c r="BT261" s="105">
        <f ca="1">Cálculos!R260</f>
        <v>0</v>
      </c>
      <c r="BU261" s="105">
        <f ca="1">Cálculos!S260</f>
        <v>0</v>
      </c>
      <c r="BV261" s="105">
        <f ca="1">Cálculos!T260</f>
        <v>0</v>
      </c>
    </row>
    <row r="262" spans="40:74" customFormat="1">
      <c r="AN262" s="110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11"/>
      <c r="BD262" s="110">
        <f ca="1">Cálculos!B261</f>
        <v>0</v>
      </c>
      <c r="BE262" s="105">
        <f ca="1">Cálculos!C261</f>
        <v>0</v>
      </c>
      <c r="BF262" s="105">
        <f ca="1">Cálculos!D261</f>
        <v>0</v>
      </c>
      <c r="BG262" s="105">
        <f ca="1">Cálculos!E261</f>
        <v>0</v>
      </c>
      <c r="BH262" s="105">
        <f ca="1">Cálculos!F261</f>
        <v>0</v>
      </c>
      <c r="BI262" s="105">
        <f ca="1">Cálculos!G261</f>
        <v>0</v>
      </c>
      <c r="BJ262" s="105">
        <f>Cálculos!H261</f>
        <v>0</v>
      </c>
      <c r="BK262" s="105">
        <f ca="1">Cálculos!I261</f>
        <v>0</v>
      </c>
      <c r="BL262" s="105">
        <f ca="1">Cálculos!J261</f>
        <v>0</v>
      </c>
      <c r="BM262" s="105">
        <f ca="1">Cálculos!K261</f>
        <v>0</v>
      </c>
      <c r="BN262" s="105">
        <f ca="1">Cálculos!L261</f>
        <v>0</v>
      </c>
      <c r="BO262" s="105">
        <f>Cálculos!M261</f>
        <v>0</v>
      </c>
      <c r="BP262" s="105">
        <f ca="1">Cálculos!N261</f>
        <v>0</v>
      </c>
      <c r="BQ262" s="105">
        <f ca="1">Cálculos!O261</f>
        <v>0</v>
      </c>
      <c r="BR262" s="105">
        <f ca="1">Cálculos!P261</f>
        <v>0</v>
      </c>
      <c r="BS262" s="105">
        <f ca="1">Cálculos!Q261</f>
        <v>0</v>
      </c>
      <c r="BT262" s="105">
        <f ca="1">Cálculos!R261</f>
        <v>0</v>
      </c>
      <c r="BU262" s="105">
        <f ca="1">Cálculos!S261</f>
        <v>0</v>
      </c>
      <c r="BV262" s="105">
        <f ca="1">Cálculos!T261</f>
        <v>0</v>
      </c>
    </row>
    <row r="263" spans="40:74" customFormat="1">
      <c r="AN263" s="110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11"/>
      <c r="BD263" s="110">
        <f ca="1">Cálculos!B262</f>
        <v>0</v>
      </c>
      <c r="BE263" s="105">
        <f ca="1">Cálculos!C262</f>
        <v>0</v>
      </c>
      <c r="BF263" s="105">
        <f ca="1">Cálculos!D262</f>
        <v>0</v>
      </c>
      <c r="BG263" s="105">
        <f ca="1">Cálculos!E262</f>
        <v>0</v>
      </c>
      <c r="BH263" s="105">
        <f ca="1">Cálculos!F262</f>
        <v>0</v>
      </c>
      <c r="BI263" s="105">
        <f ca="1">Cálculos!G262</f>
        <v>0</v>
      </c>
      <c r="BJ263" s="105">
        <f>Cálculos!H262</f>
        <v>0</v>
      </c>
      <c r="BK263" s="105">
        <f ca="1">Cálculos!I262</f>
        <v>0</v>
      </c>
      <c r="BL263" s="105">
        <f ca="1">Cálculos!J262</f>
        <v>0</v>
      </c>
      <c r="BM263" s="105">
        <f ca="1">Cálculos!K262</f>
        <v>0</v>
      </c>
      <c r="BN263" s="105">
        <f ca="1">Cálculos!L262</f>
        <v>0</v>
      </c>
      <c r="BO263" s="105">
        <f>Cálculos!M262</f>
        <v>0</v>
      </c>
      <c r="BP263" s="105">
        <f ca="1">Cálculos!N262</f>
        <v>0</v>
      </c>
      <c r="BQ263" s="105">
        <f ca="1">Cálculos!O262</f>
        <v>0</v>
      </c>
      <c r="BR263" s="105">
        <f ca="1">Cálculos!P262</f>
        <v>0</v>
      </c>
      <c r="BS263" s="105">
        <f ca="1">Cálculos!Q262</f>
        <v>0</v>
      </c>
      <c r="BT263" s="105">
        <f ca="1">Cálculos!R262</f>
        <v>0</v>
      </c>
      <c r="BU263" s="105">
        <f ca="1">Cálculos!S262</f>
        <v>0</v>
      </c>
      <c r="BV263" s="105">
        <f ca="1">Cálculos!T262</f>
        <v>0</v>
      </c>
    </row>
    <row r="264" spans="40:74" customFormat="1">
      <c r="AN264" s="110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11"/>
      <c r="BD264" s="110">
        <f ca="1">Cálculos!B263</f>
        <v>0</v>
      </c>
      <c r="BE264" s="105">
        <f ca="1">Cálculos!C263</f>
        <v>0</v>
      </c>
      <c r="BF264" s="105">
        <f ca="1">Cálculos!D263</f>
        <v>0</v>
      </c>
      <c r="BG264" s="105">
        <f ca="1">Cálculos!E263</f>
        <v>0</v>
      </c>
      <c r="BH264" s="105">
        <f ca="1">Cálculos!F263</f>
        <v>0</v>
      </c>
      <c r="BI264" s="105">
        <f ca="1">Cálculos!G263</f>
        <v>0</v>
      </c>
      <c r="BJ264" s="105">
        <f>Cálculos!H263</f>
        <v>0</v>
      </c>
      <c r="BK264" s="105">
        <f ca="1">Cálculos!I263</f>
        <v>0</v>
      </c>
      <c r="BL264" s="105">
        <f ca="1">Cálculos!J263</f>
        <v>0</v>
      </c>
      <c r="BM264" s="105">
        <f ca="1">Cálculos!K263</f>
        <v>0</v>
      </c>
      <c r="BN264" s="105">
        <f ca="1">Cálculos!L263</f>
        <v>0</v>
      </c>
      <c r="BO264" s="105">
        <f>Cálculos!M263</f>
        <v>0</v>
      </c>
      <c r="BP264" s="105">
        <f ca="1">Cálculos!N263</f>
        <v>0</v>
      </c>
      <c r="BQ264" s="105">
        <f ca="1">Cálculos!O263</f>
        <v>0</v>
      </c>
      <c r="BR264" s="105">
        <f ca="1">Cálculos!P263</f>
        <v>0</v>
      </c>
      <c r="BS264" s="105">
        <f ca="1">Cálculos!Q263</f>
        <v>0</v>
      </c>
      <c r="BT264" s="105">
        <f ca="1">Cálculos!R263</f>
        <v>0</v>
      </c>
      <c r="BU264" s="105">
        <f ca="1">Cálculos!S263</f>
        <v>0</v>
      </c>
      <c r="BV264" s="105">
        <f ca="1">Cálculos!T263</f>
        <v>0</v>
      </c>
    </row>
    <row r="265" spans="40:74" customFormat="1">
      <c r="AN265" s="110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11"/>
      <c r="BD265" s="110">
        <f ca="1">Cálculos!B264</f>
        <v>0</v>
      </c>
      <c r="BE265" s="105">
        <f ca="1">Cálculos!C264</f>
        <v>0</v>
      </c>
      <c r="BF265" s="105">
        <f ca="1">Cálculos!D264</f>
        <v>0</v>
      </c>
      <c r="BG265" s="105">
        <f ca="1">Cálculos!E264</f>
        <v>0</v>
      </c>
      <c r="BH265" s="105">
        <f ca="1">Cálculos!F264</f>
        <v>0</v>
      </c>
      <c r="BI265" s="105">
        <f ca="1">Cálculos!G264</f>
        <v>0</v>
      </c>
      <c r="BJ265" s="105">
        <f>Cálculos!H264</f>
        <v>0</v>
      </c>
      <c r="BK265" s="105">
        <f ca="1">Cálculos!I264</f>
        <v>0</v>
      </c>
      <c r="BL265" s="105">
        <f ca="1">Cálculos!J264</f>
        <v>0</v>
      </c>
      <c r="BM265" s="105">
        <f ca="1">Cálculos!K264</f>
        <v>0</v>
      </c>
      <c r="BN265" s="105">
        <f ca="1">Cálculos!L264</f>
        <v>0</v>
      </c>
      <c r="BO265" s="105">
        <f>Cálculos!M264</f>
        <v>0</v>
      </c>
      <c r="BP265" s="105">
        <f ca="1">Cálculos!N264</f>
        <v>0</v>
      </c>
      <c r="BQ265" s="105">
        <f ca="1">Cálculos!O264</f>
        <v>0</v>
      </c>
      <c r="BR265" s="105">
        <f ca="1">Cálculos!P264</f>
        <v>0</v>
      </c>
      <c r="BS265" s="105">
        <f ca="1">Cálculos!Q264</f>
        <v>0</v>
      </c>
      <c r="BT265" s="105">
        <f ca="1">Cálculos!R264</f>
        <v>0</v>
      </c>
      <c r="BU265" s="105">
        <f ca="1">Cálculos!S264</f>
        <v>0</v>
      </c>
      <c r="BV265" s="105">
        <f ca="1">Cálculos!T264</f>
        <v>0</v>
      </c>
    </row>
    <row r="266" spans="40:74" customFormat="1">
      <c r="AN266" s="110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11"/>
      <c r="BD266" s="110">
        <f ca="1">Cálculos!B265</f>
        <v>0</v>
      </c>
      <c r="BE266" s="105">
        <f ca="1">Cálculos!C265</f>
        <v>0</v>
      </c>
      <c r="BF266" s="105">
        <f ca="1">Cálculos!D265</f>
        <v>0</v>
      </c>
      <c r="BG266" s="105">
        <f ca="1">Cálculos!E265</f>
        <v>0</v>
      </c>
      <c r="BH266" s="105">
        <f ca="1">Cálculos!F265</f>
        <v>0</v>
      </c>
      <c r="BI266" s="105">
        <f ca="1">Cálculos!G265</f>
        <v>0</v>
      </c>
      <c r="BJ266" s="105">
        <f>Cálculos!H265</f>
        <v>0</v>
      </c>
      <c r="BK266" s="105">
        <f ca="1">Cálculos!I265</f>
        <v>0</v>
      </c>
      <c r="BL266" s="105">
        <f ca="1">Cálculos!J265</f>
        <v>0</v>
      </c>
      <c r="BM266" s="105">
        <f ca="1">Cálculos!K265</f>
        <v>0</v>
      </c>
      <c r="BN266" s="105">
        <f ca="1">Cálculos!L265</f>
        <v>0</v>
      </c>
      <c r="BO266" s="105">
        <f>Cálculos!M265</f>
        <v>0</v>
      </c>
      <c r="BP266" s="105">
        <f ca="1">Cálculos!N265</f>
        <v>0</v>
      </c>
      <c r="BQ266" s="105">
        <f ca="1">Cálculos!O265</f>
        <v>0</v>
      </c>
      <c r="BR266" s="105">
        <f ca="1">Cálculos!P265</f>
        <v>0</v>
      </c>
      <c r="BS266" s="105">
        <f ca="1">Cálculos!Q265</f>
        <v>0</v>
      </c>
      <c r="BT266" s="105">
        <f ca="1">Cálculos!R265</f>
        <v>0</v>
      </c>
      <c r="BU266" s="105">
        <f ca="1">Cálculos!S265</f>
        <v>0</v>
      </c>
      <c r="BV266" s="105">
        <f ca="1">Cálculos!T265</f>
        <v>0</v>
      </c>
    </row>
    <row r="267" spans="40:74" customFormat="1">
      <c r="AN267" s="110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11"/>
      <c r="BD267" s="110">
        <f ca="1">Cálculos!B266</f>
        <v>0</v>
      </c>
      <c r="BE267" s="105">
        <f ca="1">Cálculos!C266</f>
        <v>0</v>
      </c>
      <c r="BF267" s="105">
        <f ca="1">Cálculos!D266</f>
        <v>0</v>
      </c>
      <c r="BG267" s="105">
        <f ca="1">Cálculos!E266</f>
        <v>0</v>
      </c>
      <c r="BH267" s="105">
        <f ca="1">Cálculos!F266</f>
        <v>0</v>
      </c>
      <c r="BI267" s="105">
        <f ca="1">Cálculos!G266</f>
        <v>0</v>
      </c>
      <c r="BJ267" s="105">
        <f>Cálculos!H266</f>
        <v>0</v>
      </c>
      <c r="BK267" s="105">
        <f ca="1">Cálculos!I266</f>
        <v>0</v>
      </c>
      <c r="BL267" s="105">
        <f ca="1">Cálculos!J266</f>
        <v>0</v>
      </c>
      <c r="BM267" s="105">
        <f ca="1">Cálculos!K266</f>
        <v>0</v>
      </c>
      <c r="BN267" s="105">
        <f ca="1">Cálculos!L266</f>
        <v>0</v>
      </c>
      <c r="BO267" s="105">
        <f>Cálculos!M266</f>
        <v>0</v>
      </c>
      <c r="BP267" s="105">
        <f ca="1">Cálculos!N266</f>
        <v>0</v>
      </c>
      <c r="BQ267" s="105">
        <f ca="1">Cálculos!O266</f>
        <v>0</v>
      </c>
      <c r="BR267" s="105">
        <f ca="1">Cálculos!P266</f>
        <v>0</v>
      </c>
      <c r="BS267" s="105">
        <f ca="1">Cálculos!Q266</f>
        <v>0</v>
      </c>
      <c r="BT267" s="105">
        <f ca="1">Cálculos!R266</f>
        <v>0</v>
      </c>
      <c r="BU267" s="105">
        <f ca="1">Cálculos!S266</f>
        <v>0</v>
      </c>
      <c r="BV267" s="105">
        <f ca="1">Cálculos!T266</f>
        <v>0</v>
      </c>
    </row>
    <row r="268" spans="40:74" customFormat="1">
      <c r="AN268" s="110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11"/>
      <c r="BD268" s="110">
        <f ca="1">Cálculos!B267</f>
        <v>0</v>
      </c>
      <c r="BE268" s="105">
        <f ca="1">Cálculos!C267</f>
        <v>0</v>
      </c>
      <c r="BF268" s="105">
        <f ca="1">Cálculos!D267</f>
        <v>0</v>
      </c>
      <c r="BG268" s="105">
        <f ca="1">Cálculos!E267</f>
        <v>0</v>
      </c>
      <c r="BH268" s="105">
        <f ca="1">Cálculos!F267</f>
        <v>0</v>
      </c>
      <c r="BI268" s="105">
        <f ca="1">Cálculos!G267</f>
        <v>0</v>
      </c>
      <c r="BJ268" s="105">
        <f>Cálculos!H267</f>
        <v>0</v>
      </c>
      <c r="BK268" s="105">
        <f ca="1">Cálculos!I267</f>
        <v>0</v>
      </c>
      <c r="BL268" s="105">
        <f ca="1">Cálculos!J267</f>
        <v>0</v>
      </c>
      <c r="BM268" s="105">
        <f ca="1">Cálculos!K267</f>
        <v>0</v>
      </c>
      <c r="BN268" s="105">
        <f ca="1">Cálculos!L267</f>
        <v>0</v>
      </c>
      <c r="BO268" s="105">
        <f>Cálculos!M267</f>
        <v>0</v>
      </c>
      <c r="BP268" s="105">
        <f ca="1">Cálculos!N267</f>
        <v>0</v>
      </c>
      <c r="BQ268" s="105">
        <f ca="1">Cálculos!O267</f>
        <v>0</v>
      </c>
      <c r="BR268" s="105">
        <f ca="1">Cálculos!P267</f>
        <v>0</v>
      </c>
      <c r="BS268" s="105">
        <f ca="1">Cálculos!Q267</f>
        <v>0</v>
      </c>
      <c r="BT268" s="105">
        <f ca="1">Cálculos!R267</f>
        <v>0</v>
      </c>
      <c r="BU268" s="105">
        <f ca="1">Cálculos!S267</f>
        <v>0</v>
      </c>
      <c r="BV268" s="105">
        <f ca="1">Cálculos!T267</f>
        <v>0</v>
      </c>
    </row>
    <row r="269" spans="40:74" customFormat="1">
      <c r="AN269" s="110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11"/>
      <c r="BD269" s="110">
        <f ca="1">Cálculos!B268</f>
        <v>0</v>
      </c>
      <c r="BE269" s="105">
        <f ca="1">Cálculos!C268</f>
        <v>0</v>
      </c>
      <c r="BF269" s="105">
        <f ca="1">Cálculos!D268</f>
        <v>0</v>
      </c>
      <c r="BG269" s="105">
        <f ca="1">Cálculos!E268</f>
        <v>0</v>
      </c>
      <c r="BH269" s="105">
        <f ca="1">Cálculos!F268</f>
        <v>0</v>
      </c>
      <c r="BI269" s="105">
        <f ca="1">Cálculos!G268</f>
        <v>0</v>
      </c>
      <c r="BJ269" s="105">
        <f>Cálculos!H268</f>
        <v>0</v>
      </c>
      <c r="BK269" s="105">
        <f ca="1">Cálculos!I268</f>
        <v>0</v>
      </c>
      <c r="BL269" s="105">
        <f ca="1">Cálculos!J268</f>
        <v>0</v>
      </c>
      <c r="BM269" s="105">
        <f ca="1">Cálculos!K268</f>
        <v>0</v>
      </c>
      <c r="BN269" s="105">
        <f ca="1">Cálculos!L268</f>
        <v>0</v>
      </c>
      <c r="BO269" s="105">
        <f>Cálculos!M268</f>
        <v>0</v>
      </c>
      <c r="BP269" s="105">
        <f ca="1">Cálculos!N268</f>
        <v>0</v>
      </c>
      <c r="BQ269" s="105">
        <f ca="1">Cálculos!O268</f>
        <v>0</v>
      </c>
      <c r="BR269" s="105">
        <f ca="1">Cálculos!P268</f>
        <v>0</v>
      </c>
      <c r="BS269" s="105">
        <f ca="1">Cálculos!Q268</f>
        <v>0</v>
      </c>
      <c r="BT269" s="105">
        <f ca="1">Cálculos!R268</f>
        <v>0</v>
      </c>
      <c r="BU269" s="105">
        <f ca="1">Cálculos!S268</f>
        <v>0</v>
      </c>
      <c r="BV269" s="105">
        <f ca="1">Cálculos!T268</f>
        <v>0</v>
      </c>
    </row>
    <row r="270" spans="40:74" customFormat="1">
      <c r="AN270" s="110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11"/>
      <c r="BD270" s="110">
        <f ca="1">Cálculos!B269</f>
        <v>0</v>
      </c>
      <c r="BE270" s="105">
        <f ca="1">Cálculos!C269</f>
        <v>0</v>
      </c>
      <c r="BF270" s="105">
        <f ca="1">Cálculos!D269</f>
        <v>0</v>
      </c>
      <c r="BG270" s="105">
        <f ca="1">Cálculos!E269</f>
        <v>0</v>
      </c>
      <c r="BH270" s="105">
        <f ca="1">Cálculos!F269</f>
        <v>0</v>
      </c>
      <c r="BI270" s="105">
        <f ca="1">Cálculos!G269</f>
        <v>0</v>
      </c>
      <c r="BJ270" s="105">
        <f>Cálculos!H269</f>
        <v>0</v>
      </c>
      <c r="BK270" s="105">
        <f ca="1">Cálculos!I269</f>
        <v>0</v>
      </c>
      <c r="BL270" s="105">
        <f ca="1">Cálculos!J269</f>
        <v>0</v>
      </c>
      <c r="BM270" s="105">
        <f ca="1">Cálculos!K269</f>
        <v>0</v>
      </c>
      <c r="BN270" s="105">
        <f ca="1">Cálculos!L269</f>
        <v>0</v>
      </c>
      <c r="BO270" s="105">
        <f>Cálculos!M269</f>
        <v>0</v>
      </c>
      <c r="BP270" s="105">
        <f ca="1">Cálculos!N269</f>
        <v>0</v>
      </c>
      <c r="BQ270" s="105">
        <f ca="1">Cálculos!O269</f>
        <v>0</v>
      </c>
      <c r="BR270" s="105">
        <f ca="1">Cálculos!P269</f>
        <v>0</v>
      </c>
      <c r="BS270" s="105">
        <f ca="1">Cálculos!Q269</f>
        <v>0</v>
      </c>
      <c r="BT270" s="105">
        <f ca="1">Cálculos!R269</f>
        <v>0</v>
      </c>
      <c r="BU270" s="105">
        <f ca="1">Cálculos!S269</f>
        <v>0</v>
      </c>
      <c r="BV270" s="105">
        <f ca="1">Cálculos!T269</f>
        <v>0</v>
      </c>
    </row>
    <row r="271" spans="40:74" customFormat="1">
      <c r="AN271" s="110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11"/>
      <c r="BD271" s="110">
        <f ca="1">Cálculos!B270</f>
        <v>0</v>
      </c>
      <c r="BE271" s="105">
        <f ca="1">Cálculos!C270</f>
        <v>0</v>
      </c>
      <c r="BF271" s="105">
        <f ca="1">Cálculos!D270</f>
        <v>0</v>
      </c>
      <c r="BG271" s="105">
        <f ca="1">Cálculos!E270</f>
        <v>0</v>
      </c>
      <c r="BH271" s="105">
        <f ca="1">Cálculos!F270</f>
        <v>0</v>
      </c>
      <c r="BI271" s="105">
        <f ca="1">Cálculos!G270</f>
        <v>0</v>
      </c>
      <c r="BJ271" s="105">
        <f>Cálculos!H270</f>
        <v>0</v>
      </c>
      <c r="BK271" s="105">
        <f ca="1">Cálculos!I270</f>
        <v>0</v>
      </c>
      <c r="BL271" s="105">
        <f ca="1">Cálculos!J270</f>
        <v>0</v>
      </c>
      <c r="BM271" s="105">
        <f ca="1">Cálculos!K270</f>
        <v>0</v>
      </c>
      <c r="BN271" s="105">
        <f ca="1">Cálculos!L270</f>
        <v>0</v>
      </c>
      <c r="BO271" s="105">
        <f>Cálculos!M270</f>
        <v>0</v>
      </c>
      <c r="BP271" s="105">
        <f ca="1">Cálculos!N270</f>
        <v>0</v>
      </c>
      <c r="BQ271" s="105">
        <f ca="1">Cálculos!O270</f>
        <v>0</v>
      </c>
      <c r="BR271" s="105">
        <f ca="1">Cálculos!P270</f>
        <v>0</v>
      </c>
      <c r="BS271" s="105">
        <f ca="1">Cálculos!Q270</f>
        <v>0</v>
      </c>
      <c r="BT271" s="105">
        <f ca="1">Cálculos!R270</f>
        <v>0</v>
      </c>
      <c r="BU271" s="105">
        <f ca="1">Cálculos!S270</f>
        <v>0</v>
      </c>
      <c r="BV271" s="105">
        <f ca="1">Cálculos!T270</f>
        <v>0</v>
      </c>
    </row>
    <row r="272" spans="40:74" customFormat="1">
      <c r="AN272" s="110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11"/>
      <c r="BD272" s="110">
        <f ca="1">Cálculos!B271</f>
        <v>0</v>
      </c>
      <c r="BE272" s="105">
        <f ca="1">Cálculos!C271</f>
        <v>0</v>
      </c>
      <c r="BF272" s="105">
        <f ca="1">Cálculos!D271</f>
        <v>0</v>
      </c>
      <c r="BG272" s="105">
        <f ca="1">Cálculos!E271</f>
        <v>0</v>
      </c>
      <c r="BH272" s="105">
        <f ca="1">Cálculos!F271</f>
        <v>0</v>
      </c>
      <c r="BI272" s="105">
        <f ca="1">Cálculos!G271</f>
        <v>0</v>
      </c>
      <c r="BJ272" s="105">
        <f>Cálculos!H271</f>
        <v>0</v>
      </c>
      <c r="BK272" s="105">
        <f ca="1">Cálculos!I271</f>
        <v>0</v>
      </c>
      <c r="BL272" s="105">
        <f ca="1">Cálculos!J271</f>
        <v>0</v>
      </c>
      <c r="BM272" s="105">
        <f ca="1">Cálculos!K271</f>
        <v>0</v>
      </c>
      <c r="BN272" s="105">
        <f ca="1">Cálculos!L271</f>
        <v>0</v>
      </c>
      <c r="BO272" s="105">
        <f>Cálculos!M271</f>
        <v>0</v>
      </c>
      <c r="BP272" s="105">
        <f ca="1">Cálculos!N271</f>
        <v>0</v>
      </c>
      <c r="BQ272" s="105">
        <f ca="1">Cálculos!O271</f>
        <v>0</v>
      </c>
      <c r="BR272" s="105">
        <f ca="1">Cálculos!P271</f>
        <v>0</v>
      </c>
      <c r="BS272" s="105">
        <f ca="1">Cálculos!Q271</f>
        <v>0</v>
      </c>
      <c r="BT272" s="105">
        <f ca="1">Cálculos!R271</f>
        <v>0</v>
      </c>
      <c r="BU272" s="105">
        <f ca="1">Cálculos!S271</f>
        <v>0</v>
      </c>
      <c r="BV272" s="105">
        <f ca="1">Cálculos!T271</f>
        <v>0</v>
      </c>
    </row>
    <row r="273" spans="40:74" customFormat="1">
      <c r="AN273" s="110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11"/>
      <c r="BD273" s="110">
        <f ca="1">Cálculos!B272</f>
        <v>0</v>
      </c>
      <c r="BE273" s="105">
        <f ca="1">Cálculos!C272</f>
        <v>0</v>
      </c>
      <c r="BF273" s="105">
        <f ca="1">Cálculos!D272</f>
        <v>0</v>
      </c>
      <c r="BG273" s="105">
        <f ca="1">Cálculos!E272</f>
        <v>0</v>
      </c>
      <c r="BH273" s="105">
        <f ca="1">Cálculos!F272</f>
        <v>0</v>
      </c>
      <c r="BI273" s="105">
        <f ca="1">Cálculos!G272</f>
        <v>0</v>
      </c>
      <c r="BJ273" s="105">
        <f>Cálculos!H272</f>
        <v>0</v>
      </c>
      <c r="BK273" s="105">
        <f ca="1">Cálculos!I272</f>
        <v>0</v>
      </c>
      <c r="BL273" s="105">
        <f ca="1">Cálculos!J272</f>
        <v>0</v>
      </c>
      <c r="BM273" s="105">
        <f ca="1">Cálculos!K272</f>
        <v>0</v>
      </c>
      <c r="BN273" s="105">
        <f ca="1">Cálculos!L272</f>
        <v>0</v>
      </c>
      <c r="BO273" s="105">
        <f>Cálculos!M272</f>
        <v>0</v>
      </c>
      <c r="BP273" s="105">
        <f ca="1">Cálculos!N272</f>
        <v>0</v>
      </c>
      <c r="BQ273" s="105">
        <f ca="1">Cálculos!O272</f>
        <v>0</v>
      </c>
      <c r="BR273" s="105">
        <f ca="1">Cálculos!P272</f>
        <v>0</v>
      </c>
      <c r="BS273" s="105">
        <f ca="1">Cálculos!Q272</f>
        <v>0</v>
      </c>
      <c r="BT273" s="105">
        <f ca="1">Cálculos!R272</f>
        <v>0</v>
      </c>
      <c r="BU273" s="105">
        <f ca="1">Cálculos!S272</f>
        <v>0</v>
      </c>
      <c r="BV273" s="105">
        <f ca="1">Cálculos!T272</f>
        <v>0</v>
      </c>
    </row>
    <row r="274" spans="40:74" customFormat="1">
      <c r="AN274" s="110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11"/>
      <c r="BD274" s="110">
        <f ca="1">Cálculos!B273</f>
        <v>0</v>
      </c>
      <c r="BE274" s="105">
        <f ca="1">Cálculos!C273</f>
        <v>0</v>
      </c>
      <c r="BF274" s="105">
        <f ca="1">Cálculos!D273</f>
        <v>0</v>
      </c>
      <c r="BG274" s="105">
        <f ca="1">Cálculos!E273</f>
        <v>0</v>
      </c>
      <c r="BH274" s="105">
        <f ca="1">Cálculos!F273</f>
        <v>0</v>
      </c>
      <c r="BI274" s="105">
        <f ca="1">Cálculos!G273</f>
        <v>0</v>
      </c>
      <c r="BJ274" s="105">
        <f>Cálculos!H273</f>
        <v>0</v>
      </c>
      <c r="BK274" s="105">
        <f ca="1">Cálculos!I273</f>
        <v>0</v>
      </c>
      <c r="BL274" s="105">
        <f ca="1">Cálculos!J273</f>
        <v>0</v>
      </c>
      <c r="BM274" s="105">
        <f ca="1">Cálculos!K273</f>
        <v>0</v>
      </c>
      <c r="BN274" s="105">
        <f ca="1">Cálculos!L273</f>
        <v>0</v>
      </c>
      <c r="BO274" s="105">
        <f>Cálculos!M273</f>
        <v>0</v>
      </c>
      <c r="BP274" s="105">
        <f ca="1">Cálculos!N273</f>
        <v>0</v>
      </c>
      <c r="BQ274" s="105">
        <f ca="1">Cálculos!O273</f>
        <v>0</v>
      </c>
      <c r="BR274" s="105">
        <f ca="1">Cálculos!P273</f>
        <v>0</v>
      </c>
      <c r="BS274" s="105">
        <f ca="1">Cálculos!Q273</f>
        <v>0</v>
      </c>
      <c r="BT274" s="105">
        <f ca="1">Cálculos!R273</f>
        <v>0</v>
      </c>
      <c r="BU274" s="105">
        <f ca="1">Cálculos!S273</f>
        <v>0</v>
      </c>
      <c r="BV274" s="105">
        <f ca="1">Cálculos!T273</f>
        <v>0</v>
      </c>
    </row>
    <row r="275" spans="40:74" customFormat="1">
      <c r="AN275" s="110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11"/>
      <c r="BD275" s="110">
        <f ca="1">Cálculos!B274</f>
        <v>0</v>
      </c>
      <c r="BE275" s="105">
        <f ca="1">Cálculos!C274</f>
        <v>0</v>
      </c>
      <c r="BF275" s="105">
        <f ca="1">Cálculos!D274</f>
        <v>0</v>
      </c>
      <c r="BG275" s="105">
        <f ca="1">Cálculos!E274</f>
        <v>0</v>
      </c>
      <c r="BH275" s="105">
        <f ca="1">Cálculos!F274</f>
        <v>0</v>
      </c>
      <c r="BI275" s="105">
        <f ca="1">Cálculos!G274</f>
        <v>0</v>
      </c>
      <c r="BJ275" s="105">
        <f>Cálculos!H274</f>
        <v>0</v>
      </c>
      <c r="BK275" s="105">
        <f ca="1">Cálculos!I274</f>
        <v>0</v>
      </c>
      <c r="BL275" s="105">
        <f ca="1">Cálculos!J274</f>
        <v>0</v>
      </c>
      <c r="BM275" s="105">
        <f ca="1">Cálculos!K274</f>
        <v>0</v>
      </c>
      <c r="BN275" s="105">
        <f ca="1">Cálculos!L274</f>
        <v>0</v>
      </c>
      <c r="BO275" s="105">
        <f>Cálculos!M274</f>
        <v>0</v>
      </c>
      <c r="BP275" s="105">
        <f ca="1">Cálculos!N274</f>
        <v>0</v>
      </c>
      <c r="BQ275" s="105">
        <f ca="1">Cálculos!O274</f>
        <v>0</v>
      </c>
      <c r="BR275" s="105">
        <f ca="1">Cálculos!P274</f>
        <v>0</v>
      </c>
      <c r="BS275" s="105">
        <f ca="1">Cálculos!Q274</f>
        <v>0</v>
      </c>
      <c r="BT275" s="105">
        <f ca="1">Cálculos!R274</f>
        <v>0</v>
      </c>
      <c r="BU275" s="105">
        <f ca="1">Cálculos!S274</f>
        <v>0</v>
      </c>
      <c r="BV275" s="105">
        <f ca="1">Cálculos!T274</f>
        <v>0</v>
      </c>
    </row>
    <row r="276" spans="40:74" customFormat="1">
      <c r="AN276" s="110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11"/>
      <c r="BD276" s="110">
        <f ca="1">Cálculos!B275</f>
        <v>0</v>
      </c>
      <c r="BE276" s="105">
        <f ca="1">Cálculos!C275</f>
        <v>0</v>
      </c>
      <c r="BF276" s="105">
        <f ca="1">Cálculos!D275</f>
        <v>0</v>
      </c>
      <c r="BG276" s="105">
        <f ca="1">Cálculos!E275</f>
        <v>0</v>
      </c>
      <c r="BH276" s="105">
        <f ca="1">Cálculos!F275</f>
        <v>0</v>
      </c>
      <c r="BI276" s="105">
        <f ca="1">Cálculos!G275</f>
        <v>0</v>
      </c>
      <c r="BJ276" s="105">
        <f>Cálculos!H275</f>
        <v>0</v>
      </c>
      <c r="BK276" s="105">
        <f ca="1">Cálculos!I275</f>
        <v>0</v>
      </c>
      <c r="BL276" s="105">
        <f ca="1">Cálculos!J275</f>
        <v>0</v>
      </c>
      <c r="BM276" s="105">
        <f ca="1">Cálculos!K275</f>
        <v>0</v>
      </c>
      <c r="BN276" s="105">
        <f ca="1">Cálculos!L275</f>
        <v>0</v>
      </c>
      <c r="BO276" s="105">
        <f>Cálculos!M275</f>
        <v>0</v>
      </c>
      <c r="BP276" s="105">
        <f ca="1">Cálculos!N275</f>
        <v>0</v>
      </c>
      <c r="BQ276" s="105">
        <f ca="1">Cálculos!O275</f>
        <v>0</v>
      </c>
      <c r="BR276" s="105">
        <f ca="1">Cálculos!P275</f>
        <v>0</v>
      </c>
      <c r="BS276" s="105">
        <f ca="1">Cálculos!Q275</f>
        <v>0</v>
      </c>
      <c r="BT276" s="105">
        <f ca="1">Cálculos!R275</f>
        <v>0</v>
      </c>
      <c r="BU276" s="105">
        <f ca="1">Cálculos!S275</f>
        <v>0</v>
      </c>
      <c r="BV276" s="105">
        <f ca="1">Cálculos!T275</f>
        <v>0</v>
      </c>
    </row>
    <row r="277" spans="40:74" customFormat="1">
      <c r="AN277" s="110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11"/>
      <c r="BD277" s="110">
        <f ca="1">Cálculos!B276</f>
        <v>0</v>
      </c>
      <c r="BE277" s="105">
        <f ca="1">Cálculos!C276</f>
        <v>0</v>
      </c>
      <c r="BF277" s="105">
        <f ca="1">Cálculos!D276</f>
        <v>0</v>
      </c>
      <c r="BG277" s="105">
        <f ca="1">Cálculos!E276</f>
        <v>0</v>
      </c>
      <c r="BH277" s="105">
        <f ca="1">Cálculos!F276</f>
        <v>0</v>
      </c>
      <c r="BI277" s="105">
        <f ca="1">Cálculos!G276</f>
        <v>0</v>
      </c>
      <c r="BJ277" s="105">
        <f>Cálculos!H276</f>
        <v>0</v>
      </c>
      <c r="BK277" s="105">
        <f ca="1">Cálculos!I276</f>
        <v>0</v>
      </c>
      <c r="BL277" s="105">
        <f ca="1">Cálculos!J276</f>
        <v>0</v>
      </c>
      <c r="BM277" s="105">
        <f ca="1">Cálculos!K276</f>
        <v>0</v>
      </c>
      <c r="BN277" s="105">
        <f ca="1">Cálculos!L276</f>
        <v>0</v>
      </c>
      <c r="BO277" s="105">
        <f>Cálculos!M276</f>
        <v>0</v>
      </c>
      <c r="BP277" s="105">
        <f ca="1">Cálculos!N276</f>
        <v>0</v>
      </c>
      <c r="BQ277" s="105">
        <f ca="1">Cálculos!O276</f>
        <v>0</v>
      </c>
      <c r="BR277" s="105">
        <f ca="1">Cálculos!P276</f>
        <v>0</v>
      </c>
      <c r="BS277" s="105">
        <f ca="1">Cálculos!Q276</f>
        <v>0</v>
      </c>
      <c r="BT277" s="105">
        <f ca="1">Cálculos!R276</f>
        <v>0</v>
      </c>
      <c r="BU277" s="105">
        <f ca="1">Cálculos!S276</f>
        <v>0</v>
      </c>
      <c r="BV277" s="105">
        <f ca="1">Cálculos!T276</f>
        <v>0</v>
      </c>
    </row>
    <row r="278" spans="40:74" customFormat="1">
      <c r="AN278" s="110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11"/>
      <c r="BD278" s="110">
        <f ca="1">Cálculos!B277</f>
        <v>0</v>
      </c>
      <c r="BE278" s="105">
        <f ca="1">Cálculos!C277</f>
        <v>0</v>
      </c>
      <c r="BF278" s="105">
        <f ca="1">Cálculos!D277</f>
        <v>0</v>
      </c>
      <c r="BG278" s="105">
        <f ca="1">Cálculos!E277</f>
        <v>0</v>
      </c>
      <c r="BH278" s="105">
        <f ca="1">Cálculos!F277</f>
        <v>0</v>
      </c>
      <c r="BI278" s="105">
        <f ca="1">Cálculos!G277</f>
        <v>0</v>
      </c>
      <c r="BJ278" s="105">
        <f>Cálculos!H277</f>
        <v>0</v>
      </c>
      <c r="BK278" s="105">
        <f ca="1">Cálculos!I277</f>
        <v>0</v>
      </c>
      <c r="BL278" s="105">
        <f ca="1">Cálculos!J277</f>
        <v>0</v>
      </c>
      <c r="BM278" s="105">
        <f ca="1">Cálculos!K277</f>
        <v>0</v>
      </c>
      <c r="BN278" s="105">
        <f ca="1">Cálculos!L277</f>
        <v>0</v>
      </c>
      <c r="BO278" s="105">
        <f>Cálculos!M277</f>
        <v>0</v>
      </c>
      <c r="BP278" s="105">
        <f ca="1">Cálculos!N277</f>
        <v>0</v>
      </c>
      <c r="BQ278" s="105">
        <f ca="1">Cálculos!O277</f>
        <v>0</v>
      </c>
      <c r="BR278" s="105">
        <f ca="1">Cálculos!P277</f>
        <v>0</v>
      </c>
      <c r="BS278" s="105">
        <f ca="1">Cálculos!Q277</f>
        <v>0</v>
      </c>
      <c r="BT278" s="105">
        <f ca="1">Cálculos!R277</f>
        <v>0</v>
      </c>
      <c r="BU278" s="105">
        <f ca="1">Cálculos!S277</f>
        <v>0</v>
      </c>
      <c r="BV278" s="105">
        <f ca="1">Cálculos!T277</f>
        <v>0</v>
      </c>
    </row>
    <row r="279" spans="40:74" customFormat="1">
      <c r="AN279" s="110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11"/>
      <c r="BD279" s="110">
        <f ca="1">Cálculos!B278</f>
        <v>0</v>
      </c>
      <c r="BE279" s="105">
        <f ca="1">Cálculos!C278</f>
        <v>0</v>
      </c>
      <c r="BF279" s="105">
        <f ca="1">Cálculos!D278</f>
        <v>0</v>
      </c>
      <c r="BG279" s="105">
        <f ca="1">Cálculos!E278</f>
        <v>0</v>
      </c>
      <c r="BH279" s="105">
        <f ca="1">Cálculos!F278</f>
        <v>0</v>
      </c>
      <c r="BI279" s="105">
        <f ca="1">Cálculos!G278</f>
        <v>0</v>
      </c>
      <c r="BJ279" s="105">
        <f>Cálculos!H278</f>
        <v>0</v>
      </c>
      <c r="BK279" s="105">
        <f ca="1">Cálculos!I278</f>
        <v>0</v>
      </c>
      <c r="BL279" s="105">
        <f ca="1">Cálculos!J278</f>
        <v>0</v>
      </c>
      <c r="BM279" s="105">
        <f ca="1">Cálculos!K278</f>
        <v>0</v>
      </c>
      <c r="BN279" s="105">
        <f ca="1">Cálculos!L278</f>
        <v>0</v>
      </c>
      <c r="BO279" s="105">
        <f>Cálculos!M278</f>
        <v>0</v>
      </c>
      <c r="BP279" s="105">
        <f ca="1">Cálculos!N278</f>
        <v>0</v>
      </c>
      <c r="BQ279" s="105">
        <f ca="1">Cálculos!O278</f>
        <v>0</v>
      </c>
      <c r="BR279" s="105">
        <f ca="1">Cálculos!P278</f>
        <v>0</v>
      </c>
      <c r="BS279" s="105">
        <f ca="1">Cálculos!Q278</f>
        <v>0</v>
      </c>
      <c r="BT279" s="105">
        <f ca="1">Cálculos!R278</f>
        <v>0</v>
      </c>
      <c r="BU279" s="105">
        <f ca="1">Cálculos!S278</f>
        <v>0</v>
      </c>
      <c r="BV279" s="105">
        <f ca="1">Cálculos!T278</f>
        <v>0</v>
      </c>
    </row>
    <row r="280" spans="40:74" customFormat="1">
      <c r="AN280" s="110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11"/>
      <c r="BD280" s="110">
        <f ca="1">Cálculos!B279</f>
        <v>0</v>
      </c>
      <c r="BE280" s="105">
        <f ca="1">Cálculos!C279</f>
        <v>0</v>
      </c>
      <c r="BF280" s="105">
        <f ca="1">Cálculos!D279</f>
        <v>0</v>
      </c>
      <c r="BG280" s="105">
        <f ca="1">Cálculos!E279</f>
        <v>0</v>
      </c>
      <c r="BH280" s="105">
        <f ca="1">Cálculos!F279</f>
        <v>0</v>
      </c>
      <c r="BI280" s="105">
        <f ca="1">Cálculos!G279</f>
        <v>0</v>
      </c>
      <c r="BJ280" s="105">
        <f>Cálculos!H279</f>
        <v>0</v>
      </c>
      <c r="BK280" s="105">
        <f ca="1">Cálculos!I279</f>
        <v>0</v>
      </c>
      <c r="BL280" s="105">
        <f ca="1">Cálculos!J279</f>
        <v>0</v>
      </c>
      <c r="BM280" s="105">
        <f ca="1">Cálculos!K279</f>
        <v>0</v>
      </c>
      <c r="BN280" s="105">
        <f ca="1">Cálculos!L279</f>
        <v>0</v>
      </c>
      <c r="BO280" s="105">
        <f>Cálculos!M279</f>
        <v>0</v>
      </c>
      <c r="BP280" s="105">
        <f ca="1">Cálculos!N279</f>
        <v>0</v>
      </c>
      <c r="BQ280" s="105">
        <f ca="1">Cálculos!O279</f>
        <v>0</v>
      </c>
      <c r="BR280" s="105">
        <f ca="1">Cálculos!P279</f>
        <v>0</v>
      </c>
      <c r="BS280" s="105">
        <f ca="1">Cálculos!Q279</f>
        <v>0</v>
      </c>
      <c r="BT280" s="105">
        <f ca="1">Cálculos!R279</f>
        <v>0</v>
      </c>
      <c r="BU280" s="105">
        <f ca="1">Cálculos!S279</f>
        <v>0</v>
      </c>
      <c r="BV280" s="105">
        <f ca="1">Cálculos!T279</f>
        <v>0</v>
      </c>
    </row>
    <row r="281" spans="40:74" customFormat="1">
      <c r="AN281" s="110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11"/>
      <c r="BD281" s="110">
        <f ca="1">Cálculos!B280</f>
        <v>0</v>
      </c>
      <c r="BE281" s="105">
        <f ca="1">Cálculos!C280</f>
        <v>0</v>
      </c>
      <c r="BF281" s="105">
        <f ca="1">Cálculos!D280</f>
        <v>0</v>
      </c>
      <c r="BG281" s="105">
        <f ca="1">Cálculos!E280</f>
        <v>0</v>
      </c>
      <c r="BH281" s="105">
        <f ca="1">Cálculos!F280</f>
        <v>0</v>
      </c>
      <c r="BI281" s="105">
        <f ca="1">Cálculos!G280</f>
        <v>0</v>
      </c>
      <c r="BJ281" s="105">
        <f>Cálculos!H280</f>
        <v>0</v>
      </c>
      <c r="BK281" s="105">
        <f ca="1">Cálculos!I280</f>
        <v>0</v>
      </c>
      <c r="BL281" s="105">
        <f ca="1">Cálculos!J280</f>
        <v>0</v>
      </c>
      <c r="BM281" s="105">
        <f ca="1">Cálculos!K280</f>
        <v>0</v>
      </c>
      <c r="BN281" s="105">
        <f ca="1">Cálculos!L280</f>
        <v>0</v>
      </c>
      <c r="BO281" s="105">
        <f>Cálculos!M280</f>
        <v>0</v>
      </c>
      <c r="BP281" s="105">
        <f ca="1">Cálculos!N280</f>
        <v>0</v>
      </c>
      <c r="BQ281" s="105">
        <f ca="1">Cálculos!O280</f>
        <v>0</v>
      </c>
      <c r="BR281" s="105">
        <f ca="1">Cálculos!P280</f>
        <v>0</v>
      </c>
      <c r="BS281" s="105">
        <f ca="1">Cálculos!Q280</f>
        <v>0</v>
      </c>
      <c r="BT281" s="105">
        <f ca="1">Cálculos!R280</f>
        <v>0</v>
      </c>
      <c r="BU281" s="105">
        <f ca="1">Cálculos!S280</f>
        <v>0</v>
      </c>
      <c r="BV281" s="105">
        <f ca="1">Cálculos!T280</f>
        <v>0</v>
      </c>
    </row>
    <row r="282" spans="40:74" customFormat="1">
      <c r="AN282" s="110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11"/>
      <c r="BD282" s="110">
        <f ca="1">Cálculos!B281</f>
        <v>0</v>
      </c>
      <c r="BE282" s="105">
        <f ca="1">Cálculos!C281</f>
        <v>0</v>
      </c>
      <c r="BF282" s="105">
        <f ca="1">Cálculos!D281</f>
        <v>0</v>
      </c>
      <c r="BG282" s="105">
        <f ca="1">Cálculos!E281</f>
        <v>0</v>
      </c>
      <c r="BH282" s="105">
        <f ca="1">Cálculos!F281</f>
        <v>0</v>
      </c>
      <c r="BI282" s="105">
        <f ca="1">Cálculos!G281</f>
        <v>0</v>
      </c>
      <c r="BJ282" s="105">
        <f>Cálculos!H281</f>
        <v>0</v>
      </c>
      <c r="BK282" s="105">
        <f ca="1">Cálculos!I281</f>
        <v>0</v>
      </c>
      <c r="BL282" s="105">
        <f ca="1">Cálculos!J281</f>
        <v>0</v>
      </c>
      <c r="BM282" s="105">
        <f ca="1">Cálculos!K281</f>
        <v>0</v>
      </c>
      <c r="BN282" s="105">
        <f ca="1">Cálculos!L281</f>
        <v>0</v>
      </c>
      <c r="BO282" s="105">
        <f>Cálculos!M281</f>
        <v>0</v>
      </c>
      <c r="BP282" s="105">
        <f ca="1">Cálculos!N281</f>
        <v>0</v>
      </c>
      <c r="BQ282" s="105">
        <f ca="1">Cálculos!O281</f>
        <v>0</v>
      </c>
      <c r="BR282" s="105">
        <f ca="1">Cálculos!P281</f>
        <v>0</v>
      </c>
      <c r="BS282" s="105">
        <f ca="1">Cálculos!Q281</f>
        <v>0</v>
      </c>
      <c r="BT282" s="105">
        <f ca="1">Cálculos!R281</f>
        <v>0</v>
      </c>
      <c r="BU282" s="105">
        <f ca="1">Cálculos!S281</f>
        <v>0</v>
      </c>
      <c r="BV282" s="105">
        <f ca="1">Cálculos!T281</f>
        <v>0</v>
      </c>
    </row>
    <row r="283" spans="40:74" customFormat="1">
      <c r="AN283" s="110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11"/>
      <c r="BD283" s="110">
        <f ca="1">Cálculos!B282</f>
        <v>0</v>
      </c>
      <c r="BE283" s="105">
        <f ca="1">Cálculos!C282</f>
        <v>0</v>
      </c>
      <c r="BF283" s="105">
        <f ca="1">Cálculos!D282</f>
        <v>0</v>
      </c>
      <c r="BG283" s="105">
        <f ca="1">Cálculos!E282</f>
        <v>0</v>
      </c>
      <c r="BH283" s="105">
        <f ca="1">Cálculos!F282</f>
        <v>0</v>
      </c>
      <c r="BI283" s="105">
        <f ca="1">Cálculos!G282</f>
        <v>0</v>
      </c>
      <c r="BJ283" s="105">
        <f>Cálculos!H282</f>
        <v>0</v>
      </c>
      <c r="BK283" s="105">
        <f ca="1">Cálculos!I282</f>
        <v>0</v>
      </c>
      <c r="BL283" s="105">
        <f ca="1">Cálculos!J282</f>
        <v>0</v>
      </c>
      <c r="BM283" s="105">
        <f ca="1">Cálculos!K282</f>
        <v>0</v>
      </c>
      <c r="BN283" s="105">
        <f ca="1">Cálculos!L282</f>
        <v>0</v>
      </c>
      <c r="BO283" s="105">
        <f>Cálculos!M282</f>
        <v>0</v>
      </c>
      <c r="BP283" s="105">
        <f ca="1">Cálculos!N282</f>
        <v>0</v>
      </c>
      <c r="BQ283" s="105">
        <f ca="1">Cálculos!O282</f>
        <v>0</v>
      </c>
      <c r="BR283" s="105">
        <f ca="1">Cálculos!P282</f>
        <v>0</v>
      </c>
      <c r="BS283" s="105">
        <f ca="1">Cálculos!Q282</f>
        <v>0</v>
      </c>
      <c r="BT283" s="105">
        <f ca="1">Cálculos!R282</f>
        <v>0</v>
      </c>
      <c r="BU283" s="105">
        <f ca="1">Cálculos!S282</f>
        <v>0</v>
      </c>
      <c r="BV283" s="105">
        <f ca="1">Cálculos!T282</f>
        <v>0</v>
      </c>
    </row>
    <row r="284" spans="40:74" customFormat="1">
      <c r="AN284" s="110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11"/>
      <c r="BD284" s="110">
        <f ca="1">Cálculos!B283</f>
        <v>0</v>
      </c>
      <c r="BE284" s="105">
        <f ca="1">Cálculos!C283</f>
        <v>0</v>
      </c>
      <c r="BF284" s="105">
        <f ca="1">Cálculos!D283</f>
        <v>0</v>
      </c>
      <c r="BG284" s="105">
        <f ca="1">Cálculos!E283</f>
        <v>0</v>
      </c>
      <c r="BH284" s="105">
        <f ca="1">Cálculos!F283</f>
        <v>0</v>
      </c>
      <c r="BI284" s="105">
        <f ca="1">Cálculos!G283</f>
        <v>0</v>
      </c>
      <c r="BJ284" s="105">
        <f>Cálculos!H283</f>
        <v>0</v>
      </c>
      <c r="BK284" s="105">
        <f ca="1">Cálculos!I283</f>
        <v>0</v>
      </c>
      <c r="BL284" s="105">
        <f ca="1">Cálculos!J283</f>
        <v>0</v>
      </c>
      <c r="BM284" s="105">
        <f ca="1">Cálculos!K283</f>
        <v>0</v>
      </c>
      <c r="BN284" s="105">
        <f ca="1">Cálculos!L283</f>
        <v>0</v>
      </c>
      <c r="BO284" s="105">
        <f>Cálculos!M283</f>
        <v>0</v>
      </c>
      <c r="BP284" s="105">
        <f ca="1">Cálculos!N283</f>
        <v>0</v>
      </c>
      <c r="BQ284" s="105">
        <f ca="1">Cálculos!O283</f>
        <v>0</v>
      </c>
      <c r="BR284" s="105">
        <f ca="1">Cálculos!P283</f>
        <v>0</v>
      </c>
      <c r="BS284" s="105">
        <f ca="1">Cálculos!Q283</f>
        <v>0</v>
      </c>
      <c r="BT284" s="105">
        <f ca="1">Cálculos!R283</f>
        <v>0</v>
      </c>
      <c r="BU284" s="105">
        <f ca="1">Cálculos!S283</f>
        <v>0</v>
      </c>
      <c r="BV284" s="105">
        <f ca="1">Cálculos!T283</f>
        <v>0</v>
      </c>
    </row>
    <row r="285" spans="40:74" customFormat="1">
      <c r="AN285" s="110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11"/>
      <c r="BD285" s="110">
        <f ca="1">Cálculos!B284</f>
        <v>0</v>
      </c>
      <c r="BE285" s="105">
        <f ca="1">Cálculos!C284</f>
        <v>0</v>
      </c>
      <c r="BF285" s="105">
        <f ca="1">Cálculos!D284</f>
        <v>0</v>
      </c>
      <c r="BG285" s="105">
        <f ca="1">Cálculos!E284</f>
        <v>0</v>
      </c>
      <c r="BH285" s="105">
        <f ca="1">Cálculos!F284</f>
        <v>0</v>
      </c>
      <c r="BI285" s="105">
        <f ca="1">Cálculos!G284</f>
        <v>0</v>
      </c>
      <c r="BJ285" s="105">
        <f>Cálculos!H284</f>
        <v>0</v>
      </c>
      <c r="BK285" s="105">
        <f ca="1">Cálculos!I284</f>
        <v>0</v>
      </c>
      <c r="BL285" s="105">
        <f ca="1">Cálculos!J284</f>
        <v>0</v>
      </c>
      <c r="BM285" s="105">
        <f ca="1">Cálculos!K284</f>
        <v>0</v>
      </c>
      <c r="BN285" s="105">
        <f ca="1">Cálculos!L284</f>
        <v>0</v>
      </c>
      <c r="BO285" s="105">
        <f>Cálculos!M284</f>
        <v>0</v>
      </c>
      <c r="BP285" s="105">
        <f ca="1">Cálculos!N284</f>
        <v>0</v>
      </c>
      <c r="BQ285" s="105">
        <f ca="1">Cálculos!O284</f>
        <v>0</v>
      </c>
      <c r="BR285" s="105">
        <f ca="1">Cálculos!P284</f>
        <v>0</v>
      </c>
      <c r="BS285" s="105">
        <f ca="1">Cálculos!Q284</f>
        <v>0</v>
      </c>
      <c r="BT285" s="105">
        <f ca="1">Cálculos!R284</f>
        <v>0</v>
      </c>
      <c r="BU285" s="105">
        <f ca="1">Cálculos!S284</f>
        <v>0</v>
      </c>
      <c r="BV285" s="105">
        <f ca="1">Cálculos!T284</f>
        <v>0</v>
      </c>
    </row>
    <row r="286" spans="40:74" customFormat="1">
      <c r="AN286" s="110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11"/>
      <c r="BD286" s="110">
        <f ca="1">Cálculos!B285</f>
        <v>0</v>
      </c>
      <c r="BE286" s="105">
        <f ca="1">Cálculos!C285</f>
        <v>0</v>
      </c>
      <c r="BF286" s="105">
        <f ca="1">Cálculos!D285</f>
        <v>0</v>
      </c>
      <c r="BG286" s="105">
        <f ca="1">Cálculos!E285</f>
        <v>0</v>
      </c>
      <c r="BH286" s="105">
        <f ca="1">Cálculos!F285</f>
        <v>0</v>
      </c>
      <c r="BI286" s="105">
        <f ca="1">Cálculos!G285</f>
        <v>0</v>
      </c>
      <c r="BJ286" s="105">
        <f>Cálculos!H285</f>
        <v>0</v>
      </c>
      <c r="BK286" s="105">
        <f ca="1">Cálculos!I285</f>
        <v>0</v>
      </c>
      <c r="BL286" s="105">
        <f ca="1">Cálculos!J285</f>
        <v>0</v>
      </c>
      <c r="BM286" s="105">
        <f ca="1">Cálculos!K285</f>
        <v>0</v>
      </c>
      <c r="BN286" s="105">
        <f ca="1">Cálculos!L285</f>
        <v>0</v>
      </c>
      <c r="BO286" s="105">
        <f>Cálculos!M285</f>
        <v>0</v>
      </c>
      <c r="BP286" s="105">
        <f ca="1">Cálculos!N285</f>
        <v>0</v>
      </c>
      <c r="BQ286" s="105">
        <f ca="1">Cálculos!O285</f>
        <v>0</v>
      </c>
      <c r="BR286" s="105">
        <f ca="1">Cálculos!P285</f>
        <v>0</v>
      </c>
      <c r="BS286" s="105">
        <f ca="1">Cálculos!Q285</f>
        <v>0</v>
      </c>
      <c r="BT286" s="105">
        <f ca="1">Cálculos!R285</f>
        <v>0</v>
      </c>
      <c r="BU286" s="105">
        <f ca="1">Cálculos!S285</f>
        <v>0</v>
      </c>
      <c r="BV286" s="105">
        <f ca="1">Cálculos!T285</f>
        <v>0</v>
      </c>
    </row>
    <row r="287" spans="40:74" customFormat="1">
      <c r="AN287" s="110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11"/>
      <c r="BD287" s="110">
        <f ca="1">Cálculos!B286</f>
        <v>0</v>
      </c>
      <c r="BE287" s="105">
        <f ca="1">Cálculos!C286</f>
        <v>0</v>
      </c>
      <c r="BF287" s="105">
        <f ca="1">Cálculos!D286</f>
        <v>0</v>
      </c>
      <c r="BG287" s="105">
        <f ca="1">Cálculos!E286</f>
        <v>0</v>
      </c>
      <c r="BH287" s="105">
        <f ca="1">Cálculos!F286</f>
        <v>0</v>
      </c>
      <c r="BI287" s="105">
        <f ca="1">Cálculos!G286</f>
        <v>0</v>
      </c>
      <c r="BJ287" s="105">
        <f>Cálculos!H286</f>
        <v>0</v>
      </c>
      <c r="BK287" s="105">
        <f ca="1">Cálculos!I286</f>
        <v>0</v>
      </c>
      <c r="BL287" s="105">
        <f ca="1">Cálculos!J286</f>
        <v>0</v>
      </c>
      <c r="BM287" s="105">
        <f ca="1">Cálculos!K286</f>
        <v>0</v>
      </c>
      <c r="BN287" s="105">
        <f ca="1">Cálculos!L286</f>
        <v>0</v>
      </c>
      <c r="BO287" s="105">
        <f>Cálculos!M286</f>
        <v>0</v>
      </c>
      <c r="BP287" s="105">
        <f ca="1">Cálculos!N286</f>
        <v>0</v>
      </c>
      <c r="BQ287" s="105">
        <f ca="1">Cálculos!O286</f>
        <v>0</v>
      </c>
      <c r="BR287" s="105">
        <f ca="1">Cálculos!P286</f>
        <v>0</v>
      </c>
      <c r="BS287" s="105">
        <f ca="1">Cálculos!Q286</f>
        <v>0</v>
      </c>
      <c r="BT287" s="105">
        <f ca="1">Cálculos!R286</f>
        <v>0</v>
      </c>
      <c r="BU287" s="105">
        <f ca="1">Cálculos!S286</f>
        <v>0</v>
      </c>
      <c r="BV287" s="105">
        <f ca="1">Cálculos!T286</f>
        <v>0</v>
      </c>
    </row>
    <row r="288" spans="40:74" customFormat="1">
      <c r="AN288" s="110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11"/>
      <c r="BD288" s="110">
        <f ca="1">Cálculos!B287</f>
        <v>0</v>
      </c>
      <c r="BE288" s="105">
        <f ca="1">Cálculos!C287</f>
        <v>0</v>
      </c>
      <c r="BF288" s="105">
        <f ca="1">Cálculos!D287</f>
        <v>0</v>
      </c>
      <c r="BG288" s="105">
        <f ca="1">Cálculos!E287</f>
        <v>0</v>
      </c>
      <c r="BH288" s="105">
        <f ca="1">Cálculos!F287</f>
        <v>0</v>
      </c>
      <c r="BI288" s="105">
        <f ca="1">Cálculos!G287</f>
        <v>0</v>
      </c>
      <c r="BJ288" s="105">
        <f>Cálculos!H287</f>
        <v>0</v>
      </c>
      <c r="BK288" s="105">
        <f ca="1">Cálculos!I287</f>
        <v>0</v>
      </c>
      <c r="BL288" s="105">
        <f ca="1">Cálculos!J287</f>
        <v>0</v>
      </c>
      <c r="BM288" s="105">
        <f ca="1">Cálculos!K287</f>
        <v>0</v>
      </c>
      <c r="BN288" s="105">
        <f ca="1">Cálculos!L287</f>
        <v>0</v>
      </c>
      <c r="BO288" s="105">
        <f>Cálculos!M287</f>
        <v>0</v>
      </c>
      <c r="BP288" s="105">
        <f ca="1">Cálculos!N287</f>
        <v>0</v>
      </c>
      <c r="BQ288" s="105">
        <f ca="1">Cálculos!O287</f>
        <v>0</v>
      </c>
      <c r="BR288" s="105">
        <f ca="1">Cálculos!P287</f>
        <v>0</v>
      </c>
      <c r="BS288" s="105">
        <f ca="1">Cálculos!Q287</f>
        <v>0</v>
      </c>
      <c r="BT288" s="105">
        <f ca="1">Cálculos!R287</f>
        <v>0</v>
      </c>
      <c r="BU288" s="105">
        <f ca="1">Cálculos!S287</f>
        <v>0</v>
      </c>
      <c r="BV288" s="105">
        <f ca="1">Cálculos!T287</f>
        <v>0</v>
      </c>
    </row>
    <row r="289" spans="40:74" customFormat="1">
      <c r="AN289" s="110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11"/>
      <c r="BD289" s="110">
        <f ca="1">Cálculos!B288</f>
        <v>0</v>
      </c>
      <c r="BE289" s="105">
        <f ca="1">Cálculos!C288</f>
        <v>0</v>
      </c>
      <c r="BF289" s="105">
        <f ca="1">Cálculos!D288</f>
        <v>0</v>
      </c>
      <c r="BG289" s="105">
        <f ca="1">Cálculos!E288</f>
        <v>0</v>
      </c>
      <c r="BH289" s="105">
        <f ca="1">Cálculos!F288</f>
        <v>0</v>
      </c>
      <c r="BI289" s="105">
        <f ca="1">Cálculos!G288</f>
        <v>0</v>
      </c>
      <c r="BJ289" s="105">
        <f>Cálculos!H288</f>
        <v>0</v>
      </c>
      <c r="BK289" s="105">
        <f ca="1">Cálculos!I288</f>
        <v>0</v>
      </c>
      <c r="BL289" s="105">
        <f ca="1">Cálculos!J288</f>
        <v>0</v>
      </c>
      <c r="BM289" s="105">
        <f ca="1">Cálculos!K288</f>
        <v>0</v>
      </c>
      <c r="BN289" s="105">
        <f ca="1">Cálculos!L288</f>
        <v>0</v>
      </c>
      <c r="BO289" s="105">
        <f>Cálculos!M288</f>
        <v>0</v>
      </c>
      <c r="BP289" s="105">
        <f ca="1">Cálculos!N288</f>
        <v>0</v>
      </c>
      <c r="BQ289" s="105">
        <f ca="1">Cálculos!O288</f>
        <v>0</v>
      </c>
      <c r="BR289" s="105">
        <f ca="1">Cálculos!P288</f>
        <v>0</v>
      </c>
      <c r="BS289" s="105">
        <f ca="1">Cálculos!Q288</f>
        <v>0</v>
      </c>
      <c r="BT289" s="105">
        <f ca="1">Cálculos!R288</f>
        <v>0</v>
      </c>
      <c r="BU289" s="105">
        <f ca="1">Cálculos!S288</f>
        <v>0</v>
      </c>
      <c r="BV289" s="105">
        <f ca="1">Cálculos!T288</f>
        <v>0</v>
      </c>
    </row>
    <row r="290" spans="40:74" customFormat="1">
      <c r="AN290" s="110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11"/>
      <c r="BD290" s="110">
        <f ca="1">Cálculos!B289</f>
        <v>0</v>
      </c>
      <c r="BE290" s="105">
        <f ca="1">Cálculos!C289</f>
        <v>0</v>
      </c>
      <c r="BF290" s="105">
        <f ca="1">Cálculos!D289</f>
        <v>0</v>
      </c>
      <c r="BG290" s="105">
        <f ca="1">Cálculos!E289</f>
        <v>0</v>
      </c>
      <c r="BH290" s="105">
        <f ca="1">Cálculos!F289</f>
        <v>0</v>
      </c>
      <c r="BI290" s="105">
        <f ca="1">Cálculos!G289</f>
        <v>0</v>
      </c>
      <c r="BJ290" s="105">
        <f>Cálculos!H289</f>
        <v>0</v>
      </c>
      <c r="BK290" s="105">
        <f ca="1">Cálculos!I289</f>
        <v>0</v>
      </c>
      <c r="BL290" s="105">
        <f ca="1">Cálculos!J289</f>
        <v>0</v>
      </c>
      <c r="BM290" s="105">
        <f ca="1">Cálculos!K289</f>
        <v>0</v>
      </c>
      <c r="BN290" s="105">
        <f ca="1">Cálculos!L289</f>
        <v>0</v>
      </c>
      <c r="BO290" s="105">
        <f>Cálculos!M289</f>
        <v>0</v>
      </c>
      <c r="BP290" s="105">
        <f ca="1">Cálculos!N289</f>
        <v>0</v>
      </c>
      <c r="BQ290" s="105">
        <f ca="1">Cálculos!O289</f>
        <v>0</v>
      </c>
      <c r="BR290" s="105">
        <f ca="1">Cálculos!P289</f>
        <v>0</v>
      </c>
      <c r="BS290" s="105">
        <f ca="1">Cálculos!Q289</f>
        <v>0</v>
      </c>
      <c r="BT290" s="105">
        <f ca="1">Cálculos!R289</f>
        <v>0</v>
      </c>
      <c r="BU290" s="105">
        <f ca="1">Cálculos!S289</f>
        <v>0</v>
      </c>
      <c r="BV290" s="105">
        <f ca="1">Cálculos!T289</f>
        <v>0</v>
      </c>
    </row>
    <row r="291" spans="40:74" customFormat="1">
      <c r="AN291" s="110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11"/>
      <c r="BD291" s="110">
        <f ca="1">Cálculos!B290</f>
        <v>0</v>
      </c>
      <c r="BE291" s="105">
        <f ca="1">Cálculos!C290</f>
        <v>0</v>
      </c>
      <c r="BF291" s="105">
        <f ca="1">Cálculos!D290</f>
        <v>0</v>
      </c>
      <c r="BG291" s="105">
        <f ca="1">Cálculos!E290</f>
        <v>0</v>
      </c>
      <c r="BH291" s="105">
        <f ca="1">Cálculos!F290</f>
        <v>0</v>
      </c>
      <c r="BI291" s="105">
        <f ca="1">Cálculos!G290</f>
        <v>0</v>
      </c>
      <c r="BJ291" s="105">
        <f>Cálculos!H290</f>
        <v>0</v>
      </c>
      <c r="BK291" s="105">
        <f ca="1">Cálculos!I290</f>
        <v>0</v>
      </c>
      <c r="BL291" s="105">
        <f ca="1">Cálculos!J290</f>
        <v>0</v>
      </c>
      <c r="BM291" s="105">
        <f ca="1">Cálculos!K290</f>
        <v>0</v>
      </c>
      <c r="BN291" s="105">
        <f ca="1">Cálculos!L290</f>
        <v>0</v>
      </c>
      <c r="BO291" s="105">
        <f>Cálculos!M290</f>
        <v>0</v>
      </c>
      <c r="BP291" s="105">
        <f ca="1">Cálculos!N290</f>
        <v>0</v>
      </c>
      <c r="BQ291" s="105">
        <f ca="1">Cálculos!O290</f>
        <v>0</v>
      </c>
      <c r="BR291" s="105">
        <f ca="1">Cálculos!P290</f>
        <v>0</v>
      </c>
      <c r="BS291" s="105">
        <f ca="1">Cálculos!Q290</f>
        <v>0</v>
      </c>
      <c r="BT291" s="105">
        <f ca="1">Cálculos!R290</f>
        <v>0</v>
      </c>
      <c r="BU291" s="105">
        <f ca="1">Cálculos!S290</f>
        <v>0</v>
      </c>
      <c r="BV291" s="105">
        <f ca="1">Cálculos!T290</f>
        <v>0</v>
      </c>
    </row>
    <row r="292" spans="40:74" customFormat="1">
      <c r="AN292" s="110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11"/>
      <c r="BD292" s="110">
        <f ca="1">Cálculos!B291</f>
        <v>0</v>
      </c>
      <c r="BE292" s="105">
        <f ca="1">Cálculos!C291</f>
        <v>0</v>
      </c>
      <c r="BF292" s="105">
        <f ca="1">Cálculos!D291</f>
        <v>0</v>
      </c>
      <c r="BG292" s="105">
        <f ca="1">Cálculos!E291</f>
        <v>0</v>
      </c>
      <c r="BH292" s="105">
        <f ca="1">Cálculos!F291</f>
        <v>0</v>
      </c>
      <c r="BI292" s="105">
        <f ca="1">Cálculos!G291</f>
        <v>0</v>
      </c>
      <c r="BJ292" s="105">
        <f>Cálculos!H291</f>
        <v>0</v>
      </c>
      <c r="BK292" s="105">
        <f ca="1">Cálculos!I291</f>
        <v>0</v>
      </c>
      <c r="BL292" s="105">
        <f ca="1">Cálculos!J291</f>
        <v>0</v>
      </c>
      <c r="BM292" s="105">
        <f ca="1">Cálculos!K291</f>
        <v>0</v>
      </c>
      <c r="BN292" s="105">
        <f ca="1">Cálculos!L291</f>
        <v>0</v>
      </c>
      <c r="BO292" s="105">
        <f>Cálculos!M291</f>
        <v>0</v>
      </c>
      <c r="BP292" s="105">
        <f ca="1">Cálculos!N291</f>
        <v>0</v>
      </c>
      <c r="BQ292" s="105">
        <f ca="1">Cálculos!O291</f>
        <v>0</v>
      </c>
      <c r="BR292" s="105">
        <f ca="1">Cálculos!P291</f>
        <v>0</v>
      </c>
      <c r="BS292" s="105">
        <f ca="1">Cálculos!Q291</f>
        <v>0</v>
      </c>
      <c r="BT292" s="105">
        <f ca="1">Cálculos!R291</f>
        <v>0</v>
      </c>
      <c r="BU292" s="105">
        <f ca="1">Cálculos!S291</f>
        <v>0</v>
      </c>
      <c r="BV292" s="105">
        <f ca="1">Cálculos!T291</f>
        <v>0</v>
      </c>
    </row>
    <row r="293" spans="40:74" customFormat="1">
      <c r="AN293" s="110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11"/>
      <c r="BD293" s="110">
        <f ca="1">Cálculos!B292</f>
        <v>0</v>
      </c>
      <c r="BE293" s="105">
        <f ca="1">Cálculos!C292</f>
        <v>0</v>
      </c>
      <c r="BF293" s="105">
        <f ca="1">Cálculos!D292</f>
        <v>0</v>
      </c>
      <c r="BG293" s="105">
        <f ca="1">Cálculos!E292</f>
        <v>0</v>
      </c>
      <c r="BH293" s="105">
        <f ca="1">Cálculos!F292</f>
        <v>0</v>
      </c>
      <c r="BI293" s="105">
        <f ca="1">Cálculos!G292</f>
        <v>0</v>
      </c>
      <c r="BJ293" s="105">
        <f>Cálculos!H292</f>
        <v>0</v>
      </c>
      <c r="BK293" s="105">
        <f ca="1">Cálculos!I292</f>
        <v>0</v>
      </c>
      <c r="BL293" s="105">
        <f ca="1">Cálculos!J292</f>
        <v>0</v>
      </c>
      <c r="BM293" s="105">
        <f ca="1">Cálculos!K292</f>
        <v>0</v>
      </c>
      <c r="BN293" s="105">
        <f ca="1">Cálculos!L292</f>
        <v>0</v>
      </c>
      <c r="BO293" s="105">
        <f>Cálculos!M292</f>
        <v>0</v>
      </c>
      <c r="BP293" s="105">
        <f ca="1">Cálculos!N292</f>
        <v>0</v>
      </c>
      <c r="BQ293" s="105">
        <f ca="1">Cálculos!O292</f>
        <v>0</v>
      </c>
      <c r="BR293" s="105">
        <f ca="1">Cálculos!P292</f>
        <v>0</v>
      </c>
      <c r="BS293" s="105">
        <f ca="1">Cálculos!Q292</f>
        <v>0</v>
      </c>
      <c r="BT293" s="105">
        <f ca="1">Cálculos!R292</f>
        <v>0</v>
      </c>
      <c r="BU293" s="105">
        <f ca="1">Cálculos!S292</f>
        <v>0</v>
      </c>
      <c r="BV293" s="105">
        <f ca="1">Cálculos!T292</f>
        <v>0</v>
      </c>
    </row>
    <row r="294" spans="40:74" customFormat="1">
      <c r="AN294" s="110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11"/>
      <c r="BD294" s="110">
        <f ca="1">Cálculos!B293</f>
        <v>0</v>
      </c>
      <c r="BE294" s="105">
        <f ca="1">Cálculos!C293</f>
        <v>0</v>
      </c>
      <c r="BF294" s="105">
        <f ca="1">Cálculos!D293</f>
        <v>0</v>
      </c>
      <c r="BG294" s="105">
        <f ca="1">Cálculos!E293</f>
        <v>0</v>
      </c>
      <c r="BH294" s="105">
        <f ca="1">Cálculos!F293</f>
        <v>0</v>
      </c>
      <c r="BI294" s="105">
        <f ca="1">Cálculos!G293</f>
        <v>0</v>
      </c>
      <c r="BJ294" s="105">
        <f>Cálculos!H293</f>
        <v>0</v>
      </c>
      <c r="BK294" s="105">
        <f ca="1">Cálculos!I293</f>
        <v>0</v>
      </c>
      <c r="BL294" s="105">
        <f ca="1">Cálculos!J293</f>
        <v>0</v>
      </c>
      <c r="BM294" s="105">
        <f ca="1">Cálculos!K293</f>
        <v>0</v>
      </c>
      <c r="BN294" s="105">
        <f ca="1">Cálculos!L293</f>
        <v>0</v>
      </c>
      <c r="BO294" s="105">
        <f>Cálculos!M293</f>
        <v>0</v>
      </c>
      <c r="BP294" s="105">
        <f ca="1">Cálculos!N293</f>
        <v>0</v>
      </c>
      <c r="BQ294" s="105">
        <f ca="1">Cálculos!O293</f>
        <v>0</v>
      </c>
      <c r="BR294" s="105">
        <f ca="1">Cálculos!P293</f>
        <v>0</v>
      </c>
      <c r="BS294" s="105">
        <f ca="1">Cálculos!Q293</f>
        <v>0</v>
      </c>
      <c r="BT294" s="105">
        <f ca="1">Cálculos!R293</f>
        <v>0</v>
      </c>
      <c r="BU294" s="105">
        <f ca="1">Cálculos!S293</f>
        <v>0</v>
      </c>
      <c r="BV294" s="105">
        <f ca="1">Cálculos!T293</f>
        <v>0</v>
      </c>
    </row>
    <row r="295" spans="40:74" customFormat="1">
      <c r="AN295" s="110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11"/>
      <c r="BD295" s="110">
        <f ca="1">Cálculos!B294</f>
        <v>0</v>
      </c>
      <c r="BE295" s="105">
        <f ca="1">Cálculos!C294</f>
        <v>0</v>
      </c>
      <c r="BF295" s="105">
        <f ca="1">Cálculos!D294</f>
        <v>0</v>
      </c>
      <c r="BG295" s="105">
        <f ca="1">Cálculos!E294</f>
        <v>0</v>
      </c>
      <c r="BH295" s="105">
        <f ca="1">Cálculos!F294</f>
        <v>0</v>
      </c>
      <c r="BI295" s="105">
        <f ca="1">Cálculos!G294</f>
        <v>0</v>
      </c>
      <c r="BJ295" s="105">
        <f>Cálculos!H294</f>
        <v>0</v>
      </c>
      <c r="BK295" s="105">
        <f ca="1">Cálculos!I294</f>
        <v>0</v>
      </c>
      <c r="BL295" s="105">
        <f ca="1">Cálculos!J294</f>
        <v>0</v>
      </c>
      <c r="BM295" s="105">
        <f ca="1">Cálculos!K294</f>
        <v>0</v>
      </c>
      <c r="BN295" s="105">
        <f ca="1">Cálculos!L294</f>
        <v>0</v>
      </c>
      <c r="BO295" s="105">
        <f>Cálculos!M294</f>
        <v>0</v>
      </c>
      <c r="BP295" s="105">
        <f ca="1">Cálculos!N294</f>
        <v>0</v>
      </c>
      <c r="BQ295" s="105">
        <f ca="1">Cálculos!O294</f>
        <v>0</v>
      </c>
      <c r="BR295" s="105">
        <f ca="1">Cálculos!P294</f>
        <v>0</v>
      </c>
      <c r="BS295" s="105">
        <f ca="1">Cálculos!Q294</f>
        <v>0</v>
      </c>
      <c r="BT295" s="105">
        <f ca="1">Cálculos!R294</f>
        <v>0</v>
      </c>
      <c r="BU295" s="105">
        <f ca="1">Cálculos!S294</f>
        <v>0</v>
      </c>
      <c r="BV295" s="105">
        <f ca="1">Cálculos!T294</f>
        <v>0</v>
      </c>
    </row>
    <row r="296" spans="40:74" customFormat="1">
      <c r="AN296" s="110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11"/>
      <c r="BD296" s="110">
        <f ca="1">Cálculos!B295</f>
        <v>0</v>
      </c>
      <c r="BE296" s="105">
        <f ca="1">Cálculos!C295</f>
        <v>0</v>
      </c>
      <c r="BF296" s="105">
        <f ca="1">Cálculos!D295</f>
        <v>0</v>
      </c>
      <c r="BG296" s="105">
        <f ca="1">Cálculos!E295</f>
        <v>0</v>
      </c>
      <c r="BH296" s="105">
        <f ca="1">Cálculos!F295</f>
        <v>0</v>
      </c>
      <c r="BI296" s="105">
        <f ca="1">Cálculos!G295</f>
        <v>0</v>
      </c>
      <c r="BJ296" s="105">
        <f>Cálculos!H295</f>
        <v>0</v>
      </c>
      <c r="BK296" s="105">
        <f ca="1">Cálculos!I295</f>
        <v>0</v>
      </c>
      <c r="BL296" s="105">
        <f ca="1">Cálculos!J295</f>
        <v>0</v>
      </c>
      <c r="BM296" s="105">
        <f ca="1">Cálculos!K295</f>
        <v>0</v>
      </c>
      <c r="BN296" s="105">
        <f ca="1">Cálculos!L295</f>
        <v>0</v>
      </c>
      <c r="BO296" s="105">
        <f>Cálculos!M295</f>
        <v>0</v>
      </c>
      <c r="BP296" s="105">
        <f ca="1">Cálculos!N295</f>
        <v>0</v>
      </c>
      <c r="BQ296" s="105">
        <f ca="1">Cálculos!O295</f>
        <v>0</v>
      </c>
      <c r="BR296" s="105">
        <f ca="1">Cálculos!P295</f>
        <v>0</v>
      </c>
      <c r="BS296" s="105">
        <f ca="1">Cálculos!Q295</f>
        <v>0</v>
      </c>
      <c r="BT296" s="105">
        <f ca="1">Cálculos!R295</f>
        <v>0</v>
      </c>
      <c r="BU296" s="105">
        <f ca="1">Cálculos!S295</f>
        <v>0</v>
      </c>
      <c r="BV296" s="105">
        <f ca="1">Cálculos!T295</f>
        <v>0</v>
      </c>
    </row>
    <row r="297" spans="40:74" customFormat="1">
      <c r="AN297" s="110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11"/>
      <c r="BD297" s="110">
        <f ca="1">Cálculos!B296</f>
        <v>0</v>
      </c>
      <c r="BE297" s="105">
        <f ca="1">Cálculos!C296</f>
        <v>0</v>
      </c>
      <c r="BF297" s="105">
        <f ca="1">Cálculos!D296</f>
        <v>0</v>
      </c>
      <c r="BG297" s="105">
        <f ca="1">Cálculos!E296</f>
        <v>0</v>
      </c>
      <c r="BH297" s="105">
        <f ca="1">Cálculos!F296</f>
        <v>0</v>
      </c>
      <c r="BI297" s="105">
        <f ca="1">Cálculos!G296</f>
        <v>0</v>
      </c>
      <c r="BJ297" s="105">
        <f>Cálculos!H296</f>
        <v>0</v>
      </c>
      <c r="BK297" s="105">
        <f ca="1">Cálculos!I296</f>
        <v>0</v>
      </c>
      <c r="BL297" s="105">
        <f ca="1">Cálculos!J296</f>
        <v>0</v>
      </c>
      <c r="BM297" s="105">
        <f ca="1">Cálculos!K296</f>
        <v>0</v>
      </c>
      <c r="BN297" s="105">
        <f ca="1">Cálculos!L296</f>
        <v>0</v>
      </c>
      <c r="BO297" s="105">
        <f>Cálculos!M296</f>
        <v>0</v>
      </c>
      <c r="BP297" s="105">
        <f ca="1">Cálculos!N296</f>
        <v>0</v>
      </c>
      <c r="BQ297" s="105">
        <f ca="1">Cálculos!O296</f>
        <v>0</v>
      </c>
      <c r="BR297" s="105">
        <f ca="1">Cálculos!P296</f>
        <v>0</v>
      </c>
      <c r="BS297" s="105">
        <f ca="1">Cálculos!Q296</f>
        <v>0</v>
      </c>
      <c r="BT297" s="105">
        <f ca="1">Cálculos!R296</f>
        <v>0</v>
      </c>
      <c r="BU297" s="105">
        <f ca="1">Cálculos!S296</f>
        <v>0</v>
      </c>
      <c r="BV297" s="105">
        <f ca="1">Cálculos!T296</f>
        <v>0</v>
      </c>
    </row>
    <row r="298" spans="40:74" customFormat="1">
      <c r="AN298" s="110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11"/>
      <c r="BD298" s="110">
        <f ca="1">Cálculos!B297</f>
        <v>0</v>
      </c>
      <c r="BE298" s="105">
        <f ca="1">Cálculos!C297</f>
        <v>0</v>
      </c>
      <c r="BF298" s="105">
        <f ca="1">Cálculos!D297</f>
        <v>0</v>
      </c>
      <c r="BG298" s="105">
        <f ca="1">Cálculos!E297</f>
        <v>0</v>
      </c>
      <c r="BH298" s="105">
        <f ca="1">Cálculos!F297</f>
        <v>0</v>
      </c>
      <c r="BI298" s="105">
        <f ca="1">Cálculos!G297</f>
        <v>0</v>
      </c>
      <c r="BJ298" s="105">
        <f>Cálculos!H297</f>
        <v>0</v>
      </c>
      <c r="BK298" s="105">
        <f ca="1">Cálculos!I297</f>
        <v>0</v>
      </c>
      <c r="BL298" s="105">
        <f ca="1">Cálculos!J297</f>
        <v>0</v>
      </c>
      <c r="BM298" s="105">
        <f ca="1">Cálculos!K297</f>
        <v>0</v>
      </c>
      <c r="BN298" s="105">
        <f ca="1">Cálculos!L297</f>
        <v>0</v>
      </c>
      <c r="BO298" s="105">
        <f>Cálculos!M297</f>
        <v>0</v>
      </c>
      <c r="BP298" s="105">
        <f ca="1">Cálculos!N297</f>
        <v>0</v>
      </c>
      <c r="BQ298" s="105">
        <f ca="1">Cálculos!O297</f>
        <v>0</v>
      </c>
      <c r="BR298" s="105">
        <f ca="1">Cálculos!P297</f>
        <v>0</v>
      </c>
      <c r="BS298" s="105">
        <f ca="1">Cálculos!Q297</f>
        <v>0</v>
      </c>
      <c r="BT298" s="105">
        <f ca="1">Cálculos!R297</f>
        <v>0</v>
      </c>
      <c r="BU298" s="105">
        <f ca="1">Cálculos!S297</f>
        <v>0</v>
      </c>
      <c r="BV298" s="105">
        <f ca="1">Cálculos!T297</f>
        <v>0</v>
      </c>
    </row>
    <row r="299" spans="40:74" customFormat="1">
      <c r="AN299" s="110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11"/>
      <c r="BD299" s="110">
        <f ca="1">Cálculos!B298</f>
        <v>0</v>
      </c>
      <c r="BE299" s="105">
        <f ca="1">Cálculos!C298</f>
        <v>0</v>
      </c>
      <c r="BF299" s="105">
        <f ca="1">Cálculos!D298</f>
        <v>0</v>
      </c>
      <c r="BG299" s="105">
        <f ca="1">Cálculos!E298</f>
        <v>0</v>
      </c>
      <c r="BH299" s="105">
        <f ca="1">Cálculos!F298</f>
        <v>0</v>
      </c>
      <c r="BI299" s="105">
        <f ca="1">Cálculos!G298</f>
        <v>0</v>
      </c>
      <c r="BJ299" s="105">
        <f>Cálculos!H298</f>
        <v>0</v>
      </c>
      <c r="BK299" s="105">
        <f ca="1">Cálculos!I298</f>
        <v>0</v>
      </c>
      <c r="BL299" s="105">
        <f ca="1">Cálculos!J298</f>
        <v>0</v>
      </c>
      <c r="BM299" s="105">
        <f ca="1">Cálculos!K298</f>
        <v>0</v>
      </c>
      <c r="BN299" s="105">
        <f ca="1">Cálculos!L298</f>
        <v>0</v>
      </c>
      <c r="BO299" s="105">
        <f>Cálculos!M298</f>
        <v>0</v>
      </c>
      <c r="BP299" s="105">
        <f ca="1">Cálculos!N298</f>
        <v>0</v>
      </c>
      <c r="BQ299" s="105">
        <f ca="1">Cálculos!O298</f>
        <v>0</v>
      </c>
      <c r="BR299" s="105">
        <f ca="1">Cálculos!P298</f>
        <v>0</v>
      </c>
      <c r="BS299" s="105">
        <f ca="1">Cálculos!Q298</f>
        <v>0</v>
      </c>
      <c r="BT299" s="105">
        <f ca="1">Cálculos!R298</f>
        <v>0</v>
      </c>
      <c r="BU299" s="105">
        <f ca="1">Cálculos!S298</f>
        <v>0</v>
      </c>
      <c r="BV299" s="105">
        <f ca="1">Cálculos!T298</f>
        <v>0</v>
      </c>
    </row>
    <row r="300" spans="40:74" customFormat="1">
      <c r="AN300" s="110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11"/>
      <c r="BD300" s="110">
        <f ca="1">Cálculos!B299</f>
        <v>0</v>
      </c>
      <c r="BE300" s="105">
        <f ca="1">Cálculos!C299</f>
        <v>0</v>
      </c>
      <c r="BF300" s="105">
        <f ca="1">Cálculos!D299</f>
        <v>0</v>
      </c>
      <c r="BG300" s="105">
        <f ca="1">Cálculos!E299</f>
        <v>0</v>
      </c>
      <c r="BH300" s="105">
        <f ca="1">Cálculos!F299</f>
        <v>0</v>
      </c>
      <c r="BI300" s="105">
        <f ca="1">Cálculos!G299</f>
        <v>0</v>
      </c>
      <c r="BJ300" s="105">
        <f>Cálculos!H299</f>
        <v>0</v>
      </c>
      <c r="BK300" s="105">
        <f ca="1">Cálculos!I299</f>
        <v>0</v>
      </c>
      <c r="BL300" s="105">
        <f ca="1">Cálculos!J299</f>
        <v>0</v>
      </c>
      <c r="BM300" s="105">
        <f ca="1">Cálculos!K299</f>
        <v>0</v>
      </c>
      <c r="BN300" s="105">
        <f ca="1">Cálculos!L299</f>
        <v>0</v>
      </c>
      <c r="BO300" s="105">
        <f>Cálculos!M299</f>
        <v>0</v>
      </c>
      <c r="BP300" s="105">
        <f ca="1">Cálculos!N299</f>
        <v>0</v>
      </c>
      <c r="BQ300" s="105">
        <f ca="1">Cálculos!O299</f>
        <v>0</v>
      </c>
      <c r="BR300" s="105">
        <f ca="1">Cálculos!P299</f>
        <v>0</v>
      </c>
      <c r="BS300" s="105">
        <f ca="1">Cálculos!Q299</f>
        <v>0</v>
      </c>
      <c r="BT300" s="105">
        <f ca="1">Cálculos!R299</f>
        <v>0</v>
      </c>
      <c r="BU300" s="105">
        <f ca="1">Cálculos!S299</f>
        <v>0</v>
      </c>
      <c r="BV300" s="105">
        <f ca="1">Cálculos!T299</f>
        <v>0</v>
      </c>
    </row>
    <row r="301" spans="40:74" customFormat="1">
      <c r="AN301" s="110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11"/>
      <c r="BD301" s="110">
        <f ca="1">Cálculos!B300</f>
        <v>0</v>
      </c>
      <c r="BE301" s="105">
        <f ca="1">Cálculos!C300</f>
        <v>0</v>
      </c>
      <c r="BF301" s="105">
        <f ca="1">Cálculos!D300</f>
        <v>0</v>
      </c>
      <c r="BG301" s="105">
        <f ca="1">Cálculos!E300</f>
        <v>0</v>
      </c>
      <c r="BH301" s="105">
        <f ca="1">Cálculos!F300</f>
        <v>0</v>
      </c>
      <c r="BI301" s="105">
        <f ca="1">Cálculos!G300</f>
        <v>0</v>
      </c>
      <c r="BJ301" s="105">
        <f>Cálculos!H300</f>
        <v>0</v>
      </c>
      <c r="BK301" s="105">
        <f ca="1">Cálculos!I300</f>
        <v>0</v>
      </c>
      <c r="BL301" s="105">
        <f ca="1">Cálculos!J300</f>
        <v>0</v>
      </c>
      <c r="BM301" s="105">
        <f ca="1">Cálculos!K300</f>
        <v>0</v>
      </c>
      <c r="BN301" s="105">
        <f ca="1">Cálculos!L300</f>
        <v>0</v>
      </c>
      <c r="BO301" s="105">
        <f>Cálculos!M300</f>
        <v>0</v>
      </c>
      <c r="BP301" s="105">
        <f ca="1">Cálculos!N300</f>
        <v>0</v>
      </c>
      <c r="BQ301" s="105">
        <f ca="1">Cálculos!O300</f>
        <v>0</v>
      </c>
      <c r="BR301" s="105">
        <f ca="1">Cálculos!P300</f>
        <v>0</v>
      </c>
      <c r="BS301" s="105">
        <f ca="1">Cálculos!Q300</f>
        <v>0</v>
      </c>
      <c r="BT301" s="105">
        <f ca="1">Cálculos!R300</f>
        <v>0</v>
      </c>
      <c r="BU301" s="105">
        <f ca="1">Cálculos!S300</f>
        <v>0</v>
      </c>
      <c r="BV301" s="105">
        <f ca="1">Cálculos!T300</f>
        <v>0</v>
      </c>
    </row>
    <row r="302" spans="40:74" customFormat="1">
      <c r="AN302" s="110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11"/>
      <c r="BD302" s="110">
        <f ca="1">Cálculos!B301</f>
        <v>0</v>
      </c>
      <c r="BE302" s="105">
        <f ca="1">Cálculos!C301</f>
        <v>0</v>
      </c>
      <c r="BF302" s="105">
        <f ca="1">Cálculos!D301</f>
        <v>0</v>
      </c>
      <c r="BG302" s="105">
        <f ca="1">Cálculos!E301</f>
        <v>0</v>
      </c>
      <c r="BH302" s="105">
        <f ca="1">Cálculos!F301</f>
        <v>0</v>
      </c>
      <c r="BI302" s="105">
        <f ca="1">Cálculos!G301</f>
        <v>0</v>
      </c>
      <c r="BJ302" s="105">
        <f>Cálculos!H301</f>
        <v>0</v>
      </c>
      <c r="BK302" s="105">
        <f ca="1">Cálculos!I301</f>
        <v>0</v>
      </c>
      <c r="BL302" s="105">
        <f ca="1">Cálculos!J301</f>
        <v>0</v>
      </c>
      <c r="BM302" s="105">
        <f ca="1">Cálculos!K301</f>
        <v>0</v>
      </c>
      <c r="BN302" s="105">
        <f ca="1">Cálculos!L301</f>
        <v>0</v>
      </c>
      <c r="BO302" s="105">
        <f>Cálculos!M301</f>
        <v>0</v>
      </c>
      <c r="BP302" s="105">
        <f ca="1">Cálculos!N301</f>
        <v>0</v>
      </c>
      <c r="BQ302" s="105">
        <f ca="1">Cálculos!O301</f>
        <v>0</v>
      </c>
      <c r="BR302" s="105">
        <f ca="1">Cálculos!P301</f>
        <v>0</v>
      </c>
      <c r="BS302" s="105">
        <f ca="1">Cálculos!Q301</f>
        <v>0</v>
      </c>
      <c r="BT302" s="105">
        <f ca="1">Cálculos!R301</f>
        <v>0</v>
      </c>
      <c r="BU302" s="105">
        <f ca="1">Cálculos!S301</f>
        <v>0</v>
      </c>
      <c r="BV302" s="105">
        <f ca="1">Cálculos!T301</f>
        <v>0</v>
      </c>
    </row>
    <row r="303" spans="40:74" customFormat="1">
      <c r="AN303" s="110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11"/>
      <c r="BD303" s="110">
        <f ca="1">Cálculos!B302</f>
        <v>0</v>
      </c>
      <c r="BE303" s="105">
        <f ca="1">Cálculos!C302</f>
        <v>0</v>
      </c>
      <c r="BF303" s="105">
        <f ca="1">Cálculos!D302</f>
        <v>0</v>
      </c>
      <c r="BG303" s="105">
        <f ca="1">Cálculos!E302</f>
        <v>0</v>
      </c>
      <c r="BH303" s="105">
        <f ca="1">Cálculos!F302</f>
        <v>0</v>
      </c>
      <c r="BI303" s="105">
        <f ca="1">Cálculos!G302</f>
        <v>0</v>
      </c>
      <c r="BJ303" s="105">
        <f>Cálculos!H302</f>
        <v>0</v>
      </c>
      <c r="BK303" s="105">
        <f ca="1">Cálculos!I302</f>
        <v>0</v>
      </c>
      <c r="BL303" s="105">
        <f ca="1">Cálculos!J302</f>
        <v>0</v>
      </c>
      <c r="BM303" s="105">
        <f ca="1">Cálculos!K302</f>
        <v>0</v>
      </c>
      <c r="BN303" s="105">
        <f ca="1">Cálculos!L302</f>
        <v>0</v>
      </c>
      <c r="BO303" s="105">
        <f>Cálculos!M302</f>
        <v>0</v>
      </c>
      <c r="BP303" s="105">
        <f ca="1">Cálculos!N302</f>
        <v>0</v>
      </c>
      <c r="BQ303" s="105">
        <f ca="1">Cálculos!O302</f>
        <v>0</v>
      </c>
      <c r="BR303" s="105">
        <f ca="1">Cálculos!P302</f>
        <v>0</v>
      </c>
      <c r="BS303" s="105">
        <f ca="1">Cálculos!Q302</f>
        <v>0</v>
      </c>
      <c r="BT303" s="105">
        <f ca="1">Cálculos!R302</f>
        <v>0</v>
      </c>
      <c r="BU303" s="105">
        <f ca="1">Cálculos!S302</f>
        <v>0</v>
      </c>
      <c r="BV303" s="105">
        <f ca="1">Cálculos!T302</f>
        <v>0</v>
      </c>
    </row>
    <row r="304" spans="40:74" customFormat="1">
      <c r="AN304" s="110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11"/>
      <c r="BD304" s="110">
        <f ca="1">Cálculos!B303</f>
        <v>0</v>
      </c>
      <c r="BE304" s="105">
        <f ca="1">Cálculos!C303</f>
        <v>0</v>
      </c>
      <c r="BF304" s="105">
        <f ca="1">Cálculos!D303</f>
        <v>0</v>
      </c>
      <c r="BG304" s="105">
        <f ca="1">Cálculos!E303</f>
        <v>0</v>
      </c>
      <c r="BH304" s="105">
        <f ca="1">Cálculos!F303</f>
        <v>0</v>
      </c>
      <c r="BI304" s="105">
        <f ca="1">Cálculos!G303</f>
        <v>0</v>
      </c>
      <c r="BJ304" s="105">
        <f>Cálculos!H303</f>
        <v>0</v>
      </c>
      <c r="BK304" s="105">
        <f ca="1">Cálculos!I303</f>
        <v>0</v>
      </c>
      <c r="BL304" s="105">
        <f ca="1">Cálculos!J303</f>
        <v>0</v>
      </c>
      <c r="BM304" s="105">
        <f ca="1">Cálculos!K303</f>
        <v>0</v>
      </c>
      <c r="BN304" s="105">
        <f ca="1">Cálculos!L303</f>
        <v>0</v>
      </c>
      <c r="BO304" s="105">
        <f>Cálculos!M303</f>
        <v>0</v>
      </c>
      <c r="BP304" s="105">
        <f ca="1">Cálculos!N303</f>
        <v>0</v>
      </c>
      <c r="BQ304" s="105">
        <f ca="1">Cálculos!O303</f>
        <v>0</v>
      </c>
      <c r="BR304" s="105">
        <f ca="1">Cálculos!P303</f>
        <v>0</v>
      </c>
      <c r="BS304" s="105">
        <f ca="1">Cálculos!Q303</f>
        <v>0</v>
      </c>
      <c r="BT304" s="105">
        <f ca="1">Cálculos!R303</f>
        <v>0</v>
      </c>
      <c r="BU304" s="105">
        <f ca="1">Cálculos!S303</f>
        <v>0</v>
      </c>
      <c r="BV304" s="105">
        <f ca="1">Cálculos!T303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2:V175"/>
  <sheetViews>
    <sheetView showGridLines="0" view="pageBreakPreview" topLeftCell="A112" zoomScale="60" zoomScaleNormal="70" workbookViewId="0">
      <selection activeCell="B128" sqref="B128"/>
    </sheetView>
  </sheetViews>
  <sheetFormatPr baseColWidth="10" defaultColWidth="9.1640625" defaultRowHeight="14"/>
  <cols>
    <col min="1" max="1" width="3.4140625" style="84" customWidth="1"/>
    <col min="2" max="2" width="45.75" style="84" customWidth="1"/>
    <col min="3" max="3" width="11.75" style="84" customWidth="1"/>
    <col min="4" max="4" width="13.1640625" style="84" customWidth="1"/>
    <col min="5" max="6" width="15.4140625" style="84" customWidth="1"/>
    <col min="7" max="7" width="10.5" style="84" customWidth="1"/>
    <col min="8" max="8" width="45.75" style="84" customWidth="1"/>
    <col min="9" max="10" width="11.75" style="84" customWidth="1"/>
    <col min="11" max="11" width="14.5" style="84" customWidth="1"/>
    <col min="12" max="12" width="22.1640625" style="84" customWidth="1"/>
    <col min="13" max="14" width="2.75" style="84" customWidth="1"/>
    <col min="15" max="15" width="11.75" style="84" hidden="1" customWidth="1"/>
    <col min="16" max="16" width="20.5" style="84" hidden="1" customWidth="1"/>
    <col min="17" max="17" width="4.4140625" style="84" hidden="1" customWidth="1"/>
    <col min="18" max="18" width="45.5" style="84" hidden="1" customWidth="1"/>
    <col min="19" max="19" width="39.9140625" style="84" hidden="1" customWidth="1"/>
    <col min="20" max="20" width="32.1640625" style="84" hidden="1" customWidth="1"/>
    <col min="21" max="21" width="25.6640625" style="84" hidden="1" customWidth="1"/>
    <col min="22" max="22" width="24.75" style="84" hidden="1" customWidth="1"/>
    <col min="23" max="23" width="9.1640625" style="84" customWidth="1"/>
    <col min="24" max="16384" width="9.1640625" style="84"/>
  </cols>
  <sheetData>
    <row r="2" spans="2:22" ht="21">
      <c r="B2" s="453" t="s">
        <v>554</v>
      </c>
      <c r="C2" s="146"/>
      <c r="D2" s="146"/>
      <c r="E2" s="146"/>
      <c r="F2" s="146"/>
      <c r="G2" s="146"/>
      <c r="H2" s="146"/>
      <c r="I2" s="146"/>
      <c r="J2" s="146"/>
    </row>
    <row r="3" spans="2:22">
      <c r="O3" s="84" t="str">
        <f>'Datos fijos'!H3</f>
        <v>Sí</v>
      </c>
      <c r="P3" s="84" t="str">
        <f>'Datos fijos'!L3</f>
        <v>Buenos Aires</v>
      </c>
      <c r="Q3" s="84" t="str">
        <f>'Datos fijos'!M3</f>
        <v>18S</v>
      </c>
      <c r="R3" s="84">
        <f>'Datos fijos'!N3</f>
        <v>0</v>
      </c>
      <c r="S3" s="84" t="str">
        <f>'Datos fijos'!Q3</f>
        <v xml:space="preserve">Construcción de central nueva </v>
      </c>
      <c r="T3" s="84" t="str">
        <f>'Datos fijos'!R3</f>
        <v>Pelton</v>
      </c>
      <c r="U3" s="84" t="str">
        <f>'Datos fijos'!S3</f>
        <v>horas</v>
      </c>
      <c r="V3" s="84" t="str">
        <f>'Datos fijos'!T3</f>
        <v>EPCista</v>
      </c>
    </row>
    <row r="4" spans="2:22">
      <c r="B4" s="84" t="s">
        <v>13</v>
      </c>
      <c r="C4" s="481">
        <f>'Formulario B-"Alta de Proyecto"'!B5</f>
        <v>0</v>
      </c>
      <c r="D4" s="481"/>
      <c r="E4" s="481"/>
      <c r="F4" s="481"/>
      <c r="O4" s="84" t="str">
        <f>'Datos fijos'!H4</f>
        <v>No</v>
      </c>
      <c r="P4" s="84" t="str">
        <f>'Datos fijos'!L4</f>
        <v>Catamarca</v>
      </c>
      <c r="Q4" s="84" t="str">
        <f>'Datos fijos'!M4</f>
        <v>19S</v>
      </c>
      <c r="R4" s="84">
        <f>'Datos fijos'!N4</f>
        <v>0</v>
      </c>
      <c r="S4" s="84" t="str">
        <f>'Datos fijos'!Q4</f>
        <v xml:space="preserve">Ampliación o repotenciación de central existente </v>
      </c>
      <c r="T4" s="84" t="str">
        <f>'Datos fijos'!R4</f>
        <v>Turgo</v>
      </c>
      <c r="U4" s="84" t="str">
        <f>'Datos fijos'!S4</f>
        <v>días</v>
      </c>
      <c r="V4" s="84" t="str">
        <f>'Datos fijos'!T4</f>
        <v>Proveedor de equipos</v>
      </c>
    </row>
    <row r="5" spans="2:22">
      <c r="B5" s="156" t="s">
        <v>368</v>
      </c>
      <c r="C5" s="481" t="str">
        <f>'Formulario B-"Alta de Proyecto"'!B6</f>
        <v>Pequeño Aprovechamiento Hidroeléctrico</v>
      </c>
      <c r="D5" s="481"/>
      <c r="E5" s="481"/>
      <c r="F5" s="481"/>
      <c r="P5" s="84" t="str">
        <f>'Datos fijos'!L5</f>
        <v>Chaco</v>
      </c>
      <c r="Q5" s="84" t="str">
        <f>'Datos fijos'!M5</f>
        <v>20S</v>
      </c>
      <c r="R5" s="84">
        <f>'Datos fijos'!N5</f>
        <v>0</v>
      </c>
      <c r="S5" s="84">
        <f>'Datos fijos'!Q5</f>
        <v>0</v>
      </c>
      <c r="T5" s="84" t="str">
        <f>'Datos fijos'!R5</f>
        <v>Michell-Banki</v>
      </c>
      <c r="U5" s="84">
        <f>'Datos fijos'!S5</f>
        <v>0</v>
      </c>
      <c r="V5" s="84" t="str">
        <f>'Datos fijos'!T5</f>
        <v>Dueño del proyecto</v>
      </c>
    </row>
    <row r="6" spans="2:22" ht="14.5" thickBot="1">
      <c r="P6" s="84" t="str">
        <f>'Datos fijos'!L6</f>
        <v>Chubut</v>
      </c>
      <c r="Q6" s="84" t="str">
        <f>'Datos fijos'!M6</f>
        <v>21S</v>
      </c>
      <c r="R6" s="84">
        <f>'Datos fijos'!N6</f>
        <v>0</v>
      </c>
      <c r="S6" s="84" t="str">
        <f>'Datos fijos'!Q6</f>
        <v>De acumulación</v>
      </c>
      <c r="T6" s="84" t="str">
        <f>'Datos fijos'!R6</f>
        <v>Francis</v>
      </c>
      <c r="U6" s="84">
        <f>'Datos fijos'!S6</f>
        <v>0</v>
      </c>
      <c r="V6" s="84" t="str">
        <f>'Datos fijos'!T6</f>
        <v>Otro</v>
      </c>
    </row>
    <row r="7" spans="2:22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2"/>
      <c r="P7" s="84" t="str">
        <f>'Datos fijos'!L7</f>
        <v>Córdoba</v>
      </c>
      <c r="Q7" s="84">
        <f>'Datos fijos'!M7</f>
        <v>0</v>
      </c>
      <c r="R7" s="84">
        <f>'Datos fijos'!N7</f>
        <v>0</v>
      </c>
      <c r="S7" s="84" t="str">
        <f>'Datos fijos'!Q7</f>
        <v xml:space="preserve">De pasada </v>
      </c>
      <c r="T7" s="84" t="str">
        <f>'Datos fijos'!R7</f>
        <v>Hélice</v>
      </c>
      <c r="U7" s="84">
        <f>'Datos fijos'!S7</f>
        <v>0</v>
      </c>
      <c r="V7" s="84">
        <f>'Datos fijos'!T7</f>
        <v>0</v>
      </c>
    </row>
    <row r="8" spans="2:22">
      <c r="B8" s="91"/>
      <c r="C8" s="86"/>
      <c r="D8" s="86"/>
      <c r="E8" s="86"/>
      <c r="F8" s="86"/>
      <c r="G8" s="86"/>
      <c r="H8" s="86" t="s">
        <v>39</v>
      </c>
      <c r="I8" s="86"/>
      <c r="J8" s="86"/>
      <c r="K8" s="89"/>
      <c r="P8" s="84" t="str">
        <f>'Datos fijos'!L8</f>
        <v>Corrientes</v>
      </c>
      <c r="Q8" s="84">
        <f>'Datos fijos'!M8</f>
        <v>0</v>
      </c>
      <c r="R8" s="84">
        <f>'Datos fijos'!N8</f>
        <v>0</v>
      </c>
      <c r="S8" s="84" t="str">
        <f>'Datos fijos'!Q8</f>
        <v xml:space="preserve">De bombeo </v>
      </c>
      <c r="T8" s="84" t="str">
        <f>'Datos fijos'!R8</f>
        <v>Kaplan o Semi Kaplan</v>
      </c>
      <c r="U8" s="84">
        <f>'Datos fijos'!S8</f>
        <v>0</v>
      </c>
      <c r="V8" s="84">
        <f>'Datos fijos'!T8</f>
        <v>0</v>
      </c>
    </row>
    <row r="9" spans="2:22">
      <c r="B9" s="88" t="s">
        <v>14</v>
      </c>
      <c r="C9" s="483"/>
      <c r="D9" s="484"/>
      <c r="E9" s="484"/>
      <c r="F9" s="485"/>
      <c r="G9" s="86"/>
      <c r="H9" s="87" t="s">
        <v>233</v>
      </c>
      <c r="I9" s="267"/>
      <c r="J9" s="86"/>
      <c r="K9" s="89"/>
      <c r="P9" s="84" t="str">
        <f>'Datos fijos'!L9</f>
        <v xml:space="preserve">Entre Ríos </v>
      </c>
      <c r="Q9" s="84">
        <f>'Datos fijos'!M9</f>
        <v>0</v>
      </c>
      <c r="R9" s="84">
        <f>'Datos fijos'!N9</f>
        <v>0</v>
      </c>
      <c r="S9" s="84">
        <f>'Datos fijos'!Q9</f>
        <v>0</v>
      </c>
      <c r="T9" s="84" t="str">
        <f>'Datos fijos'!R9</f>
        <v>Tubular</v>
      </c>
      <c r="U9" s="84">
        <f>'Datos fijos'!S9</f>
        <v>0</v>
      </c>
      <c r="V9" s="84">
        <f>'Datos fijos'!T9</f>
        <v>0</v>
      </c>
    </row>
    <row r="10" spans="2:22">
      <c r="B10" s="88" t="s">
        <v>15</v>
      </c>
      <c r="C10" s="483"/>
      <c r="D10" s="484"/>
      <c r="E10" s="484"/>
      <c r="F10" s="485"/>
      <c r="G10" s="86"/>
      <c r="H10" s="86"/>
      <c r="I10" s="86"/>
      <c r="J10" s="86"/>
      <c r="K10" s="89"/>
      <c r="P10" s="84" t="str">
        <f>'Datos fijos'!L10</f>
        <v>Formosa</v>
      </c>
      <c r="Q10" s="84">
        <f>'Datos fijos'!M10</f>
        <v>0</v>
      </c>
      <c r="R10" s="84">
        <f>'Datos fijos'!N10</f>
        <v>0</v>
      </c>
      <c r="S10" s="84" t="str">
        <f>'Datos fijos'!Q10</f>
        <v xml:space="preserve">Central Hidráulica a Pié de Presa </v>
      </c>
      <c r="T10" s="84" t="str">
        <f>'Datos fijos'!R10</f>
        <v>Tipo S o similar</v>
      </c>
      <c r="U10" s="84">
        <f>'Datos fijos'!S10</f>
        <v>0</v>
      </c>
      <c r="V10" s="84">
        <f>'Datos fijos'!T10</f>
        <v>0</v>
      </c>
    </row>
    <row r="11" spans="2:22">
      <c r="B11" s="91"/>
      <c r="C11" s="86"/>
      <c r="D11" s="86"/>
      <c r="E11" s="86"/>
      <c r="F11" s="86"/>
      <c r="G11" s="86"/>
      <c r="H11" s="86"/>
      <c r="I11" s="86" t="s">
        <v>234</v>
      </c>
      <c r="J11" s="86" t="s">
        <v>235</v>
      </c>
      <c r="K11" s="89"/>
      <c r="P11" s="84" t="str">
        <f>'Datos fijos'!L11</f>
        <v>Jujuy</v>
      </c>
      <c r="Q11" s="84">
        <f>'Datos fijos'!M11</f>
        <v>0</v>
      </c>
      <c r="R11" s="84">
        <f>'Datos fijos'!N11</f>
        <v>0</v>
      </c>
      <c r="S11" s="84" t="str">
        <f>'Datos fijos'!Q11</f>
        <v>Toma y Canal de Conducción / Central Hidráulica a Distancia</v>
      </c>
      <c r="T11" s="84" t="str">
        <f>'Datos fijos'!R11</f>
        <v>Bulbo</v>
      </c>
      <c r="U11" s="84">
        <f>'Datos fijos'!S11</f>
        <v>0</v>
      </c>
      <c r="V11" s="84">
        <f>'Datos fijos'!T11</f>
        <v>0</v>
      </c>
    </row>
    <row r="12" spans="2:22">
      <c r="B12" s="91"/>
      <c r="C12" s="86" t="s">
        <v>283</v>
      </c>
      <c r="D12" s="482" t="s">
        <v>232</v>
      </c>
      <c r="E12" s="482"/>
      <c r="F12" s="141"/>
      <c r="G12" s="86"/>
      <c r="H12" s="90" t="s">
        <v>45</v>
      </c>
      <c r="I12" s="267"/>
      <c r="J12" s="267"/>
      <c r="K12" s="89"/>
      <c r="P12" s="84" t="str">
        <f>'Datos fijos'!L12</f>
        <v>La Pampa</v>
      </c>
      <c r="Q12" s="84">
        <f>'Datos fijos'!M12</f>
        <v>0</v>
      </c>
      <c r="R12" s="84">
        <f>'Datos fijos'!N12</f>
        <v>0</v>
      </c>
      <c r="S12" s="84" t="str">
        <f>'Datos fijos'!Q12</f>
        <v>Central en Canal de Riego o Río de llanura</v>
      </c>
      <c r="T12" s="84" t="str">
        <f>'Datos fijos'!R12</f>
        <v xml:space="preserve">Otro tipo </v>
      </c>
      <c r="U12" s="84">
        <f>'Datos fijos'!S12</f>
        <v>0</v>
      </c>
      <c r="V12" s="84">
        <f>'Datos fijos'!T12</f>
        <v>0</v>
      </c>
    </row>
    <row r="13" spans="2:22">
      <c r="B13" s="91"/>
      <c r="C13" s="268"/>
      <c r="D13" s="475"/>
      <c r="E13" s="475"/>
      <c r="F13" s="96"/>
      <c r="G13" s="86"/>
      <c r="H13" s="90" t="s">
        <v>40</v>
      </c>
      <c r="I13" s="267"/>
      <c r="J13" s="267"/>
      <c r="K13" s="89"/>
      <c r="P13" s="84" t="str">
        <f>'Datos fijos'!L13</f>
        <v>La Rioja</v>
      </c>
      <c r="Q13" s="84">
        <f>'Datos fijos'!M13</f>
        <v>0</v>
      </c>
      <c r="R13" s="84">
        <f>'Datos fijos'!N13</f>
        <v>0</v>
      </c>
      <c r="S13" s="84" t="str">
        <f>'Datos fijos'!Q13</f>
        <v xml:space="preserve">Central en Acueducto </v>
      </c>
      <c r="T13" s="84">
        <f>'Datos fijos'!R13</f>
        <v>0</v>
      </c>
      <c r="U13" s="84">
        <f>'Datos fijos'!S13</f>
        <v>0</v>
      </c>
      <c r="V13" s="84">
        <f>'Datos fijos'!T13</f>
        <v>0</v>
      </c>
    </row>
    <row r="14" spans="2:22">
      <c r="B14" s="91"/>
      <c r="C14" s="86"/>
      <c r="D14" s="86"/>
      <c r="E14" s="96"/>
      <c r="F14" s="86"/>
      <c r="G14" s="86"/>
      <c r="H14" s="90" t="s">
        <v>41</v>
      </c>
      <c r="I14" s="267"/>
      <c r="J14" s="267"/>
      <c r="K14" s="89"/>
      <c r="P14" s="84" t="str">
        <f>'Datos fijos'!L14</f>
        <v>Mendoza</v>
      </c>
      <c r="Q14" s="84">
        <f>'Datos fijos'!M14</f>
        <v>0</v>
      </c>
      <c r="R14" s="84">
        <f>'Datos fijos'!N14</f>
        <v>0</v>
      </c>
      <c r="S14" s="84">
        <f>'Datos fijos'!Q14</f>
        <v>0</v>
      </c>
      <c r="T14" s="84" t="str">
        <f>'Datos fijos'!R14</f>
        <v>Sincrónico</v>
      </c>
      <c r="U14" s="84">
        <f>'Datos fijos'!S14</f>
        <v>0</v>
      </c>
      <c r="V14" s="84">
        <f>'Datos fijos'!T14</f>
        <v>0</v>
      </c>
    </row>
    <row r="15" spans="2:22">
      <c r="B15" s="106"/>
      <c r="C15" s="96"/>
      <c r="E15" s="96"/>
      <c r="F15" s="96"/>
      <c r="G15" s="96"/>
      <c r="H15" s="90" t="s">
        <v>42</v>
      </c>
      <c r="I15" s="267"/>
      <c r="J15" s="267"/>
      <c r="K15" s="89"/>
      <c r="P15" s="84" t="str">
        <f>'Datos fijos'!L15</f>
        <v>Misiones</v>
      </c>
      <c r="Q15" s="84">
        <f>'Datos fijos'!M15</f>
        <v>0</v>
      </c>
      <c r="R15" s="84">
        <f>'Datos fijos'!N15</f>
        <v>0</v>
      </c>
      <c r="S15" s="84">
        <f>'Datos fijos'!Q15</f>
        <v>0</v>
      </c>
      <c r="T15" s="84" t="str">
        <f>'Datos fijos'!R15</f>
        <v>Asincrónico</v>
      </c>
      <c r="U15" s="84">
        <f>'Datos fijos'!S15</f>
        <v>0</v>
      </c>
      <c r="V15" s="84">
        <f>'Datos fijos'!T15</f>
        <v>0</v>
      </c>
    </row>
    <row r="16" spans="2:22">
      <c r="B16" s="195"/>
      <c r="C16" s="258"/>
      <c r="D16" s="96"/>
      <c r="E16" s="96"/>
      <c r="F16" s="96"/>
      <c r="G16" s="96"/>
      <c r="H16" s="86"/>
      <c r="I16" s="260" t="s">
        <v>236</v>
      </c>
      <c r="J16" s="86"/>
      <c r="K16" s="89"/>
      <c r="P16" s="84" t="str">
        <f>'Datos fijos'!L16</f>
        <v>Neuquén</v>
      </c>
      <c r="Q16" s="84">
        <f>'Datos fijos'!M16</f>
        <v>0</v>
      </c>
      <c r="R16" s="84">
        <f>'Datos fijos'!N16</f>
        <v>0</v>
      </c>
      <c r="S16" s="84">
        <f>'Datos fijos'!Q16</f>
        <v>0</v>
      </c>
      <c r="T16" s="84">
        <f>'Datos fijos'!R16</f>
        <v>0</v>
      </c>
      <c r="U16" s="84">
        <f>'Datos fijos'!S16</f>
        <v>0</v>
      </c>
      <c r="V16" s="84">
        <f>'Datos fijos'!T16</f>
        <v>0</v>
      </c>
    </row>
    <row r="17" spans="2:22">
      <c r="B17" s="97" t="s">
        <v>48</v>
      </c>
      <c r="C17" s="86"/>
      <c r="D17" s="86"/>
      <c r="E17" s="86"/>
      <c r="F17" s="86"/>
      <c r="G17" s="86"/>
      <c r="H17" s="86"/>
      <c r="I17" s="86"/>
      <c r="J17" s="86"/>
      <c r="K17" s="89"/>
      <c r="P17" s="84" t="str">
        <f>'Datos fijos'!L17</f>
        <v>Río Negro</v>
      </c>
      <c r="Q17" s="84">
        <f>'Datos fijos'!M17</f>
        <v>0</v>
      </c>
      <c r="R17" s="84">
        <f>'Datos fijos'!N17</f>
        <v>0</v>
      </c>
      <c r="S17" s="84">
        <f>'Datos fijos'!Q17</f>
        <v>0</v>
      </c>
      <c r="T17" s="84" t="str">
        <f>'Datos fijos'!R17</f>
        <v>Acople directo</v>
      </c>
      <c r="U17" s="84">
        <f>'Datos fijos'!S17</f>
        <v>0</v>
      </c>
      <c r="V17" s="84">
        <f>'Datos fijos'!T17</f>
        <v>0</v>
      </c>
    </row>
    <row r="18" spans="2:22">
      <c r="B18" s="88" t="s">
        <v>43</v>
      </c>
      <c r="C18" s="267"/>
      <c r="D18" s="86" t="s">
        <v>44</v>
      </c>
      <c r="E18" s="86" t="s">
        <v>470</v>
      </c>
      <c r="F18" s="86"/>
      <c r="G18" s="86"/>
      <c r="H18" s="86"/>
      <c r="I18" s="86"/>
      <c r="J18" s="86"/>
      <c r="K18" s="89"/>
      <c r="P18" s="84" t="str">
        <f>'Datos fijos'!L18</f>
        <v>Salta</v>
      </c>
      <c r="Q18" s="84">
        <f>'Datos fijos'!M18</f>
        <v>0</v>
      </c>
      <c r="R18" s="84">
        <f>'Datos fijos'!N18</f>
        <v>0</v>
      </c>
      <c r="S18" s="84">
        <f>'Datos fijos'!Q18</f>
        <v>0</v>
      </c>
      <c r="T18" s="84" t="str">
        <f>'Datos fijos'!R18</f>
        <v>por Correas</v>
      </c>
      <c r="U18" s="84">
        <f>'Datos fijos'!S18</f>
        <v>0</v>
      </c>
      <c r="V18" s="84">
        <f>'Datos fijos'!T18</f>
        <v>0</v>
      </c>
    </row>
    <row r="19" spans="2:22">
      <c r="B19" s="88" t="s">
        <v>46</v>
      </c>
      <c r="C19" s="267"/>
      <c r="D19" s="86" t="s">
        <v>44</v>
      </c>
      <c r="E19" s="86" t="s">
        <v>469</v>
      </c>
      <c r="F19" s="86"/>
      <c r="G19" s="86"/>
      <c r="H19" s="86"/>
      <c r="I19" s="86"/>
      <c r="J19" s="86"/>
      <c r="K19" s="89"/>
      <c r="P19" s="84" t="str">
        <f>'Datos fijos'!L19</f>
        <v>San Juan</v>
      </c>
      <c r="Q19" s="84">
        <f>'Datos fijos'!M19</f>
        <v>0</v>
      </c>
      <c r="R19" s="84">
        <f>'Datos fijos'!N19</f>
        <v>0</v>
      </c>
      <c r="S19" s="84">
        <f>'Datos fijos'!Q19</f>
        <v>0</v>
      </c>
      <c r="T19" s="84" t="str">
        <f>'Datos fijos'!R19</f>
        <v xml:space="preserve">con Multiplicador </v>
      </c>
      <c r="U19" s="84">
        <f>'Datos fijos'!S19</f>
        <v>0</v>
      </c>
      <c r="V19" s="84">
        <f>'Datos fijos'!T19</f>
        <v>0</v>
      </c>
    </row>
    <row r="20" spans="2:22">
      <c r="B20" s="106" t="s">
        <v>225</v>
      </c>
      <c r="C20" s="267"/>
      <c r="D20" s="86" t="s">
        <v>226</v>
      </c>
      <c r="E20" s="86"/>
      <c r="F20" s="86"/>
      <c r="G20" s="86"/>
      <c r="H20" s="86"/>
      <c r="I20" s="86"/>
      <c r="J20" s="86"/>
      <c r="K20" s="89"/>
      <c r="P20" s="84" t="str">
        <f>'Datos fijos'!L20</f>
        <v>San Luis</v>
      </c>
      <c r="Q20" s="84">
        <f>'Datos fijos'!M20</f>
        <v>0</v>
      </c>
      <c r="R20" s="84">
        <f>'Datos fijos'!N20</f>
        <v>0</v>
      </c>
      <c r="S20" s="84">
        <f>'Datos fijos'!Q20</f>
        <v>0</v>
      </c>
      <c r="T20" s="84">
        <f>'Datos fijos'!R20</f>
        <v>0</v>
      </c>
      <c r="U20" s="84">
        <f>'Datos fijos'!S20</f>
        <v>0</v>
      </c>
      <c r="V20" s="84">
        <f>'Datos fijos'!T20</f>
        <v>0</v>
      </c>
    </row>
    <row r="21" spans="2:22" ht="14.5" thickBot="1">
      <c r="B21" s="93"/>
      <c r="C21" s="94"/>
      <c r="D21" s="94"/>
      <c r="E21" s="94"/>
      <c r="F21" s="94"/>
      <c r="G21" s="94"/>
      <c r="H21" s="94"/>
      <c r="I21" s="94"/>
      <c r="J21" s="94"/>
      <c r="K21" s="95"/>
      <c r="P21" s="84" t="str">
        <f>'Datos fijos'!L21</f>
        <v>Santa Cruz</v>
      </c>
      <c r="Q21" s="84">
        <f>'Datos fijos'!M21</f>
        <v>0</v>
      </c>
      <c r="R21" s="84">
        <f>'Datos fijos'!N21</f>
        <v>0</v>
      </c>
      <c r="S21" s="84">
        <f>'Datos fijos'!Q21</f>
        <v>0</v>
      </c>
      <c r="T21" s="84">
        <f>'Datos fijos'!R21</f>
        <v>0</v>
      </c>
      <c r="U21" s="84">
        <f>'Datos fijos'!S21</f>
        <v>0</v>
      </c>
      <c r="V21" s="84">
        <f>'Datos fijos'!T21</f>
        <v>0</v>
      </c>
    </row>
    <row r="22" spans="2:22">
      <c r="P22" s="84" t="str">
        <f>'Datos fijos'!L22</f>
        <v>Santa Fe</v>
      </c>
      <c r="Q22" s="84">
        <f>'Datos fijos'!M22</f>
        <v>0</v>
      </c>
      <c r="R22" s="84">
        <f>'Datos fijos'!N22</f>
        <v>0</v>
      </c>
      <c r="S22" s="84">
        <f>'Datos fijos'!Q22</f>
        <v>0</v>
      </c>
      <c r="T22" s="84">
        <f>'Datos fijos'!R22</f>
        <v>0</v>
      </c>
      <c r="U22" s="84">
        <f>'Datos fijos'!S22</f>
        <v>0</v>
      </c>
      <c r="V22" s="84">
        <f>'Datos fijos'!T22</f>
        <v>0</v>
      </c>
    </row>
    <row r="23" spans="2:22">
      <c r="P23" s="84" t="str">
        <f>'Datos fijos'!L23</f>
        <v>Santiago del Estero</v>
      </c>
      <c r="Q23" s="84">
        <f>'Datos fijos'!M23</f>
        <v>0</v>
      </c>
      <c r="R23" s="84">
        <f>'Datos fijos'!N23</f>
        <v>0</v>
      </c>
      <c r="S23" s="84">
        <f>'Datos fijos'!Q23</f>
        <v>0</v>
      </c>
      <c r="T23" s="84">
        <f>'Datos fijos'!R23</f>
        <v>0</v>
      </c>
      <c r="U23" s="84">
        <f>'Datos fijos'!S23</f>
        <v>0</v>
      </c>
      <c r="V23" s="84">
        <f>'Datos fijos'!T23</f>
        <v>0</v>
      </c>
    </row>
    <row r="24" spans="2:22" ht="21">
      <c r="B24" s="486" t="s">
        <v>560</v>
      </c>
      <c r="C24" s="486"/>
      <c r="D24" s="486"/>
      <c r="E24" s="486"/>
      <c r="P24" s="84" t="str">
        <f>'Datos fijos'!L24</f>
        <v>Tierra del Fuego</v>
      </c>
      <c r="Q24" s="84">
        <f>'Datos fijos'!M24</f>
        <v>0</v>
      </c>
    </row>
    <row r="25" spans="2:22" ht="14.5" thickBot="1">
      <c r="P25" s="84" t="str">
        <f>'Datos fijos'!L25</f>
        <v>Tucumán</v>
      </c>
      <c r="Q25" s="84">
        <f>'Datos fijos'!M25</f>
        <v>0</v>
      </c>
      <c r="R25" s="84">
        <f>'Datos fijos'!N24</f>
        <v>0</v>
      </c>
    </row>
    <row r="26" spans="2:22" ht="14.5">
      <c r="B26" s="351" t="s">
        <v>49</v>
      </c>
      <c r="C26" s="352"/>
      <c r="D26" s="352"/>
      <c r="E26" s="352"/>
      <c r="F26" s="352"/>
      <c r="G26" s="353"/>
      <c r="H26" s="86"/>
      <c r="I26" s="86"/>
      <c r="J26" s="86"/>
      <c r="K26" s="96"/>
      <c r="L26" s="96"/>
      <c r="M26" s="96"/>
      <c r="P26" s="84">
        <f>'Datos fijos'!L26</f>
        <v>0</v>
      </c>
      <c r="Q26" s="84">
        <f>'Datos fijos'!M26</f>
        <v>0</v>
      </c>
      <c r="R26" s="84">
        <f>'Datos fijos'!N25</f>
        <v>0</v>
      </c>
    </row>
    <row r="27" spans="2:22" ht="14.5">
      <c r="B27" s="354"/>
      <c r="C27" s="355"/>
      <c r="D27" s="355"/>
      <c r="E27" s="355"/>
      <c r="F27" s="355"/>
      <c r="G27" s="356"/>
      <c r="H27" s="86"/>
      <c r="I27" s="86"/>
      <c r="J27" s="86"/>
      <c r="K27" s="96"/>
      <c r="L27" s="96"/>
      <c r="M27" s="96"/>
      <c r="R27" s="84">
        <f>'Datos fijos'!N26</f>
        <v>0</v>
      </c>
    </row>
    <row r="28" spans="2:22" ht="14.5">
      <c r="B28" s="357" t="s">
        <v>706</v>
      </c>
      <c r="C28" s="480"/>
      <c r="D28" s="480"/>
      <c r="E28" s="480"/>
      <c r="F28" s="355"/>
      <c r="G28" s="356"/>
      <c r="H28" s="86"/>
      <c r="I28" s="86"/>
      <c r="J28" s="86"/>
      <c r="K28" s="96"/>
      <c r="L28" s="96"/>
      <c r="M28" s="96"/>
      <c r="R28" s="84">
        <f>'Datos fijos'!N27</f>
        <v>0</v>
      </c>
    </row>
    <row r="29" spans="2:22" ht="14.5">
      <c r="B29" s="357" t="s">
        <v>707</v>
      </c>
      <c r="C29" s="480"/>
      <c r="D29" s="480"/>
      <c r="E29" s="480"/>
      <c r="F29" s="355"/>
      <c r="G29" s="356"/>
      <c r="H29" s="86"/>
      <c r="I29" s="86"/>
      <c r="J29" s="86"/>
      <c r="K29" s="96"/>
      <c r="L29" s="96"/>
      <c r="M29" s="96"/>
      <c r="R29" s="84">
        <f>'Datos fijos'!N28</f>
        <v>0</v>
      </c>
    </row>
    <row r="30" spans="2:22" ht="14.5">
      <c r="B30" s="357" t="s">
        <v>708</v>
      </c>
      <c r="C30" s="480"/>
      <c r="D30" s="480"/>
      <c r="E30" s="480"/>
      <c r="F30" s="358"/>
      <c r="G30" s="356"/>
      <c r="H30" s="86"/>
      <c r="I30" s="86"/>
      <c r="J30" s="86"/>
      <c r="K30" s="96"/>
      <c r="L30" s="96"/>
      <c r="M30" s="96"/>
      <c r="R30" s="84">
        <f>'Datos fijos'!N29</f>
        <v>0</v>
      </c>
    </row>
    <row r="31" spans="2:22" ht="14.5">
      <c r="B31" s="357" t="s">
        <v>709</v>
      </c>
      <c r="C31" s="267"/>
      <c r="D31" s="359" t="s">
        <v>640</v>
      </c>
      <c r="E31" s="360" t="s">
        <v>710</v>
      </c>
      <c r="F31" s="355"/>
      <c r="G31" s="356"/>
      <c r="H31" s="86"/>
      <c r="I31" s="86"/>
      <c r="J31" s="86"/>
      <c r="K31" s="96"/>
      <c r="L31" s="96"/>
      <c r="M31" s="96"/>
      <c r="R31" s="84">
        <f>'Datos fijos'!N30</f>
        <v>0</v>
      </c>
    </row>
    <row r="32" spans="2:22" ht="14.5">
      <c r="B32" s="357" t="s">
        <v>711</v>
      </c>
      <c r="C32" s="267"/>
      <c r="D32" s="359" t="s">
        <v>712</v>
      </c>
      <c r="E32" s="355"/>
      <c r="F32" s="355"/>
      <c r="G32" s="356"/>
      <c r="H32" s="86"/>
      <c r="I32" s="86"/>
      <c r="J32" s="86"/>
      <c r="K32" s="96"/>
      <c r="L32" s="96"/>
      <c r="M32" s="96"/>
      <c r="R32" s="84">
        <f>'Datos fijos'!N31</f>
        <v>0</v>
      </c>
    </row>
    <row r="33" spans="2:18" ht="15" thickBot="1">
      <c r="B33" s="361"/>
      <c r="C33" s="362"/>
      <c r="D33" s="362"/>
      <c r="E33" s="362"/>
      <c r="F33" s="362"/>
      <c r="G33" s="363"/>
      <c r="H33" s="86"/>
      <c r="I33" s="86"/>
      <c r="J33" s="86"/>
      <c r="K33" s="96"/>
      <c r="L33" s="96"/>
      <c r="M33" s="96"/>
      <c r="R33" s="84">
        <f>'Datos fijos'!N32</f>
        <v>0</v>
      </c>
    </row>
    <row r="34" spans="2:18" ht="14.5" thickBot="1"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3"/>
      <c r="R34" s="84">
        <f>'Datos fijos'!N33</f>
        <v>0</v>
      </c>
    </row>
    <row r="35" spans="2:18" ht="14.5">
      <c r="B35" s="364" t="s">
        <v>713</v>
      </c>
      <c r="C35" s="365"/>
      <c r="D35" s="365"/>
      <c r="E35" s="365"/>
      <c r="F35" s="365"/>
      <c r="G35" s="366"/>
      <c r="H35" s="367"/>
      <c r="I35" s="367"/>
      <c r="J35" s="367"/>
      <c r="K35" s="367"/>
      <c r="L35" s="367"/>
      <c r="M35" s="367"/>
      <c r="R35" s="84">
        <f>'Datos fijos'!N34</f>
        <v>0</v>
      </c>
    </row>
    <row r="36" spans="2:18" ht="14.5">
      <c r="B36" s="368"/>
      <c r="C36" s="367"/>
      <c r="D36" s="367"/>
      <c r="E36" s="367"/>
      <c r="F36" s="367"/>
      <c r="G36" s="369"/>
      <c r="H36" s="367"/>
      <c r="I36" s="367"/>
      <c r="J36" s="367"/>
      <c r="K36" s="367"/>
      <c r="L36" s="367"/>
      <c r="M36" s="367"/>
      <c r="R36" s="84">
        <f>'Datos fijos'!N35</f>
        <v>0</v>
      </c>
    </row>
    <row r="37" spans="2:18" ht="14.5">
      <c r="B37" s="91"/>
      <c r="C37" s="86"/>
      <c r="D37" s="370" t="s">
        <v>714</v>
      </c>
      <c r="E37" s="317"/>
      <c r="F37" s="371"/>
      <c r="G37" s="369"/>
      <c r="H37" s="367"/>
      <c r="I37" s="367"/>
      <c r="J37" s="367"/>
      <c r="K37" s="367"/>
      <c r="L37" s="367"/>
      <c r="M37" s="367"/>
      <c r="R37" s="84">
        <f>'Datos fijos'!N36</f>
        <v>0</v>
      </c>
    </row>
    <row r="38" spans="2:18" ht="14.5">
      <c r="B38" s="91"/>
      <c r="C38" s="86"/>
      <c r="D38" s="372" t="s">
        <v>715</v>
      </c>
      <c r="E38" s="317"/>
      <c r="F38" s="371" t="s">
        <v>716</v>
      </c>
      <c r="G38" s="369"/>
      <c r="H38" s="367"/>
      <c r="I38" s="367"/>
      <c r="J38" s="367"/>
      <c r="K38" s="367"/>
      <c r="L38" s="367"/>
      <c r="M38" s="367"/>
      <c r="R38" s="84">
        <f>'Datos fijos'!N37</f>
        <v>0</v>
      </c>
    </row>
    <row r="39" spans="2:18" ht="14.5">
      <c r="B39" s="91"/>
      <c r="C39" s="86"/>
      <c r="D39" s="373" t="s">
        <v>717</v>
      </c>
      <c r="E39" s="317"/>
      <c r="F39" s="371" t="s">
        <v>716</v>
      </c>
      <c r="G39" s="369"/>
      <c r="H39" s="367"/>
      <c r="I39" s="367"/>
      <c r="J39" s="367"/>
      <c r="K39" s="367"/>
      <c r="L39" s="367"/>
      <c r="M39" s="367"/>
      <c r="R39" s="84">
        <f>'Datos fijos'!N38</f>
        <v>0</v>
      </c>
    </row>
    <row r="40" spans="2:18" ht="14.5">
      <c r="B40" s="91"/>
      <c r="C40" s="86"/>
      <c r="D40" s="373" t="s">
        <v>718</v>
      </c>
      <c r="E40" s="317"/>
      <c r="F40" s="371" t="s">
        <v>719</v>
      </c>
      <c r="G40" s="369"/>
      <c r="H40" s="367"/>
      <c r="I40" s="367"/>
      <c r="J40" s="367"/>
      <c r="K40" s="367"/>
      <c r="L40" s="367"/>
      <c r="M40" s="367"/>
      <c r="R40" s="84">
        <f>'Datos fijos'!N39</f>
        <v>0</v>
      </c>
    </row>
    <row r="41" spans="2:18" ht="14.5">
      <c r="B41" s="91"/>
      <c r="C41" s="86"/>
      <c r="D41" s="373" t="s">
        <v>720</v>
      </c>
      <c r="E41" s="317"/>
      <c r="F41" s="371" t="s">
        <v>721</v>
      </c>
      <c r="G41" s="369"/>
      <c r="H41" s="367"/>
      <c r="I41" s="367"/>
      <c r="J41" s="367"/>
      <c r="K41" s="367"/>
      <c r="L41" s="367"/>
      <c r="M41" s="367"/>
      <c r="R41" s="84">
        <f>'Datos fijos'!N40</f>
        <v>0</v>
      </c>
    </row>
    <row r="42" spans="2:18" ht="14.5">
      <c r="B42" s="91"/>
      <c r="C42" s="86"/>
      <c r="D42" s="373" t="s">
        <v>722</v>
      </c>
      <c r="E42" s="317"/>
      <c r="F42" s="371" t="s">
        <v>721</v>
      </c>
      <c r="G42" s="369"/>
      <c r="H42" s="367"/>
      <c r="I42" s="367"/>
      <c r="J42" s="367"/>
      <c r="K42" s="367"/>
      <c r="L42" s="367"/>
      <c r="M42" s="367"/>
      <c r="R42" s="84">
        <f>'Datos fijos'!N41</f>
        <v>0</v>
      </c>
    </row>
    <row r="43" spans="2:18" ht="15" customHeight="1">
      <c r="B43" s="91"/>
      <c r="C43" s="86"/>
      <c r="D43" s="373" t="s">
        <v>723</v>
      </c>
      <c r="E43" s="317"/>
      <c r="F43" s="371" t="s">
        <v>721</v>
      </c>
      <c r="G43" s="369"/>
      <c r="H43" s="367"/>
      <c r="I43" s="367"/>
      <c r="J43" s="367"/>
      <c r="K43" s="367"/>
      <c r="L43" s="367"/>
      <c r="M43" s="367"/>
      <c r="R43" s="84">
        <f>'Datos fijos'!N42</f>
        <v>0</v>
      </c>
    </row>
    <row r="44" spans="2:18" ht="15" customHeight="1">
      <c r="B44" s="91"/>
      <c r="C44" s="86"/>
      <c r="D44" s="372" t="s">
        <v>724</v>
      </c>
      <c r="E44" s="317"/>
      <c r="F44" s="317"/>
      <c r="G44" s="369"/>
      <c r="H44" s="367"/>
      <c r="I44" s="367"/>
      <c r="J44" s="367"/>
      <c r="K44" s="367"/>
      <c r="L44" s="367"/>
      <c r="M44" s="367"/>
      <c r="R44" s="84">
        <f>'Datos fijos'!N43</f>
        <v>0</v>
      </c>
    </row>
    <row r="45" spans="2:18" ht="15" customHeight="1" thickBot="1">
      <c r="B45" s="374"/>
      <c r="C45" s="375"/>
      <c r="D45" s="375"/>
      <c r="E45" s="375"/>
      <c r="F45" s="375"/>
      <c r="G45" s="376"/>
      <c r="H45" s="367"/>
      <c r="I45" s="367"/>
      <c r="J45" s="367"/>
      <c r="K45" s="367"/>
      <c r="L45" s="367"/>
      <c r="M45" s="367"/>
      <c r="R45" s="84">
        <f>'Datos fijos'!N44</f>
        <v>0</v>
      </c>
    </row>
    <row r="46" spans="2:18" ht="15" customHeight="1" thickBot="1"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R46" s="84">
        <f>'Datos fijos'!N45</f>
        <v>0</v>
      </c>
    </row>
    <row r="47" spans="2:18" ht="15" customHeight="1">
      <c r="B47" s="378" t="s">
        <v>725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80"/>
      <c r="R47" s="84">
        <f>'Datos fijos'!N46</f>
        <v>0</v>
      </c>
    </row>
    <row r="48" spans="2:18" ht="15" customHeight="1">
      <c r="B48" s="381" t="s">
        <v>726</v>
      </c>
      <c r="C48" s="382"/>
      <c r="D48" s="382"/>
      <c r="E48" s="96"/>
      <c r="F48" s="383"/>
      <c r="G48" s="383"/>
      <c r="H48" s="86"/>
      <c r="I48" s="86"/>
      <c r="J48" s="86"/>
      <c r="K48" s="86"/>
      <c r="L48" s="86"/>
      <c r="M48" s="89"/>
      <c r="R48" s="84">
        <f>'Datos fijos'!N47</f>
        <v>0</v>
      </c>
    </row>
    <row r="49" spans="2:18" ht="15" customHeight="1">
      <c r="B49" s="381"/>
      <c r="C49" s="479" t="s">
        <v>727</v>
      </c>
      <c r="D49" s="479"/>
      <c r="E49" s="479"/>
      <c r="F49" s="479"/>
      <c r="G49" s="479"/>
      <c r="H49" s="479"/>
      <c r="I49" s="479"/>
      <c r="J49" s="479"/>
      <c r="K49" s="479"/>
      <c r="L49" s="479"/>
      <c r="M49" s="384"/>
      <c r="R49" s="84">
        <f>'Datos fijos'!N48</f>
        <v>0</v>
      </c>
    </row>
    <row r="50" spans="2:18" ht="15" customHeight="1">
      <c r="B50" s="381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384"/>
      <c r="R50" s="84">
        <f>'Datos fijos'!N49</f>
        <v>0</v>
      </c>
    </row>
    <row r="51" spans="2:18" ht="15" customHeight="1">
      <c r="B51" s="381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384"/>
      <c r="R51" s="84">
        <f>'Datos fijos'!N50</f>
        <v>0</v>
      </c>
    </row>
    <row r="52" spans="2:18" ht="14.5">
      <c r="B52" s="381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384"/>
      <c r="R52" s="84">
        <f>'Datos fijos'!N51</f>
        <v>0</v>
      </c>
    </row>
    <row r="53" spans="2:18" ht="15" customHeight="1">
      <c r="B53" s="381"/>
      <c r="C53" s="382"/>
      <c r="D53" s="382"/>
      <c r="E53" s="383"/>
      <c r="F53" s="385"/>
      <c r="G53" s="385"/>
      <c r="H53" s="385"/>
      <c r="I53" s="385"/>
      <c r="J53" s="385"/>
      <c r="K53" s="385"/>
      <c r="L53" s="385"/>
      <c r="M53" s="384"/>
      <c r="R53" s="84">
        <f>'Datos fijos'!N52</f>
        <v>0</v>
      </c>
    </row>
    <row r="54" spans="2:18" ht="15" customHeight="1">
      <c r="B54" s="381" t="s">
        <v>728</v>
      </c>
      <c r="C54" s="382"/>
      <c r="D54" s="382"/>
      <c r="E54" s="383"/>
      <c r="F54" s="86"/>
      <c r="G54" s="86"/>
      <c r="H54" s="86"/>
      <c r="I54" s="86"/>
      <c r="J54" s="86"/>
      <c r="K54" s="86"/>
      <c r="L54" s="86"/>
      <c r="M54" s="89"/>
      <c r="R54" s="84">
        <f>'Datos fijos'!N53</f>
        <v>0</v>
      </c>
    </row>
    <row r="55" spans="2:18" ht="15" customHeight="1">
      <c r="B55" s="381"/>
      <c r="C55" s="479" t="s">
        <v>729</v>
      </c>
      <c r="D55" s="479"/>
      <c r="E55" s="479"/>
      <c r="F55" s="479"/>
      <c r="G55" s="479"/>
      <c r="H55" s="479"/>
      <c r="I55" s="479"/>
      <c r="J55" s="479"/>
      <c r="K55" s="479"/>
      <c r="L55" s="479"/>
      <c r="M55" s="384"/>
      <c r="R55" s="84">
        <f>'Datos fijos'!N54</f>
        <v>0</v>
      </c>
    </row>
    <row r="56" spans="2:18" ht="15" customHeight="1">
      <c r="B56" s="91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384"/>
      <c r="R56" s="84">
        <f>'Datos fijos'!N55</f>
        <v>0</v>
      </c>
    </row>
    <row r="57" spans="2:18" ht="15" customHeight="1">
      <c r="B57" s="386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384"/>
      <c r="R57" s="84">
        <f>'Datos fijos'!N56</f>
        <v>0</v>
      </c>
    </row>
    <row r="58" spans="2:18" ht="15" customHeight="1">
      <c r="B58" s="387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388"/>
      <c r="R58" s="84">
        <f>'Datos fijos'!N57</f>
        <v>0</v>
      </c>
    </row>
    <row r="59" spans="2:18" ht="15" customHeight="1" thickBot="1">
      <c r="B59" s="374"/>
      <c r="C59" s="375"/>
      <c r="D59" s="389"/>
      <c r="E59" s="375"/>
      <c r="F59" s="375"/>
      <c r="G59" s="375"/>
      <c r="H59" s="375"/>
      <c r="I59" s="375"/>
      <c r="J59" s="375"/>
      <c r="K59" s="375"/>
      <c r="L59" s="375"/>
      <c r="M59" s="376"/>
      <c r="R59" s="84">
        <f>'Datos fijos'!N58</f>
        <v>0</v>
      </c>
    </row>
    <row r="60" spans="2:18" ht="15" customHeight="1" thickBot="1">
      <c r="B60" s="377"/>
      <c r="C60" s="377"/>
      <c r="D60" s="390"/>
      <c r="E60" s="377"/>
      <c r="F60" s="377"/>
      <c r="G60" s="377"/>
      <c r="H60" s="377"/>
      <c r="I60" s="377"/>
      <c r="J60" s="377"/>
      <c r="K60" s="377"/>
      <c r="L60" s="377"/>
      <c r="M60" s="377"/>
      <c r="R60" s="84">
        <f>'Datos fijos'!N59</f>
        <v>0</v>
      </c>
    </row>
    <row r="61" spans="2:18" ht="15" customHeight="1">
      <c r="B61" s="391" t="s">
        <v>730</v>
      </c>
      <c r="C61" s="365"/>
      <c r="D61" s="392"/>
      <c r="E61" s="365"/>
      <c r="F61" s="365"/>
      <c r="G61" s="365"/>
      <c r="H61" s="365"/>
      <c r="I61" s="365"/>
      <c r="J61" s="365"/>
      <c r="K61" s="365"/>
      <c r="L61" s="365"/>
      <c r="M61" s="366"/>
      <c r="R61" s="84">
        <f>'Datos fijos'!N60</f>
        <v>0</v>
      </c>
    </row>
    <row r="62" spans="2:18" ht="15" customHeight="1">
      <c r="B62" s="393" t="s">
        <v>731</v>
      </c>
      <c r="C62" s="367"/>
      <c r="D62" s="394"/>
      <c r="E62" s="373"/>
      <c r="F62" s="86"/>
      <c r="G62" s="86"/>
      <c r="H62" s="86"/>
      <c r="I62" s="86"/>
      <c r="J62" s="86"/>
      <c r="K62" s="86"/>
      <c r="L62" s="86"/>
      <c r="M62" s="89"/>
      <c r="R62" s="84">
        <f>'Datos fijos'!N61</f>
        <v>0</v>
      </c>
    </row>
    <row r="63" spans="2:18" ht="19.5" customHeight="1">
      <c r="B63" s="110"/>
      <c r="C63" s="479" t="s">
        <v>732</v>
      </c>
      <c r="D63" s="479"/>
      <c r="E63" s="479"/>
      <c r="F63" s="479"/>
      <c r="G63" s="479"/>
      <c r="H63" s="479"/>
      <c r="I63" s="479"/>
      <c r="J63" s="479"/>
      <c r="K63" s="479"/>
      <c r="L63" s="479"/>
      <c r="M63" s="89"/>
      <c r="R63" s="84">
        <f>'Datos fijos'!N62</f>
        <v>0</v>
      </c>
    </row>
    <row r="64" spans="2:18">
      <c r="B64" s="110"/>
      <c r="C64" s="479"/>
      <c r="D64" s="479"/>
      <c r="E64" s="479"/>
      <c r="F64" s="479"/>
      <c r="G64" s="479"/>
      <c r="H64" s="479"/>
      <c r="I64" s="479"/>
      <c r="J64" s="479"/>
      <c r="K64" s="479"/>
      <c r="L64" s="479"/>
      <c r="M64" s="89"/>
      <c r="R64" s="84">
        <f>'Datos fijos'!N63</f>
        <v>0</v>
      </c>
    </row>
    <row r="65" spans="2:18" ht="16.5" customHeight="1">
      <c r="B65" s="110"/>
      <c r="C65" s="479"/>
      <c r="D65" s="479"/>
      <c r="E65" s="479"/>
      <c r="F65" s="479"/>
      <c r="G65" s="479"/>
      <c r="H65" s="479"/>
      <c r="I65" s="479"/>
      <c r="J65" s="479"/>
      <c r="K65" s="479"/>
      <c r="L65" s="479"/>
      <c r="M65" s="89"/>
      <c r="R65" s="84">
        <f>'Datos fijos'!N64</f>
        <v>0</v>
      </c>
    </row>
    <row r="66" spans="2:18" ht="15" customHeight="1">
      <c r="B66" s="110"/>
      <c r="C66" s="479"/>
      <c r="D66" s="479"/>
      <c r="E66" s="479"/>
      <c r="F66" s="479"/>
      <c r="G66" s="479"/>
      <c r="H66" s="479"/>
      <c r="I66" s="479"/>
      <c r="J66" s="479"/>
      <c r="K66" s="479"/>
      <c r="L66" s="479"/>
      <c r="M66" s="89"/>
      <c r="R66" s="84">
        <f>'Datos fijos'!N65</f>
        <v>0</v>
      </c>
    </row>
    <row r="67" spans="2:18" ht="15" customHeight="1" thickBot="1">
      <c r="B67" s="374"/>
      <c r="C67" s="375"/>
      <c r="D67" s="389"/>
      <c r="E67" s="375"/>
      <c r="F67" s="375"/>
      <c r="G67" s="375"/>
      <c r="H67" s="375"/>
      <c r="I67" s="375"/>
      <c r="J67" s="375"/>
      <c r="K67" s="375"/>
      <c r="L67" s="375"/>
      <c r="M67" s="376"/>
      <c r="R67" s="84">
        <f>'Datos fijos'!N66</f>
        <v>0</v>
      </c>
    </row>
    <row r="68" spans="2:18" ht="15" customHeight="1"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3"/>
      <c r="R68" s="84">
        <f>'Datos fijos'!N67</f>
        <v>0</v>
      </c>
    </row>
    <row r="69" spans="2:18" ht="15" customHeight="1"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3"/>
      <c r="R69" s="84">
        <f>'Datos fijos'!N68</f>
        <v>0</v>
      </c>
    </row>
    <row r="70" spans="2:18" ht="15" customHeight="1">
      <c r="B70" s="453" t="s">
        <v>627</v>
      </c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3"/>
      <c r="R70" s="84">
        <f>'Datos fijos'!N69</f>
        <v>0</v>
      </c>
    </row>
    <row r="71" spans="2:18" ht="15" customHeight="1" thickBot="1"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3"/>
      <c r="R71" s="84">
        <f>'Datos fijos'!N70</f>
        <v>0</v>
      </c>
    </row>
    <row r="72" spans="2:18" ht="15" customHeight="1">
      <c r="B72" s="351" t="s">
        <v>733</v>
      </c>
      <c r="C72" s="352"/>
      <c r="D72" s="352"/>
      <c r="E72" s="352"/>
      <c r="F72" s="352"/>
      <c r="G72" s="353"/>
      <c r="H72" s="351" t="s">
        <v>734</v>
      </c>
      <c r="I72" s="352"/>
      <c r="J72" s="352"/>
      <c r="K72" s="352"/>
      <c r="L72" s="352"/>
      <c r="M72" s="353"/>
      <c r="R72" s="84">
        <f>'Datos fijos'!N71</f>
        <v>0</v>
      </c>
    </row>
    <row r="73" spans="2:18" ht="15" customHeight="1">
      <c r="B73" s="354"/>
      <c r="C73" s="355"/>
      <c r="D73" s="355"/>
      <c r="E73" s="355"/>
      <c r="F73" s="355"/>
      <c r="G73" s="356"/>
      <c r="H73" s="347" t="s">
        <v>735</v>
      </c>
      <c r="I73" s="355"/>
      <c r="J73" s="355"/>
      <c r="K73" s="355"/>
      <c r="L73" s="355"/>
      <c r="M73" s="356"/>
      <c r="R73" s="84">
        <f>'Datos fijos'!N72</f>
        <v>0</v>
      </c>
    </row>
    <row r="74" spans="2:18" ht="15" customHeight="1">
      <c r="B74" s="395"/>
      <c r="C74" s="396"/>
      <c r="D74" s="396"/>
      <c r="E74" s="396"/>
      <c r="F74" s="396"/>
      <c r="G74" s="397"/>
      <c r="H74" s="395"/>
      <c r="I74" s="398"/>
      <c r="J74" s="398"/>
      <c r="K74" s="398"/>
      <c r="L74" s="398"/>
      <c r="M74" s="397"/>
      <c r="R74" s="84">
        <f>'Datos fijos'!N73</f>
        <v>0</v>
      </c>
    </row>
    <row r="75" spans="2:18" ht="15" customHeight="1">
      <c r="B75" s="399" t="s">
        <v>736</v>
      </c>
      <c r="C75" s="400"/>
      <c r="D75" s="396"/>
      <c r="E75" s="396"/>
      <c r="F75" s="396"/>
      <c r="G75" s="397"/>
      <c r="H75" s="399" t="s">
        <v>736</v>
      </c>
      <c r="I75" s="400"/>
      <c r="J75" s="396"/>
      <c r="K75" s="396"/>
      <c r="L75" s="396"/>
      <c r="M75" s="98"/>
      <c r="R75" s="84">
        <f>'Datos fijos'!N74</f>
        <v>0</v>
      </c>
    </row>
    <row r="76" spans="2:18" ht="15" customHeight="1">
      <c r="B76" s="399"/>
      <c r="C76" s="401"/>
      <c r="D76" s="401"/>
      <c r="E76" s="396"/>
      <c r="F76" s="396"/>
      <c r="G76" s="397"/>
      <c r="H76" s="399"/>
      <c r="I76" s="401"/>
      <c r="J76" s="401"/>
      <c r="K76" s="396"/>
      <c r="L76" s="396"/>
      <c r="M76" s="98"/>
      <c r="R76" s="84">
        <f>'Datos fijos'!N75</f>
        <v>0</v>
      </c>
    </row>
    <row r="77" spans="2:18" ht="15" customHeight="1">
      <c r="B77" s="399" t="s">
        <v>737</v>
      </c>
      <c r="C77" s="477"/>
      <c r="D77" s="478"/>
      <c r="E77" s="401" t="s">
        <v>738</v>
      </c>
      <c r="F77" s="402"/>
      <c r="G77" s="397"/>
      <c r="H77" s="399" t="s">
        <v>737</v>
      </c>
      <c r="I77" s="477"/>
      <c r="J77" s="478"/>
      <c r="K77" s="401" t="s">
        <v>738</v>
      </c>
      <c r="L77" s="402"/>
      <c r="M77" s="98"/>
      <c r="R77" s="84">
        <f>'Datos fijos'!N76</f>
        <v>0</v>
      </c>
    </row>
    <row r="78" spans="2:18" ht="15" customHeight="1">
      <c r="B78" s="399" t="s">
        <v>739</v>
      </c>
      <c r="C78" s="477"/>
      <c r="D78" s="478"/>
      <c r="E78" s="477"/>
      <c r="F78" s="478"/>
      <c r="G78" s="397"/>
      <c r="H78" s="399" t="s">
        <v>739</v>
      </c>
      <c r="I78" s="477"/>
      <c r="J78" s="478"/>
      <c r="K78" s="477"/>
      <c r="L78" s="478"/>
      <c r="M78" s="98"/>
      <c r="R78" s="84">
        <f>'Datos fijos'!N77</f>
        <v>0</v>
      </c>
    </row>
    <row r="79" spans="2:18" ht="15" customHeight="1">
      <c r="B79" s="399" t="s">
        <v>740</v>
      </c>
      <c r="C79" s="403"/>
      <c r="D79" s="404"/>
      <c r="E79" s="401" t="s">
        <v>741</v>
      </c>
      <c r="F79" s="403"/>
      <c r="G79" s="397"/>
      <c r="H79" s="399" t="s">
        <v>740</v>
      </c>
      <c r="I79" s="403"/>
      <c r="J79" s="404"/>
      <c r="K79" s="401" t="s">
        <v>741</v>
      </c>
      <c r="L79" s="403"/>
      <c r="M79" s="397"/>
      <c r="R79" s="84">
        <f>'Datos fijos'!N78</f>
        <v>0</v>
      </c>
    </row>
    <row r="80" spans="2:18" ht="14.5">
      <c r="B80" s="399" t="s">
        <v>742</v>
      </c>
      <c r="C80" s="267"/>
      <c r="D80" s="396"/>
      <c r="E80" s="396"/>
      <c r="F80" s="396"/>
      <c r="G80" s="397"/>
      <c r="H80" s="399" t="s">
        <v>742</v>
      </c>
      <c r="I80" s="267"/>
      <c r="J80" s="396"/>
      <c r="K80" s="396"/>
      <c r="L80" s="396"/>
      <c r="M80" s="397"/>
      <c r="R80" s="84">
        <f>'Datos fijos'!N79</f>
        <v>0</v>
      </c>
    </row>
    <row r="81" spans="2:18" ht="15" customHeight="1">
      <c r="B81" s="399"/>
      <c r="C81" s="396"/>
      <c r="D81" s="396"/>
      <c r="E81" s="396"/>
      <c r="F81" s="396"/>
      <c r="G81" s="397"/>
      <c r="H81" s="399"/>
      <c r="I81" s="396"/>
      <c r="J81" s="396"/>
      <c r="K81" s="396"/>
      <c r="L81" s="396"/>
      <c r="M81" s="397"/>
      <c r="R81" s="84">
        <f>'Datos fijos'!N80</f>
        <v>0</v>
      </c>
    </row>
    <row r="82" spans="2:18" ht="15" customHeight="1">
      <c r="B82" s="399"/>
      <c r="C82" s="396"/>
      <c r="D82" s="396"/>
      <c r="E82" s="396"/>
      <c r="F82" s="396"/>
      <c r="G82" s="397"/>
      <c r="H82" s="399"/>
      <c r="I82" s="396"/>
      <c r="J82" s="396"/>
      <c r="K82" s="396"/>
      <c r="L82" s="396"/>
      <c r="M82" s="397"/>
      <c r="R82" s="84">
        <f>'Datos fijos'!N81</f>
        <v>0</v>
      </c>
    </row>
    <row r="83" spans="2:18" ht="15" customHeight="1">
      <c r="B83" s="399" t="s">
        <v>743</v>
      </c>
      <c r="C83" s="477"/>
      <c r="D83" s="478"/>
      <c r="E83" s="401" t="s">
        <v>738</v>
      </c>
      <c r="F83" s="402"/>
      <c r="G83" s="397"/>
      <c r="H83" s="399" t="s">
        <v>743</v>
      </c>
      <c r="I83" s="477"/>
      <c r="J83" s="478"/>
      <c r="K83" s="401" t="s">
        <v>738</v>
      </c>
      <c r="L83" s="402"/>
      <c r="M83" s="397"/>
      <c r="R83" s="84">
        <f>'Datos fijos'!N82</f>
        <v>0</v>
      </c>
    </row>
    <row r="84" spans="2:18" ht="15" customHeight="1">
      <c r="B84" s="399" t="s">
        <v>739</v>
      </c>
      <c r="C84" s="477"/>
      <c r="D84" s="478"/>
      <c r="E84" s="477"/>
      <c r="F84" s="478"/>
      <c r="G84" s="397"/>
      <c r="H84" s="399" t="s">
        <v>739</v>
      </c>
      <c r="I84" s="477"/>
      <c r="J84" s="478"/>
      <c r="K84" s="477"/>
      <c r="L84" s="478"/>
      <c r="M84" s="397"/>
      <c r="R84" s="84">
        <f>'Datos fijos'!N83</f>
        <v>0</v>
      </c>
    </row>
    <row r="85" spans="2:18" ht="15" customHeight="1">
      <c r="B85" s="399" t="s">
        <v>744</v>
      </c>
      <c r="C85" s="400"/>
      <c r="D85" s="404"/>
      <c r="E85" s="401" t="s">
        <v>745</v>
      </c>
      <c r="F85" s="403"/>
      <c r="G85" s="397"/>
      <c r="H85" s="399" t="s">
        <v>744</v>
      </c>
      <c r="I85" s="400"/>
      <c r="J85" s="404"/>
      <c r="K85" s="401" t="s">
        <v>745</v>
      </c>
      <c r="L85" s="403"/>
      <c r="M85" s="397"/>
      <c r="R85" s="84">
        <f>'Datos fijos'!N84</f>
        <v>0</v>
      </c>
    </row>
    <row r="86" spans="2:18" ht="15" customHeight="1">
      <c r="B86" s="399" t="s">
        <v>742</v>
      </c>
      <c r="C86" s="267"/>
      <c r="D86" s="405"/>
      <c r="E86" s="405"/>
      <c r="F86" s="405"/>
      <c r="G86" s="397"/>
      <c r="H86" s="399" t="s">
        <v>742</v>
      </c>
      <c r="I86" s="267"/>
      <c r="J86" s="405"/>
      <c r="K86" s="405"/>
      <c r="L86" s="405"/>
      <c r="M86" s="397"/>
      <c r="R86" s="84">
        <f>'Datos fijos'!N85</f>
        <v>0</v>
      </c>
    </row>
    <row r="87" spans="2:18" ht="15" customHeight="1">
      <c r="B87" s="399"/>
      <c r="C87" s="406"/>
      <c r="D87" s="406"/>
      <c r="E87" s="406"/>
      <c r="F87" s="406"/>
      <c r="G87" s="397"/>
      <c r="H87" s="399"/>
      <c r="I87" s="406"/>
      <c r="J87" s="406"/>
      <c r="K87" s="406"/>
      <c r="L87" s="406"/>
      <c r="M87" s="397"/>
      <c r="R87" s="84">
        <f>'Datos fijos'!N86</f>
        <v>0</v>
      </c>
    </row>
    <row r="88" spans="2:18" ht="15" customHeight="1">
      <c r="B88" s="399"/>
      <c r="C88" s="406"/>
      <c r="D88" s="406"/>
      <c r="E88" s="406"/>
      <c r="F88" s="406"/>
      <c r="G88" s="397"/>
      <c r="H88" s="399"/>
      <c r="I88" s="406"/>
      <c r="J88" s="406"/>
      <c r="K88" s="406"/>
      <c r="L88" s="406"/>
      <c r="M88" s="397"/>
      <c r="R88" s="84">
        <f>'Datos fijos'!N87</f>
        <v>0</v>
      </c>
    </row>
    <row r="89" spans="2:18" ht="15" customHeight="1">
      <c r="B89" s="399" t="s">
        <v>746</v>
      </c>
      <c r="C89" s="477"/>
      <c r="D89" s="478"/>
      <c r="E89" s="406"/>
      <c r="F89" s="406"/>
      <c r="G89" s="407"/>
      <c r="H89" s="399" t="s">
        <v>746</v>
      </c>
      <c r="I89" s="477"/>
      <c r="J89" s="478"/>
      <c r="K89" s="406"/>
      <c r="L89" s="406"/>
      <c r="M89" s="397"/>
      <c r="R89" s="84">
        <f>'Datos fijos'!N88</f>
        <v>0</v>
      </c>
    </row>
    <row r="90" spans="2:18" ht="15" customHeight="1">
      <c r="B90" s="399" t="s">
        <v>739</v>
      </c>
      <c r="C90" s="477"/>
      <c r="D90" s="478"/>
      <c r="E90" s="477"/>
      <c r="F90" s="478"/>
      <c r="G90" s="407"/>
      <c r="H90" s="399" t="s">
        <v>739</v>
      </c>
      <c r="I90" s="477"/>
      <c r="J90" s="478"/>
      <c r="K90" s="477"/>
      <c r="L90" s="478"/>
      <c r="M90" s="397"/>
      <c r="R90" s="84">
        <f>'Datos fijos'!N89</f>
        <v>0</v>
      </c>
    </row>
    <row r="91" spans="2:18" ht="15" customHeight="1">
      <c r="B91" s="399" t="s">
        <v>747</v>
      </c>
      <c r="C91" s="402"/>
      <c r="D91" s="406"/>
      <c r="E91" s="408" t="s">
        <v>748</v>
      </c>
      <c r="F91" s="403">
        <v>1</v>
      </c>
      <c r="G91" s="407"/>
      <c r="H91" s="399" t="s">
        <v>747</v>
      </c>
      <c r="I91" s="402"/>
      <c r="J91" s="406"/>
      <c r="K91" s="408" t="s">
        <v>748</v>
      </c>
      <c r="L91" s="403"/>
      <c r="M91" s="397"/>
      <c r="R91" s="84">
        <f>'Datos fijos'!N90</f>
        <v>0</v>
      </c>
    </row>
    <row r="92" spans="2:18" ht="15" customHeight="1" thickBot="1">
      <c r="B92" s="409"/>
      <c r="C92" s="410"/>
      <c r="D92" s="410"/>
      <c r="E92" s="410"/>
      <c r="F92" s="410"/>
      <c r="G92" s="411"/>
      <c r="H92" s="412"/>
      <c r="I92" s="413"/>
      <c r="J92" s="413"/>
      <c r="K92" s="413"/>
      <c r="L92" s="413"/>
      <c r="M92" s="414"/>
      <c r="R92" s="84">
        <f>'Datos fijos'!N91</f>
        <v>0</v>
      </c>
    </row>
    <row r="93" spans="2:18" ht="15" thickBot="1">
      <c r="B93" s="415"/>
      <c r="C93" s="415"/>
      <c r="D93" s="415"/>
      <c r="E93" s="415"/>
      <c r="F93" s="415"/>
      <c r="G93" s="415"/>
      <c r="H93" s="355"/>
      <c r="I93" s="355"/>
      <c r="J93" s="355"/>
      <c r="K93" s="355"/>
      <c r="L93" s="355"/>
      <c r="M93" s="355"/>
      <c r="R93" s="84">
        <f>'Datos fijos'!N92</f>
        <v>0</v>
      </c>
    </row>
    <row r="94" spans="2:18">
      <c r="B94" s="100" t="s">
        <v>372</v>
      </c>
      <c r="C94" s="101"/>
      <c r="D94" s="101"/>
      <c r="E94" s="101"/>
      <c r="F94" s="101"/>
      <c r="G94" s="102"/>
      <c r="H94" s="100" t="s">
        <v>373</v>
      </c>
      <c r="I94" s="101"/>
      <c r="J94" s="101"/>
      <c r="K94" s="101"/>
      <c r="L94" s="101"/>
      <c r="M94" s="102"/>
      <c r="R94" s="84">
        <f>'Datos fijos'!N93</f>
        <v>0</v>
      </c>
    </row>
    <row r="95" spans="2:18">
      <c r="B95" s="107"/>
      <c r="C95" s="86"/>
      <c r="D95" s="86"/>
      <c r="E95" s="86"/>
      <c r="F95" s="86"/>
      <c r="G95" s="89"/>
      <c r="H95" s="91" t="s">
        <v>749</v>
      </c>
      <c r="I95" s="86"/>
      <c r="J95" s="86"/>
      <c r="K95" s="86"/>
      <c r="L95" s="86"/>
      <c r="M95" s="89"/>
      <c r="R95" s="84">
        <f>'Datos fijos'!N94</f>
        <v>0</v>
      </c>
    </row>
    <row r="96" spans="2:18">
      <c r="B96" s="107"/>
      <c r="C96" s="86"/>
      <c r="D96" s="86"/>
      <c r="E96" s="86"/>
      <c r="F96" s="86"/>
      <c r="G96" s="89"/>
      <c r="H96" s="107"/>
      <c r="I96" s="86"/>
      <c r="J96" s="86"/>
      <c r="K96" s="86"/>
      <c r="L96" s="86"/>
      <c r="M96" s="89"/>
      <c r="R96" s="84">
        <f>'Datos fijos'!N95</f>
        <v>0</v>
      </c>
    </row>
    <row r="97" spans="2:18">
      <c r="B97" s="106" t="s">
        <v>374</v>
      </c>
      <c r="C97" s="267"/>
      <c r="D97" s="86" t="s">
        <v>375</v>
      </c>
      <c r="E97" s="86"/>
      <c r="F97" s="86"/>
      <c r="G97" s="89"/>
      <c r="H97" s="106" t="s">
        <v>374</v>
      </c>
      <c r="I97" s="267"/>
      <c r="J97" s="86" t="s">
        <v>375</v>
      </c>
      <c r="K97" s="86"/>
      <c r="L97" s="86"/>
      <c r="M97" s="89"/>
      <c r="R97" s="84">
        <f>'Datos fijos'!N96</f>
        <v>0</v>
      </c>
    </row>
    <row r="98" spans="2:18">
      <c r="B98" s="106" t="s">
        <v>376</v>
      </c>
      <c r="C98" s="267"/>
      <c r="D98" s="86" t="s">
        <v>628</v>
      </c>
      <c r="E98" s="86"/>
      <c r="F98" s="86"/>
      <c r="G98" s="89"/>
      <c r="H98" s="106" t="s">
        <v>376</v>
      </c>
      <c r="I98" s="267"/>
      <c r="J98" s="86" t="s">
        <v>628</v>
      </c>
      <c r="K98" s="86"/>
      <c r="L98" s="86"/>
      <c r="M98" s="89"/>
      <c r="R98" s="84">
        <f>'Datos fijos'!N97</f>
        <v>0</v>
      </c>
    </row>
    <row r="99" spans="2:18">
      <c r="B99" s="106" t="s">
        <v>377</v>
      </c>
      <c r="C99" s="267"/>
      <c r="D99" s="267"/>
      <c r="E99" s="86" t="s">
        <v>244</v>
      </c>
      <c r="F99" s="86"/>
      <c r="G99" s="89"/>
      <c r="H99" s="106" t="s">
        <v>377</v>
      </c>
      <c r="I99" s="267"/>
      <c r="J99" s="267"/>
      <c r="K99" s="86" t="s">
        <v>244</v>
      </c>
      <c r="L99" s="86"/>
      <c r="M99" s="89"/>
      <c r="R99" s="84">
        <f>'Datos fijos'!N98</f>
        <v>0</v>
      </c>
    </row>
    <row r="100" spans="2:18">
      <c r="B100" s="88" t="s">
        <v>378</v>
      </c>
      <c r="C100" s="483"/>
      <c r="D100" s="484"/>
      <c r="E100" s="483"/>
      <c r="F100" s="485"/>
      <c r="G100" s="89"/>
      <c r="H100" s="88" t="s">
        <v>378</v>
      </c>
      <c r="I100" s="483"/>
      <c r="J100" s="484"/>
      <c r="K100" s="483"/>
      <c r="L100" s="485"/>
      <c r="M100" s="89"/>
      <c r="R100" s="84">
        <f>'Datos fijos'!N99</f>
        <v>0</v>
      </c>
    </row>
    <row r="101" spans="2:18">
      <c r="B101" s="106" t="s">
        <v>379</v>
      </c>
      <c r="C101" s="324"/>
      <c r="D101" s="86" t="s">
        <v>304</v>
      </c>
      <c r="E101" s="86"/>
      <c r="F101" s="86"/>
      <c r="G101" s="89"/>
      <c r="H101" s="106" t="s">
        <v>379</v>
      </c>
      <c r="I101" s="324"/>
      <c r="J101" s="86" t="s">
        <v>304</v>
      </c>
      <c r="K101" s="86"/>
      <c r="L101" s="86"/>
      <c r="M101" s="89"/>
      <c r="R101" s="84">
        <f>'Datos fijos'!N100</f>
        <v>0</v>
      </c>
    </row>
    <row r="102" spans="2:18" ht="14.5" thickBot="1">
      <c r="B102" s="93"/>
      <c r="C102" s="94"/>
      <c r="D102" s="94"/>
      <c r="E102" s="94"/>
      <c r="F102" s="94"/>
      <c r="G102" s="95"/>
      <c r="H102" s="93"/>
      <c r="I102" s="94"/>
      <c r="J102" s="94"/>
      <c r="K102" s="94"/>
      <c r="L102" s="94"/>
      <c r="M102" s="95"/>
      <c r="R102" s="84">
        <f>'Datos fijos'!N101</f>
        <v>0</v>
      </c>
    </row>
    <row r="103" spans="2:18" ht="14.5" thickBot="1">
      <c r="R103" s="84">
        <f>'Datos fijos'!N102</f>
        <v>0</v>
      </c>
    </row>
    <row r="104" spans="2:18">
      <c r="B104" s="116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2"/>
      <c r="R104" s="84">
        <f>'Datos fijos'!N103</f>
        <v>0</v>
      </c>
    </row>
    <row r="105" spans="2:18" ht="20">
      <c r="B105" s="313" t="s">
        <v>750</v>
      </c>
      <c r="C105" s="416">
        <f>I105*9.81*I106*I107*I108*I109*I110*I111/1000000</f>
        <v>0</v>
      </c>
      <c r="D105" s="417" t="s">
        <v>56</v>
      </c>
      <c r="E105" s="418" t="s">
        <v>751</v>
      </c>
      <c r="F105" s="86"/>
      <c r="G105" s="86"/>
      <c r="H105" s="86"/>
      <c r="I105" s="419">
        <v>1000</v>
      </c>
      <c r="J105" s="420" t="s">
        <v>752</v>
      </c>
      <c r="K105" s="86"/>
      <c r="L105" s="86"/>
      <c r="M105" s="89"/>
      <c r="R105" s="84">
        <f>'Datos fijos'!N104</f>
        <v>0</v>
      </c>
    </row>
    <row r="106" spans="2:18" ht="14.5">
      <c r="B106" s="91"/>
      <c r="C106" s="86"/>
      <c r="D106" s="86"/>
      <c r="E106" s="86"/>
      <c r="F106" s="86"/>
      <c r="G106" s="86"/>
      <c r="H106" s="86"/>
      <c r="I106" s="421">
        <f>IF(L77*I75+F77*C75=0,0,(F79*(F77*C75)+L79*(L77*I75))/(L77*I75+F77*C75))</f>
        <v>0</v>
      </c>
      <c r="J106" s="420" t="s">
        <v>753</v>
      </c>
      <c r="K106" s="86"/>
      <c r="L106" s="86"/>
      <c r="M106" s="89"/>
      <c r="R106" s="84">
        <f>'Datos fijos'!N105</f>
        <v>0</v>
      </c>
    </row>
    <row r="107" spans="2:18" ht="20">
      <c r="B107" s="313" t="s">
        <v>629</v>
      </c>
      <c r="C107" s="345"/>
      <c r="D107" s="86" t="s">
        <v>56</v>
      </c>
      <c r="E107" s="86"/>
      <c r="F107" s="86"/>
      <c r="G107" s="86"/>
      <c r="H107" s="86"/>
      <c r="I107" s="421">
        <f>IF(L77*I75+F77*C75=0,0,(F91*(F77*C75)+L91*(L77*I75))/(L77*I75+F77*C75))</f>
        <v>0</v>
      </c>
      <c r="J107" s="420" t="s">
        <v>754</v>
      </c>
      <c r="K107" s="86"/>
      <c r="L107" s="86"/>
      <c r="M107" s="89"/>
      <c r="R107" s="84">
        <f>'Datos fijos'!N106</f>
        <v>0</v>
      </c>
    </row>
    <row r="108" spans="2:18" ht="14.5">
      <c r="B108" s="106"/>
      <c r="C108" s="86"/>
      <c r="D108" s="86"/>
      <c r="E108" s="86"/>
      <c r="F108" s="86"/>
      <c r="G108" s="86"/>
      <c r="H108" s="86"/>
      <c r="I108" s="421">
        <f>IF(L77*I75+F77*C75=0,0,(F85*(F77*C75)+L85*(L77*I75))/(L77*I75+F77*C75))</f>
        <v>0</v>
      </c>
      <c r="J108" s="420" t="s">
        <v>755</v>
      </c>
      <c r="K108" s="86"/>
      <c r="L108" s="86"/>
      <c r="M108" s="89"/>
      <c r="R108" s="84">
        <f>'Datos fijos'!N107</f>
        <v>0</v>
      </c>
    </row>
    <row r="109" spans="2:18" ht="14.5">
      <c r="B109" s="91"/>
      <c r="C109" s="86"/>
      <c r="D109" s="86"/>
      <c r="E109" s="86"/>
      <c r="F109" s="86"/>
      <c r="G109" s="86"/>
      <c r="H109" s="86"/>
      <c r="I109" s="421">
        <f>IF(I98*I97+C98*C97=0,0,(C101*(C98*C97)+I101*(I98*I97))/(I98*I97+C98*C97))</f>
        <v>0</v>
      </c>
      <c r="J109" s="420" t="s">
        <v>756</v>
      </c>
      <c r="K109" s="86"/>
      <c r="L109" s="86"/>
      <c r="M109" s="89"/>
      <c r="R109" s="84">
        <f>'Datos fijos'!N108</f>
        <v>0</v>
      </c>
    </row>
    <row r="110" spans="2:18" ht="15.5">
      <c r="B110" s="91"/>
      <c r="C110" s="86"/>
      <c r="D110" s="86"/>
      <c r="E110" s="422" t="str">
        <f>IF(C107&gt;102, "La potencia no puede exceder en un 2% la máxima aceptada (102MW)", IF(C107&gt;=100+MIN(IF(F80*C72=0,100,F80),IF(I72*L80=0,100,L80)),"No puede superar en más de un generador la Pot máxima (100MW)",""))</f>
        <v/>
      </c>
      <c r="F110" s="86"/>
      <c r="G110" s="86"/>
      <c r="H110" s="86"/>
      <c r="I110" s="419">
        <f>C32</f>
        <v>0</v>
      </c>
      <c r="J110" s="420" t="s">
        <v>757</v>
      </c>
      <c r="K110" s="86"/>
      <c r="L110" s="86"/>
      <c r="M110" s="89"/>
      <c r="R110" s="84">
        <f>'Datos fijos'!N109</f>
        <v>0</v>
      </c>
    </row>
    <row r="111" spans="2:18" ht="15.5">
      <c r="B111" s="91"/>
      <c r="C111" s="86"/>
      <c r="D111" s="86"/>
      <c r="E111" s="422"/>
      <c r="F111" s="86"/>
      <c r="G111" s="86"/>
      <c r="H111" s="86"/>
      <c r="I111" s="419">
        <f>C31</f>
        <v>0</v>
      </c>
      <c r="J111" s="420" t="s">
        <v>758</v>
      </c>
      <c r="K111" s="86"/>
      <c r="L111" s="86"/>
      <c r="M111" s="89"/>
      <c r="R111" s="84">
        <f>'Datos fijos'!N110</f>
        <v>0</v>
      </c>
    </row>
    <row r="112" spans="2:18" ht="14.5" thickBot="1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5"/>
      <c r="R112" s="84">
        <f>'Datos fijos'!N111</f>
        <v>0</v>
      </c>
    </row>
    <row r="113" spans="2:18">
      <c r="R113" s="84">
        <f>'Datos fijos'!N112</f>
        <v>0</v>
      </c>
    </row>
    <row r="114" spans="2:18" ht="14.5" thickBot="1">
      <c r="R114" s="84">
        <f>'Datos fijos'!N113</f>
        <v>0</v>
      </c>
    </row>
    <row r="115" spans="2:18">
      <c r="B115" s="116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R115" s="84">
        <f>'Datos fijos'!N114</f>
        <v>0</v>
      </c>
    </row>
    <row r="116" spans="2:18">
      <c r="B116" s="107" t="s">
        <v>592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9"/>
      <c r="R116" s="84">
        <f>'Datos fijos'!N115</f>
        <v>0</v>
      </c>
    </row>
    <row r="117" spans="2:18">
      <c r="B117" s="91"/>
      <c r="C117" s="86"/>
      <c r="D117" s="86"/>
      <c r="E117" s="482" t="s">
        <v>461</v>
      </c>
      <c r="F117" s="482"/>
      <c r="G117" s="86"/>
      <c r="H117" s="138" t="s">
        <v>630</v>
      </c>
      <c r="I117" s="86"/>
      <c r="J117" s="86"/>
      <c r="K117" s="86"/>
      <c r="L117" s="86"/>
      <c r="M117" s="89"/>
      <c r="R117" s="84">
        <f>'Datos fijos'!N116</f>
        <v>0</v>
      </c>
    </row>
    <row r="118" spans="2:18">
      <c r="B118" s="91"/>
      <c r="C118" s="86"/>
      <c r="D118" s="132" t="s">
        <v>325</v>
      </c>
      <c r="E118" s="138" t="s">
        <v>224</v>
      </c>
      <c r="F118" s="138" t="s">
        <v>231</v>
      </c>
      <c r="G118" s="86"/>
      <c r="H118" s="138" t="s">
        <v>251</v>
      </c>
      <c r="I118" s="86"/>
      <c r="J118" s="86"/>
      <c r="K118" s="86"/>
      <c r="L118" s="86"/>
      <c r="M118" s="89"/>
      <c r="R118" s="84">
        <f>'Datos fijos'!N117</f>
        <v>0</v>
      </c>
    </row>
    <row r="119" spans="2:18">
      <c r="B119" s="91"/>
      <c r="C119" s="483" t="s">
        <v>380</v>
      </c>
      <c r="D119" s="487"/>
      <c r="E119" s="228"/>
      <c r="F119" s="228"/>
      <c r="G119" s="86"/>
      <c r="H119" s="55"/>
      <c r="I119" s="86"/>
      <c r="J119" s="86"/>
      <c r="K119" s="86"/>
      <c r="L119" s="86"/>
      <c r="M119" s="89"/>
      <c r="R119" s="84">
        <f>'Datos fijos'!N118</f>
        <v>0</v>
      </c>
    </row>
    <row r="120" spans="2:18">
      <c r="B120" s="91"/>
      <c r="C120" s="483" t="s">
        <v>382</v>
      </c>
      <c r="D120" s="487"/>
      <c r="E120" s="228"/>
      <c r="F120" s="228"/>
      <c r="G120" s="86"/>
      <c r="H120" s="55"/>
      <c r="I120" s="86"/>
      <c r="J120" s="86"/>
      <c r="K120" s="86"/>
      <c r="L120" s="86"/>
      <c r="M120" s="89"/>
      <c r="R120" s="84">
        <f>'Datos fijos'!N119</f>
        <v>0</v>
      </c>
    </row>
    <row r="121" spans="2:18">
      <c r="B121" s="88"/>
      <c r="C121" s="483" t="s">
        <v>277</v>
      </c>
      <c r="D121" s="487"/>
      <c r="E121" s="228"/>
      <c r="F121" s="228"/>
      <c r="G121" s="86"/>
      <c r="H121" s="55"/>
      <c r="I121" s="86"/>
      <c r="J121" s="86"/>
      <c r="K121" s="86"/>
      <c r="L121" s="86"/>
      <c r="M121" s="89"/>
      <c r="R121" s="84">
        <f>'Datos fijos'!N120</f>
        <v>0</v>
      </c>
    </row>
    <row r="122" spans="2:18">
      <c r="B122" s="88"/>
      <c r="C122" s="483" t="s">
        <v>277</v>
      </c>
      <c r="D122" s="487"/>
      <c r="E122" s="228"/>
      <c r="F122" s="228"/>
      <c r="G122" s="86"/>
      <c r="H122" s="55"/>
      <c r="I122" s="86"/>
      <c r="J122" s="86"/>
      <c r="K122" s="86"/>
      <c r="L122" s="86"/>
      <c r="M122" s="89"/>
      <c r="R122" s="84">
        <f>'Datos fijos'!N121</f>
        <v>0</v>
      </c>
    </row>
    <row r="123" spans="2:18" ht="14.5" thickBot="1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  <c r="R123" s="84">
        <f>'Datos fijos'!N122</f>
        <v>0</v>
      </c>
    </row>
    <row r="124" spans="2:18">
      <c r="R124" s="84">
        <f>'Datos fijos'!N123</f>
        <v>0</v>
      </c>
    </row>
    <row r="125" spans="2:18">
      <c r="R125" s="84">
        <f>'Datos fijos'!N124</f>
        <v>0</v>
      </c>
    </row>
    <row r="126" spans="2:18" ht="15" customHeight="1">
      <c r="R126" s="84">
        <f>'Datos fijos'!N125</f>
        <v>0</v>
      </c>
    </row>
    <row r="127" spans="2:18" ht="15.75" customHeight="1">
      <c r="R127" s="84">
        <f>'Datos fijos'!N126</f>
        <v>0</v>
      </c>
    </row>
    <row r="128" spans="2:18" ht="26">
      <c r="B128" s="454" t="s">
        <v>593</v>
      </c>
      <c r="R128" s="84">
        <f>'Datos fijos'!N127</f>
        <v>0</v>
      </c>
    </row>
    <row r="129" spans="2:18" ht="14.5" thickBot="1">
      <c r="R129" s="84">
        <f>'Datos fijos'!N128</f>
        <v>0</v>
      </c>
    </row>
    <row r="130" spans="2:18">
      <c r="B130" s="116"/>
      <c r="C130" s="101"/>
      <c r="D130" s="101"/>
      <c r="E130" s="102"/>
      <c r="R130" s="84">
        <f>'Datos fijos'!N129</f>
        <v>0</v>
      </c>
    </row>
    <row r="131" spans="2:18">
      <c r="B131" s="91"/>
      <c r="C131" s="86" t="s">
        <v>561</v>
      </c>
      <c r="D131" s="186"/>
      <c r="E131" s="89"/>
      <c r="R131" s="84">
        <f>'Datos fijos'!N130</f>
        <v>0</v>
      </c>
    </row>
    <row r="132" spans="2:18">
      <c r="B132" s="91" t="s">
        <v>555</v>
      </c>
      <c r="C132" s="295"/>
      <c r="D132" s="186"/>
      <c r="E132" s="89"/>
      <c r="R132" s="84">
        <f>'Datos fijos'!N131</f>
        <v>0</v>
      </c>
    </row>
    <row r="133" spans="2:18">
      <c r="B133" s="91"/>
      <c r="C133" s="86"/>
      <c r="D133" s="186"/>
      <c r="E133" s="89"/>
      <c r="R133" s="84">
        <f>'Datos fijos'!N132</f>
        <v>0</v>
      </c>
    </row>
    <row r="134" spans="2:18">
      <c r="B134" s="91"/>
      <c r="C134" s="86"/>
      <c r="D134" s="186"/>
      <c r="E134" s="89"/>
      <c r="R134" s="84">
        <f>'Datos fijos'!N133</f>
        <v>0</v>
      </c>
    </row>
    <row r="135" spans="2:18">
      <c r="B135" s="91"/>
      <c r="C135" s="86" t="s">
        <v>562</v>
      </c>
      <c r="D135" s="186"/>
      <c r="E135" s="89"/>
      <c r="R135" s="84">
        <f>'Datos fijos'!N134</f>
        <v>0</v>
      </c>
    </row>
    <row r="136" spans="2:18">
      <c r="B136" s="91" t="s">
        <v>556</v>
      </c>
      <c r="C136" s="295"/>
      <c r="D136" s="186"/>
      <c r="E136" s="89"/>
      <c r="R136" s="84">
        <f>'Datos fijos'!N135</f>
        <v>0</v>
      </c>
    </row>
    <row r="137" spans="2:18" ht="14.5" thickBot="1">
      <c r="B137" s="93"/>
      <c r="C137" s="94"/>
      <c r="D137" s="94"/>
      <c r="E137" s="95"/>
      <c r="R137" s="84">
        <f>'Datos fijos'!N136</f>
        <v>0</v>
      </c>
    </row>
    <row r="138" spans="2:18">
      <c r="B138" s="86"/>
      <c r="C138" s="86"/>
      <c r="D138" s="86"/>
      <c r="E138" s="86"/>
      <c r="R138" s="84">
        <f>'Datos fijos'!N139</f>
        <v>0</v>
      </c>
    </row>
    <row r="139" spans="2:18" ht="18.75" customHeight="1">
      <c r="B139" s="86"/>
      <c r="C139" s="86"/>
      <c r="D139" s="86"/>
      <c r="E139" s="86"/>
      <c r="R139" s="84">
        <f>'Datos fijos'!N140</f>
        <v>0</v>
      </c>
    </row>
    <row r="140" spans="2:18">
      <c r="B140" s="293" t="s">
        <v>549</v>
      </c>
      <c r="C140" s="471" t="s">
        <v>625</v>
      </c>
      <c r="D140" s="472"/>
      <c r="E140" s="472"/>
      <c r="F140" s="472"/>
      <c r="G140" s="472"/>
      <c r="H140" s="472"/>
      <c r="I140" s="472"/>
      <c r="J140" s="472"/>
      <c r="K140" s="472"/>
      <c r="L140" s="472"/>
      <c r="M140" s="473"/>
      <c r="R140" s="84">
        <f>'Datos fijos'!N141</f>
        <v>0</v>
      </c>
    </row>
    <row r="141" spans="2:18">
      <c r="B141" s="293" t="s">
        <v>550</v>
      </c>
      <c r="C141" s="471" t="s">
        <v>619</v>
      </c>
      <c r="D141" s="472"/>
      <c r="E141" s="472"/>
      <c r="F141" s="472"/>
      <c r="G141" s="472"/>
      <c r="H141" s="472"/>
      <c r="I141" s="472"/>
      <c r="J141" s="472"/>
      <c r="K141" s="472"/>
      <c r="L141" s="472"/>
      <c r="M141" s="473"/>
      <c r="R141" s="84">
        <f>'Datos fijos'!N142</f>
        <v>0</v>
      </c>
    </row>
    <row r="142" spans="2:18">
      <c r="B142" s="293" t="s">
        <v>551</v>
      </c>
      <c r="C142" s="471" t="s">
        <v>563</v>
      </c>
      <c r="D142" s="472"/>
      <c r="E142" s="472"/>
      <c r="F142" s="472"/>
      <c r="G142" s="472"/>
      <c r="H142" s="472"/>
      <c r="I142" s="472"/>
      <c r="J142" s="472"/>
      <c r="K142" s="472"/>
      <c r="L142" s="472"/>
      <c r="M142" s="473"/>
      <c r="R142" s="84">
        <f>'Datos fijos'!N143</f>
        <v>0</v>
      </c>
    </row>
    <row r="143" spans="2:18">
      <c r="R143" s="84">
        <f>'Datos fijos'!N144</f>
        <v>0</v>
      </c>
    </row>
    <row r="144" spans="2:18">
      <c r="R144" s="84">
        <f>'Datos fijos'!N145</f>
        <v>0</v>
      </c>
    </row>
    <row r="145" spans="1:18">
      <c r="R145" s="84">
        <f>'Datos fijos'!N146</f>
        <v>0</v>
      </c>
    </row>
    <row r="146" spans="1:18">
      <c r="R146" s="84">
        <f>'Datos fijos'!N147</f>
        <v>0</v>
      </c>
    </row>
    <row r="147" spans="1:18">
      <c r="R147" s="84">
        <f>'Datos fijos'!N148</f>
        <v>0</v>
      </c>
    </row>
    <row r="148" spans="1:18">
      <c r="R148" s="84">
        <f>'Datos fijos'!N149</f>
        <v>0</v>
      </c>
    </row>
    <row r="149" spans="1:18">
      <c r="R149" s="84">
        <f>'Datos fijos'!N150</f>
        <v>0</v>
      </c>
    </row>
    <row r="150" spans="1:18">
      <c r="R150" s="84">
        <f>'Datos fijos'!N151</f>
        <v>0</v>
      </c>
    </row>
    <row r="153" spans="1:18" s="294" customFormat="1" ht="65.150000000000006" customHeight="1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</row>
    <row r="154" spans="1:18" ht="85" customHeight="1">
      <c r="R154" s="84">
        <f>'Datos fijos'!N137</f>
        <v>0</v>
      </c>
    </row>
    <row r="155" spans="1:18" ht="66.75" customHeight="1">
      <c r="R155" s="84">
        <f>'Datos fijos'!N138</f>
        <v>0</v>
      </c>
    </row>
    <row r="156" spans="1:18">
      <c r="R156" s="84">
        <f>'Datos fijos'!N153</f>
        <v>0</v>
      </c>
    </row>
    <row r="157" spans="1:18">
      <c r="R157" s="84">
        <f>'Datos fijos'!N154</f>
        <v>0</v>
      </c>
    </row>
    <row r="158" spans="1:18">
      <c r="R158" s="84">
        <f>'Datos fijos'!N155</f>
        <v>0</v>
      </c>
    </row>
    <row r="159" spans="1:18">
      <c r="R159" s="84">
        <f>'Datos fijos'!N156</f>
        <v>0</v>
      </c>
    </row>
    <row r="160" spans="1:18">
      <c r="R160" s="84">
        <f>'Datos fijos'!N157</f>
        <v>0</v>
      </c>
    </row>
    <row r="161" spans="18:18">
      <c r="R161" s="84">
        <f>'Datos fijos'!N158</f>
        <v>0</v>
      </c>
    </row>
    <row r="162" spans="18:18">
      <c r="R162" s="84">
        <f>'Datos fijos'!N159</f>
        <v>0</v>
      </c>
    </row>
    <row r="163" spans="18:18">
      <c r="R163" s="84">
        <f>'Datos fijos'!N160</f>
        <v>0</v>
      </c>
    </row>
    <row r="164" spans="18:18">
      <c r="R164" s="84">
        <f>'Datos fijos'!N161</f>
        <v>0</v>
      </c>
    </row>
    <row r="165" spans="18:18">
      <c r="R165" s="84">
        <f>'Datos fijos'!N162</f>
        <v>0</v>
      </c>
    </row>
    <row r="166" spans="18:18">
      <c r="R166" s="84">
        <f>'Datos fijos'!N163</f>
        <v>0</v>
      </c>
    </row>
    <row r="167" spans="18:18">
      <c r="R167" s="84">
        <f>'Datos fijos'!N164</f>
        <v>0</v>
      </c>
    </row>
    <row r="168" spans="18:18">
      <c r="R168" s="84">
        <f>'Datos fijos'!N165</f>
        <v>0</v>
      </c>
    </row>
    <row r="169" spans="18:18">
      <c r="R169" s="84">
        <f>'Datos fijos'!N166</f>
        <v>0</v>
      </c>
    </row>
    <row r="170" spans="18:18">
      <c r="R170" s="84">
        <f>'Datos fijos'!N167</f>
        <v>0</v>
      </c>
    </row>
    <row r="171" spans="18:18">
      <c r="R171" s="84">
        <f>'Datos fijos'!N168</f>
        <v>0</v>
      </c>
    </row>
    <row r="172" spans="18:18">
      <c r="R172" s="84">
        <f>'Datos fijos'!N169</f>
        <v>0</v>
      </c>
    </row>
    <row r="173" spans="18:18">
      <c r="R173" s="84">
        <f>'Datos fijos'!N170</f>
        <v>0</v>
      </c>
    </row>
    <row r="174" spans="18:18">
      <c r="R174" s="84">
        <f>'Datos fijos'!N171</f>
        <v>0</v>
      </c>
    </row>
    <row r="175" spans="18:18">
      <c r="R175" s="84">
        <f>'Datos fijos'!N172</f>
        <v>0</v>
      </c>
    </row>
  </sheetData>
  <sheetProtection selectLockedCells="1"/>
  <mergeCells count="43">
    <mergeCell ref="B24:E24"/>
    <mergeCell ref="C142:M142"/>
    <mergeCell ref="C141:M141"/>
    <mergeCell ref="C140:M140"/>
    <mergeCell ref="C122:D122"/>
    <mergeCell ref="E117:F117"/>
    <mergeCell ref="C119:D119"/>
    <mergeCell ref="C120:D120"/>
    <mergeCell ref="C100:D100"/>
    <mergeCell ref="E100:F100"/>
    <mergeCell ref="I100:J100"/>
    <mergeCell ref="K100:L100"/>
    <mergeCell ref="C121:D121"/>
    <mergeCell ref="K78:L78"/>
    <mergeCell ref="C63:L66"/>
    <mergeCell ref="C55:L58"/>
    <mergeCell ref="C4:F4"/>
    <mergeCell ref="D13:E13"/>
    <mergeCell ref="D12:E12"/>
    <mergeCell ref="C5:F5"/>
    <mergeCell ref="C9:F9"/>
    <mergeCell ref="C10:F10"/>
    <mergeCell ref="C49:L52"/>
    <mergeCell ref="C28:E28"/>
    <mergeCell ref="C29:E29"/>
    <mergeCell ref="C30:E30"/>
    <mergeCell ref="C77:D77"/>
    <mergeCell ref="I77:J77"/>
    <mergeCell ref="C78:D78"/>
    <mergeCell ref="E78:F78"/>
    <mergeCell ref="I78:J78"/>
    <mergeCell ref="K90:L90"/>
    <mergeCell ref="C84:D84"/>
    <mergeCell ref="C83:D83"/>
    <mergeCell ref="I83:J83"/>
    <mergeCell ref="E84:F84"/>
    <mergeCell ref="I84:J84"/>
    <mergeCell ref="K84:L84"/>
    <mergeCell ref="C89:D89"/>
    <mergeCell ref="I89:J89"/>
    <mergeCell ref="C90:D90"/>
    <mergeCell ref="E90:F90"/>
    <mergeCell ref="I90:J90"/>
  </mergeCells>
  <dataValidations count="18">
    <dataValidation type="decimal" operator="greaterThanOrEqual" allowBlank="1" showInputMessage="1" showErrorMessage="1" errorTitle="Error de Ingreso" error="Ingrese un número válido" sqref="C18:C20 I91 C98:C99 D99 I98:I99 J99 C31:C32 F77 F83 C85 C91 L77 L83 I85 E38:E44">
      <formula1>0</formula1>
    </dataValidation>
    <dataValidation type="whole" operator="greaterThanOrEqual" allowBlank="1" showInputMessage="1" showErrorMessage="1" errorTitle="Error de Ingreso" error="Ingrese un número (entero) válido" sqref="H119:H122 I12:J15 I97 C97 C75 I75">
      <formula1>0</formula1>
    </dataValidation>
    <dataValidation type="list" allowBlank="1" showInputMessage="1" showErrorMessage="1" errorTitle="Error de Ingreso" error="Ingrese una Zona (UTM WGS-84) válida de la lista desplegable" sqref="I9">
      <formula1>$Q$3:$Q$6</formula1>
    </dataValidation>
    <dataValidation type="decimal" allowBlank="1" showInputMessage="1" showErrorMessage="1" errorTitle="Error de Ingreso" error="ingrese un % válido (entre 0 y 1, o entre 0% y 100%, incluyendo el signo % en la casilla)" sqref="L85 L91 I101 C101 C79 F79 F85 F91 I79 L79">
      <formula1>0</formula1>
      <formula2>1</formula2>
    </dataValidation>
    <dataValidation type="list" allowBlank="1" showInputMessage="1" showErrorMessage="1" errorTitle="Error de Ingreso" error="Ingrese una empresa operadora válida de la lista desplegable." sqref="C119:D122">
      <formula1>$V$3:$V$6</formula1>
    </dataValidation>
    <dataValidation type="whole" allowBlank="1" showInputMessage="1" showErrorMessage="1" errorTitle="Error de Ingreso" error="Ingrese un año válido (4 dígitos)" sqref="E119:F122">
      <formula1>0</formula1>
      <formula2>2050</formula2>
    </dataValidation>
    <dataValidation type="whole" allowBlank="1" showInputMessage="1" showErrorMessage="1" errorTitle="Error de Ingreso" error="Ingrese un número (entero) válido; menor a 730 días, o 900 días para los proyectos con PDI en la Línea Andes-Cobos (345 kV)" sqref="C136 C132">
      <formula1>0</formula1>
      <formula2>900</formula2>
    </dataValidation>
    <dataValidation type="list" allowBlank="1" showInputMessage="1" showErrorMessage="1" errorTitle="Error de Ingreso" error="Ingrese &quot;horas&quot; o &quot;días&quot; de la lista desplegable" sqref="F44">
      <formula1>$U$3:$U$4</formula1>
    </dataValidation>
    <dataValidation type="list" operator="equal" allowBlank="1" showErrorMessage="1" errorTitle="Error de Ingreso" error="Ingrese una Provincia de la lista desplegable:" sqref="M49:M53 M55:M57 F53:L53">
      <formula1>$P$1:$P$15</formula1>
      <formula2>0</formula2>
    </dataValidation>
    <dataValidation type="list" operator="equal" allowBlank="1" showErrorMessage="1" errorTitle="Error de Ingreso" error="Ingrese un tipo de acople / transmisión válido de la lista desplegable" sqref="C89:D89 I89:J89">
      <formula1>$T$17:$T$19</formula1>
    </dataValidation>
    <dataValidation type="list" operator="equal" allowBlank="1" showErrorMessage="1" errorTitle="Error de Ingreso" error="Ingrese un tipo de generador válido de la lista desplegable" sqref="C83:D83 I83:J83">
      <formula1>$T$14:$T$15</formula1>
    </dataValidation>
    <dataValidation type="list" operator="equal" allowBlank="1" showErrorMessage="1" errorTitle="Error de Ingreso" error="Ingrese un tipo de turbina válido de la lista desplegable" sqref="C77:D77 I77:J77">
      <formula1>$T$3:$T$12</formula1>
    </dataValidation>
    <dataValidation type="list" operator="equal" allowBlank="1" showErrorMessage="1" errorTitle="Error de Ingreso" error="Ingrese el tipo de central de la lista desplegable" sqref="C30:E30">
      <formula1>$S$10:$S$13</formula1>
    </dataValidation>
    <dataValidation type="list" operator="equal" allowBlank="1" showErrorMessage="1" errorTitle="Error de Ingreso" error="Ingrese el tipo de aprovechamiento de la lista desplegable" sqref="C29:E29">
      <formula1>$S$6:$S$8</formula1>
    </dataValidation>
    <dataValidation type="list" operator="equal" allowBlank="1" showErrorMessage="1" errorTitle="Error de Ingreso" error="Ingrese el tipo de proyecto de la lista desplegable" sqref="C28:E28">
      <formula1>$S$3:$S$4</formula1>
    </dataValidation>
    <dataValidation type="list" allowBlank="1" showInputMessage="1" showErrorMessage="1" errorTitle="Error de Ingreso" error="Ingrese SI o NO de la lista desplegable" sqref="C86 I80 E37 C80 I86">
      <formula1>$O$3:$O$4</formula1>
    </dataValidation>
    <dataValidation type="decimal" allowBlank="1" showInputMessage="1" showErrorMessage="1" errorTitle="Error de Ingreso" error="Ingrese un número válido (entre 0 y 100)" sqref="C107">
      <formula1>0</formula1>
      <formula2>50</formula2>
    </dataValidation>
    <dataValidation type="list" allowBlank="1" showInputMessage="1" showErrorMessage="1" errorTitle="Error de Ingreso" error="Ingrese una Provincia de la lista desplegable:" sqref="C9:F9">
      <formula1>$P$3:$P$25</formula1>
    </dataValidation>
  </dataValidations>
  <pageMargins left="0.70866141732283472" right="0.70866141732283472" top="0.55118110236220474" bottom="0.55118110236220474" header="0.31496062992125984" footer="0.31496062992125984"/>
  <pageSetup paperSize="9" scale="57" fitToHeight="5" orientation="landscape" r:id="rId1"/>
  <headerFooter>
    <oddHeader>&amp;C
&amp;RVersión 01/03/2018</oddHeader>
    <oddFooter>&amp;LFirma:&amp;CSello:&amp;RFoja:</oddFooter>
  </headerFooter>
  <rowBreaks count="3" manualBreakCount="3">
    <brk id="22" max="13" man="1"/>
    <brk id="68" max="13" man="1"/>
    <brk id="11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/>
  </sheetPr>
  <dimension ref="A1:T55"/>
  <sheetViews>
    <sheetView view="pageBreakPreview" topLeftCell="A34" zoomScaleNormal="100" zoomScaleSheetLayoutView="100" workbookViewId="0">
      <selection activeCell="B2" sqref="B2"/>
    </sheetView>
  </sheetViews>
  <sheetFormatPr baseColWidth="10" defaultColWidth="9.1640625" defaultRowHeight="14"/>
  <cols>
    <col min="1" max="1" width="3.1640625" style="84" customWidth="1"/>
    <col min="2" max="2" width="34.5" style="84" customWidth="1"/>
    <col min="3" max="3" width="11.4140625" style="84" customWidth="1"/>
    <col min="4" max="4" width="4.25" style="84" customWidth="1"/>
    <col min="5" max="5" width="11.4140625" style="84" customWidth="1"/>
    <col min="6" max="6" width="2.75" style="84" customWidth="1"/>
    <col min="7" max="7" width="11.4140625" style="84" customWidth="1"/>
    <col min="8" max="8" width="4.25" style="84" customWidth="1"/>
    <col min="9" max="9" width="11.4140625" style="84" customWidth="1"/>
    <col min="10" max="10" width="2.75" style="84" customWidth="1"/>
    <col min="11" max="11" width="11.4140625" style="84" customWidth="1"/>
    <col min="12" max="12" width="5.9140625" style="84" customWidth="1"/>
    <col min="13" max="13" width="11.4140625" style="84" customWidth="1"/>
    <col min="14" max="14" width="5.4140625" style="84" customWidth="1"/>
    <col min="15" max="15" width="3.6640625" style="84" customWidth="1"/>
    <col min="16" max="16" width="9.1640625" style="84" customWidth="1"/>
    <col min="17" max="17" width="38.1640625" style="84" customWidth="1"/>
    <col min="18" max="18" width="7.6640625" style="84" hidden="1" customWidth="1"/>
    <col min="19" max="19" width="15.6640625" style="84" hidden="1" customWidth="1"/>
    <col min="20" max="23" width="0" style="84" hidden="1" customWidth="1"/>
    <col min="24" max="16384" width="9.1640625" style="84"/>
  </cols>
  <sheetData>
    <row r="1" spans="1:20">
      <c r="S1" s="84" t="str">
        <f>'[1]Datos fijos'!H3</f>
        <v>Sí</v>
      </c>
      <c r="T1" s="325" t="str">
        <f>'[1]Datos fijos'!V3</f>
        <v>enero</v>
      </c>
    </row>
    <row r="2" spans="1:20" ht="21">
      <c r="B2" s="453" t="s">
        <v>846</v>
      </c>
      <c r="S2" s="84" t="str">
        <f>'[1]Datos fijos'!H4</f>
        <v>No</v>
      </c>
      <c r="T2" s="325" t="str">
        <f>'[1]Datos fijos'!V4</f>
        <v>febrero</v>
      </c>
    </row>
    <row r="3" spans="1:20" ht="16" thickBot="1">
      <c r="B3" s="145"/>
      <c r="T3" s="325" t="str">
        <f>'[1]Datos fijos'!V5</f>
        <v>marzo</v>
      </c>
    </row>
    <row r="4" spans="1:20" ht="14.5">
      <c r="A4" s="86"/>
      <c r="B4" s="378" t="s">
        <v>759</v>
      </c>
      <c r="C4" s="379"/>
      <c r="D4" s="379"/>
      <c r="E4" s="379"/>
      <c r="F4" s="423"/>
      <c r="T4" s="325" t="str">
        <f>'[1]Datos fijos'!V6</f>
        <v>abril</v>
      </c>
    </row>
    <row r="5" spans="1:20" ht="14.5">
      <c r="A5" s="86"/>
      <c r="B5" s="424" t="s">
        <v>760</v>
      </c>
      <c r="C5" s="494"/>
      <c r="D5" s="494"/>
      <c r="E5" s="494"/>
      <c r="F5" s="425"/>
      <c r="T5" s="325" t="str">
        <f>'[1]Datos fijos'!V7</f>
        <v>mayo</v>
      </c>
    </row>
    <row r="6" spans="1:20" ht="15.75" customHeight="1">
      <c r="A6" s="86"/>
      <c r="B6" s="424" t="s">
        <v>761</v>
      </c>
      <c r="C6" s="495"/>
      <c r="D6" s="494"/>
      <c r="E6" s="494"/>
      <c r="F6" s="425"/>
      <c r="T6" s="325" t="str">
        <f>'[1]Datos fijos'!V8</f>
        <v>junio</v>
      </c>
    </row>
    <row r="7" spans="1:20" ht="14.5">
      <c r="A7" s="86"/>
      <c r="B7" s="424" t="s">
        <v>762</v>
      </c>
      <c r="C7" s="426"/>
      <c r="D7" s="382" t="s">
        <v>763</v>
      </c>
      <c r="E7" s="86"/>
      <c r="F7" s="89"/>
      <c r="G7" s="86"/>
      <c r="K7" s="86"/>
      <c r="T7" s="325" t="str">
        <f>'[1]Datos fijos'!V9</f>
        <v>julio</v>
      </c>
    </row>
    <row r="8" spans="1:20" ht="14.5">
      <c r="A8" s="86"/>
      <c r="B8" s="424" t="s">
        <v>764</v>
      </c>
      <c r="C8" s="426"/>
      <c r="D8" s="382" t="s">
        <v>228</v>
      </c>
      <c r="E8" s="86"/>
      <c r="F8" s="89"/>
      <c r="T8" s="325" t="str">
        <f>'[1]Datos fijos'!V10</f>
        <v>agosto</v>
      </c>
    </row>
    <row r="9" spans="1:20" ht="14.5">
      <c r="A9" s="86"/>
      <c r="B9" s="424" t="s">
        <v>765</v>
      </c>
      <c r="C9" s="427"/>
      <c r="D9" s="382"/>
      <c r="E9" s="382"/>
      <c r="F9" s="425"/>
      <c r="T9" s="325" t="str">
        <f>'[1]Datos fijos'!V11</f>
        <v>septiembre</v>
      </c>
    </row>
    <row r="10" spans="1:20" ht="14.5">
      <c r="A10" s="86"/>
      <c r="B10" s="424" t="s">
        <v>766</v>
      </c>
      <c r="C10" s="428"/>
      <c r="D10" s="429" t="s">
        <v>767</v>
      </c>
      <c r="E10" s="430"/>
      <c r="F10" s="425"/>
      <c r="T10" s="325" t="str">
        <f>'[1]Datos fijos'!V12</f>
        <v>octubre</v>
      </c>
    </row>
    <row r="11" spans="1:20" ht="14.5">
      <c r="A11" s="86"/>
      <c r="B11" s="424" t="s">
        <v>768</v>
      </c>
      <c r="C11" s="430"/>
      <c r="D11" s="429" t="s">
        <v>767</v>
      </c>
      <c r="E11" s="430"/>
      <c r="F11" s="425"/>
      <c r="T11" s="325" t="str">
        <f>'[1]Datos fijos'!V13</f>
        <v>noviembre</v>
      </c>
    </row>
    <row r="12" spans="1:20" ht="15" thickBot="1">
      <c r="A12" s="86"/>
      <c r="B12" s="431"/>
      <c r="C12" s="432"/>
      <c r="D12" s="432"/>
      <c r="E12" s="432"/>
      <c r="F12" s="433"/>
      <c r="T12" s="325" t="str">
        <f>'[1]Datos fijos'!V14</f>
        <v>diciembre</v>
      </c>
    </row>
    <row r="13" spans="1:20" ht="15" customHeight="1" thickBot="1">
      <c r="A13" s="86"/>
      <c r="T13" s="325">
        <f>'[1]Datos fijos'!V15</f>
        <v>0</v>
      </c>
    </row>
    <row r="14" spans="1:20" ht="14.5">
      <c r="A14" s="86"/>
      <c r="B14" s="378" t="s">
        <v>769</v>
      </c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423"/>
      <c r="O14" s="382"/>
    </row>
    <row r="15" spans="1:20" ht="14.5">
      <c r="A15" s="86"/>
      <c r="B15" s="387"/>
      <c r="C15" s="491" t="s">
        <v>770</v>
      </c>
      <c r="D15" s="491"/>
      <c r="E15" s="491"/>
      <c r="F15" s="382"/>
      <c r="G15" s="491" t="s">
        <v>771</v>
      </c>
      <c r="H15" s="491"/>
      <c r="I15" s="491"/>
      <c r="J15" s="96"/>
      <c r="K15" s="491" t="s">
        <v>772</v>
      </c>
      <c r="L15" s="491"/>
      <c r="M15" s="491"/>
      <c r="N15" s="98"/>
      <c r="O15" s="96"/>
      <c r="Q15" s="325"/>
    </row>
    <row r="16" spans="1:20" ht="14.5">
      <c r="A16" s="86"/>
      <c r="B16" s="424" t="s">
        <v>773</v>
      </c>
      <c r="C16" s="490"/>
      <c r="D16" s="490"/>
      <c r="E16" s="490"/>
      <c r="F16" s="382"/>
      <c r="G16" s="492"/>
      <c r="H16" s="492"/>
      <c r="I16" s="492"/>
      <c r="J16" s="96"/>
      <c r="K16" s="492"/>
      <c r="L16" s="492"/>
      <c r="M16" s="492"/>
      <c r="N16" s="89"/>
      <c r="Q16" s="325"/>
    </row>
    <row r="17" spans="1:17" ht="14.5">
      <c r="A17" s="86"/>
      <c r="B17" s="434" t="s">
        <v>774</v>
      </c>
      <c r="C17" s="490"/>
      <c r="D17" s="490"/>
      <c r="E17" s="490"/>
      <c r="F17" s="382"/>
      <c r="G17" s="493"/>
      <c r="H17" s="493"/>
      <c r="I17" s="493"/>
      <c r="J17" s="96"/>
      <c r="K17" s="493"/>
      <c r="L17" s="493"/>
      <c r="M17" s="493"/>
      <c r="N17" s="89"/>
      <c r="Q17" s="325"/>
    </row>
    <row r="18" spans="1:17" ht="14.5">
      <c r="A18" s="86"/>
      <c r="B18" s="424" t="s">
        <v>775</v>
      </c>
      <c r="C18" s="490"/>
      <c r="D18" s="490"/>
      <c r="E18" s="490"/>
      <c r="F18" s="382"/>
      <c r="G18" s="489"/>
      <c r="H18" s="489"/>
      <c r="I18" s="489"/>
      <c r="J18" s="96"/>
      <c r="K18" s="489"/>
      <c r="L18" s="489"/>
      <c r="M18" s="489"/>
      <c r="N18" s="89"/>
      <c r="Q18" s="325"/>
    </row>
    <row r="19" spans="1:17" ht="14.5">
      <c r="A19" s="86"/>
      <c r="B19" s="424" t="s">
        <v>776</v>
      </c>
      <c r="C19" s="490"/>
      <c r="D19" s="490"/>
      <c r="E19" s="490"/>
      <c r="F19" s="382"/>
      <c r="G19" s="489"/>
      <c r="H19" s="489"/>
      <c r="I19" s="489"/>
      <c r="J19" s="96"/>
      <c r="K19" s="489"/>
      <c r="L19" s="489"/>
      <c r="M19" s="489"/>
      <c r="N19" s="89"/>
      <c r="Q19" s="325"/>
    </row>
    <row r="20" spans="1:17" ht="14.5">
      <c r="A20" s="86"/>
      <c r="B20" s="424" t="s">
        <v>777</v>
      </c>
      <c r="C20" s="435"/>
      <c r="D20" s="436" t="s">
        <v>767</v>
      </c>
      <c r="E20" s="435"/>
      <c r="F20" s="382"/>
      <c r="G20" s="437"/>
      <c r="H20" s="436" t="s">
        <v>767</v>
      </c>
      <c r="I20" s="437"/>
      <c r="J20" s="96"/>
      <c r="K20" s="437"/>
      <c r="L20" s="436" t="s">
        <v>767</v>
      </c>
      <c r="M20" s="438"/>
      <c r="N20" s="89"/>
      <c r="Q20" s="325"/>
    </row>
    <row r="21" spans="1:17" ht="15" thickBot="1">
      <c r="A21" s="86"/>
      <c r="B21" s="439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3"/>
      <c r="Q21" s="325"/>
    </row>
    <row r="22" spans="1:17" ht="14.5" thickBot="1">
      <c r="A22" s="86"/>
      <c r="Q22" s="325"/>
    </row>
    <row r="23" spans="1:17" ht="14.5">
      <c r="A23" s="86"/>
      <c r="B23" s="378" t="s">
        <v>778</v>
      </c>
      <c r="C23" s="379"/>
      <c r="D23" s="379"/>
      <c r="E23" s="379"/>
      <c r="F23" s="379"/>
      <c r="G23" s="379"/>
      <c r="H23" s="379"/>
      <c r="I23" s="379"/>
      <c r="J23" s="440"/>
      <c r="K23" s="440"/>
      <c r="L23" s="440"/>
      <c r="M23" s="440"/>
      <c r="N23" s="380"/>
      <c r="O23" s="441"/>
      <c r="Q23" s="325"/>
    </row>
    <row r="24" spans="1:17" ht="14.5">
      <c r="A24" s="86"/>
      <c r="B24" s="387"/>
      <c r="C24" s="382"/>
      <c r="D24" s="382"/>
      <c r="E24" s="382"/>
      <c r="F24" s="442" t="s">
        <v>779</v>
      </c>
      <c r="G24" s="442"/>
      <c r="H24" s="96"/>
      <c r="I24" s="86"/>
      <c r="J24" s="441"/>
      <c r="K24" s="442" t="s">
        <v>780</v>
      </c>
      <c r="L24" s="443"/>
      <c r="M24" s="441"/>
      <c r="N24" s="89"/>
      <c r="O24" s="96"/>
      <c r="Q24" s="325"/>
    </row>
    <row r="25" spans="1:17" ht="14.5">
      <c r="A25" s="86"/>
      <c r="B25" s="424" t="s">
        <v>781</v>
      </c>
      <c r="C25" s="426"/>
      <c r="D25" s="382" t="s">
        <v>712</v>
      </c>
      <c r="E25" s="382"/>
      <c r="F25" s="444" t="s">
        <v>782</v>
      </c>
      <c r="G25" s="488"/>
      <c r="H25" s="488"/>
      <c r="I25" s="86"/>
      <c r="J25" s="441"/>
      <c r="K25" s="443"/>
      <c r="L25" s="445"/>
      <c r="M25" s="441"/>
      <c r="N25" s="89"/>
      <c r="O25" s="96"/>
      <c r="Q25" s="325"/>
    </row>
    <row r="26" spans="1:17" ht="15" customHeight="1">
      <c r="A26" s="86"/>
      <c r="B26" s="424" t="s">
        <v>783</v>
      </c>
      <c r="C26" s="427"/>
      <c r="D26" s="382" t="s">
        <v>304</v>
      </c>
      <c r="E26" s="382"/>
      <c r="F26" s="444" t="s">
        <v>784</v>
      </c>
      <c r="G26" s="488"/>
      <c r="H26" s="488"/>
      <c r="I26" s="86"/>
      <c r="J26" s="446" t="s">
        <v>785</v>
      </c>
      <c r="K26" s="426"/>
      <c r="L26" s="441" t="s">
        <v>712</v>
      </c>
      <c r="M26" s="86"/>
      <c r="N26" s="89"/>
      <c r="O26" s="96"/>
      <c r="Q26" s="325"/>
    </row>
    <row r="27" spans="1:17" ht="14.5">
      <c r="B27" s="424" t="s">
        <v>786</v>
      </c>
      <c r="C27" s="426"/>
      <c r="D27" s="382" t="s">
        <v>712</v>
      </c>
      <c r="E27" s="382"/>
      <c r="F27" s="444" t="s">
        <v>787</v>
      </c>
      <c r="G27" s="488"/>
      <c r="H27" s="488"/>
      <c r="I27" s="86"/>
      <c r="J27" s="446" t="s">
        <v>788</v>
      </c>
      <c r="K27" s="426"/>
      <c r="L27" s="441" t="s">
        <v>712</v>
      </c>
      <c r="M27" s="86"/>
      <c r="N27" s="89"/>
      <c r="O27" s="96"/>
      <c r="Q27" s="325"/>
    </row>
    <row r="28" spans="1:17" ht="14.5">
      <c r="B28" s="424" t="s">
        <v>789</v>
      </c>
      <c r="C28" s="426"/>
      <c r="D28" s="382" t="s">
        <v>712</v>
      </c>
      <c r="E28" s="382"/>
      <c r="F28" s="444" t="s">
        <v>790</v>
      </c>
      <c r="G28" s="488"/>
      <c r="H28" s="488"/>
      <c r="I28" s="86"/>
      <c r="J28" s="446" t="s">
        <v>791</v>
      </c>
      <c r="K28" s="426"/>
      <c r="L28" s="441" t="s">
        <v>712</v>
      </c>
      <c r="M28" s="86"/>
      <c r="N28" s="89"/>
      <c r="O28" s="96"/>
    </row>
    <row r="29" spans="1:17" ht="14.5">
      <c r="B29" s="424" t="s">
        <v>792</v>
      </c>
      <c r="C29" s="426"/>
      <c r="D29" s="382" t="s">
        <v>712</v>
      </c>
      <c r="E29" s="382"/>
      <c r="F29" s="444" t="s">
        <v>793</v>
      </c>
      <c r="G29" s="488"/>
      <c r="H29" s="488"/>
      <c r="I29" s="86"/>
      <c r="J29" s="446" t="s">
        <v>794</v>
      </c>
      <c r="K29" s="426"/>
      <c r="L29" s="441" t="s">
        <v>712</v>
      </c>
      <c r="M29" s="86"/>
      <c r="N29" s="89"/>
      <c r="O29" s="96"/>
    </row>
    <row r="30" spans="1:17" ht="15" customHeight="1">
      <c r="B30" s="424" t="s">
        <v>795</v>
      </c>
      <c r="C30" s="426"/>
      <c r="D30" s="382" t="s">
        <v>712</v>
      </c>
      <c r="E30" s="382"/>
      <c r="F30" s="444" t="s">
        <v>796</v>
      </c>
      <c r="G30" s="488"/>
      <c r="H30" s="488"/>
      <c r="I30" s="86"/>
      <c r="J30" s="446" t="s">
        <v>797</v>
      </c>
      <c r="K30" s="426"/>
      <c r="L30" s="441" t="s">
        <v>712</v>
      </c>
      <c r="M30" s="86"/>
      <c r="N30" s="89"/>
      <c r="O30" s="96"/>
    </row>
    <row r="31" spans="1:17" ht="14.5">
      <c r="B31" s="424" t="s">
        <v>798</v>
      </c>
      <c r="C31" s="426"/>
      <c r="D31" s="382" t="s">
        <v>712</v>
      </c>
      <c r="E31" s="382"/>
      <c r="F31" s="444" t="s">
        <v>799</v>
      </c>
      <c r="G31" s="488"/>
      <c r="H31" s="488"/>
      <c r="I31" s="86"/>
      <c r="J31" s="446" t="s">
        <v>800</v>
      </c>
      <c r="K31" s="426"/>
      <c r="L31" s="441" t="s">
        <v>712</v>
      </c>
      <c r="M31" s="86"/>
      <c r="N31" s="89"/>
      <c r="O31" s="96"/>
    </row>
    <row r="32" spans="1:17" ht="14.5">
      <c r="B32" s="424" t="s">
        <v>801</v>
      </c>
      <c r="C32" s="426"/>
      <c r="D32" s="382" t="s">
        <v>712</v>
      </c>
      <c r="E32" s="382"/>
      <c r="F32" s="444" t="s">
        <v>802</v>
      </c>
      <c r="G32" s="488"/>
      <c r="H32" s="488"/>
      <c r="I32" s="86"/>
      <c r="J32" s="446" t="s">
        <v>803</v>
      </c>
      <c r="K32" s="426"/>
      <c r="L32" s="441" t="s">
        <v>712</v>
      </c>
      <c r="M32" s="86"/>
      <c r="N32" s="89"/>
      <c r="O32" s="96"/>
    </row>
    <row r="33" spans="2:15" ht="14.5">
      <c r="B33" s="386"/>
      <c r="C33" s="105"/>
      <c r="D33" s="441"/>
      <c r="E33" s="441"/>
      <c r="F33" s="444" t="s">
        <v>804</v>
      </c>
      <c r="G33" s="488"/>
      <c r="H33" s="488"/>
      <c r="I33" s="86"/>
      <c r="J33" s="446" t="s">
        <v>805</v>
      </c>
      <c r="K33" s="426"/>
      <c r="L33" s="441" t="s">
        <v>712</v>
      </c>
      <c r="M33" s="86"/>
      <c r="N33" s="89"/>
      <c r="O33" s="96"/>
    </row>
    <row r="34" spans="2:15" ht="14.5">
      <c r="B34" s="386"/>
      <c r="C34" s="441"/>
      <c r="D34" s="441"/>
      <c r="E34" s="441"/>
      <c r="F34" s="444" t="s">
        <v>806</v>
      </c>
      <c r="G34" s="488"/>
      <c r="H34" s="488"/>
      <c r="I34" s="86"/>
      <c r="J34" s="446" t="s">
        <v>807</v>
      </c>
      <c r="K34" s="426"/>
      <c r="L34" s="441" t="s">
        <v>712</v>
      </c>
      <c r="M34" s="86"/>
      <c r="N34" s="89"/>
      <c r="O34" s="96"/>
    </row>
    <row r="35" spans="2:15" ht="15" customHeight="1">
      <c r="B35" s="387"/>
      <c r="C35" s="382"/>
      <c r="D35" s="382"/>
      <c r="E35" s="382"/>
      <c r="F35" s="444" t="s">
        <v>808</v>
      </c>
      <c r="G35" s="488"/>
      <c r="H35" s="488"/>
      <c r="I35" s="86"/>
      <c r="J35" s="446" t="s">
        <v>809</v>
      </c>
      <c r="K35" s="426"/>
      <c r="L35" s="441" t="s">
        <v>712</v>
      </c>
      <c r="M35" s="86"/>
      <c r="N35" s="89"/>
      <c r="O35" s="96"/>
    </row>
    <row r="36" spans="2:15" ht="14.5">
      <c r="B36" s="387"/>
      <c r="C36" s="382"/>
      <c r="D36" s="382"/>
      <c r="E36" s="382"/>
      <c r="F36" s="444" t="s">
        <v>810</v>
      </c>
      <c r="G36" s="488"/>
      <c r="H36" s="488"/>
      <c r="I36" s="86"/>
      <c r="J36" s="446" t="s">
        <v>811</v>
      </c>
      <c r="K36" s="426"/>
      <c r="L36" s="441" t="s">
        <v>712</v>
      </c>
      <c r="M36" s="86"/>
      <c r="N36" s="89"/>
      <c r="O36" s="96"/>
    </row>
    <row r="37" spans="2:15" ht="15" customHeight="1">
      <c r="B37" s="387"/>
      <c r="C37" s="382"/>
      <c r="D37" s="382"/>
      <c r="E37" s="382"/>
      <c r="F37" s="444" t="s">
        <v>812</v>
      </c>
      <c r="G37" s="488"/>
      <c r="H37" s="488"/>
      <c r="I37" s="86"/>
      <c r="J37" s="446" t="s">
        <v>813</v>
      </c>
      <c r="K37" s="426"/>
      <c r="L37" s="441" t="s">
        <v>712</v>
      </c>
      <c r="M37" s="86"/>
      <c r="N37" s="89"/>
      <c r="O37" s="96"/>
    </row>
    <row r="38" spans="2:15" ht="14.5">
      <c r="B38" s="91"/>
      <c r="C38" s="86"/>
      <c r="D38" s="86"/>
      <c r="E38" s="382"/>
      <c r="F38" s="444" t="s">
        <v>814</v>
      </c>
      <c r="G38" s="488"/>
      <c r="H38" s="488"/>
      <c r="I38" s="86"/>
      <c r="J38" s="441"/>
      <c r="K38" s="441"/>
      <c r="L38" s="441"/>
      <c r="M38" s="441"/>
      <c r="N38" s="388"/>
      <c r="O38" s="441"/>
    </row>
    <row r="39" spans="2:15" ht="14.5">
      <c r="B39" s="91"/>
      <c r="C39" s="86"/>
      <c r="D39" s="86"/>
      <c r="E39" s="382"/>
      <c r="F39" s="444" t="s">
        <v>815</v>
      </c>
      <c r="G39" s="488"/>
      <c r="H39" s="488"/>
      <c r="I39" s="86"/>
      <c r="J39" s="441"/>
      <c r="K39" s="441"/>
      <c r="L39" s="441"/>
      <c r="M39" s="441"/>
      <c r="N39" s="388"/>
      <c r="O39" s="441"/>
    </row>
    <row r="40" spans="2:15" ht="14.5">
      <c r="B40" s="91"/>
      <c r="C40" s="86"/>
      <c r="D40" s="86"/>
      <c r="E40" s="382"/>
      <c r="F40" s="444" t="s">
        <v>816</v>
      </c>
      <c r="G40" s="488"/>
      <c r="H40" s="488"/>
      <c r="I40" s="86"/>
      <c r="J40" s="441"/>
      <c r="K40" s="441"/>
      <c r="L40" s="441"/>
      <c r="M40" s="441"/>
      <c r="N40" s="388"/>
      <c r="O40" s="441"/>
    </row>
    <row r="41" spans="2:15" ht="14.5">
      <c r="B41" s="91"/>
      <c r="C41" s="86"/>
      <c r="D41" s="86"/>
      <c r="E41" s="382"/>
      <c r="F41" s="444" t="s">
        <v>817</v>
      </c>
      <c r="G41" s="488"/>
      <c r="H41" s="488"/>
      <c r="I41" s="86"/>
      <c r="J41" s="441"/>
      <c r="K41" s="441"/>
      <c r="L41" s="441"/>
      <c r="M41" s="441"/>
      <c r="N41" s="388"/>
      <c r="O41" s="441"/>
    </row>
    <row r="42" spans="2:15" ht="15" customHeight="1">
      <c r="B42" s="91"/>
      <c r="C42" s="86"/>
      <c r="D42" s="86"/>
      <c r="E42" s="382"/>
      <c r="F42" s="444" t="s">
        <v>818</v>
      </c>
      <c r="G42" s="488"/>
      <c r="H42" s="488"/>
      <c r="I42" s="86"/>
      <c r="J42" s="441"/>
      <c r="K42" s="441"/>
      <c r="L42" s="441"/>
      <c r="M42" s="441"/>
      <c r="N42" s="388"/>
      <c r="O42" s="441"/>
    </row>
    <row r="43" spans="2:15" ht="14.5">
      <c r="B43" s="91"/>
      <c r="C43" s="86"/>
      <c r="D43" s="86"/>
      <c r="E43" s="382"/>
      <c r="F43" s="444" t="s">
        <v>819</v>
      </c>
      <c r="G43" s="488"/>
      <c r="H43" s="488"/>
      <c r="I43" s="86"/>
      <c r="J43" s="441"/>
      <c r="K43" s="441"/>
      <c r="L43" s="441"/>
      <c r="M43" s="441"/>
      <c r="N43" s="388"/>
      <c r="O43" s="441"/>
    </row>
    <row r="44" spans="2:15" ht="14.5">
      <c r="B44" s="91"/>
      <c r="C44" s="86"/>
      <c r="D44" s="86"/>
      <c r="E44" s="382"/>
      <c r="F44" s="444" t="s">
        <v>820</v>
      </c>
      <c r="G44" s="488"/>
      <c r="H44" s="488"/>
      <c r="I44" s="86"/>
      <c r="J44" s="441"/>
      <c r="K44" s="441"/>
      <c r="L44" s="441"/>
      <c r="M44" s="441"/>
      <c r="N44" s="388"/>
      <c r="O44" s="441"/>
    </row>
    <row r="45" spans="2:15" ht="14.5">
      <c r="B45" s="91"/>
      <c r="C45" s="86"/>
      <c r="D45" s="86"/>
      <c r="E45" s="382"/>
      <c r="F45" s="444" t="s">
        <v>821</v>
      </c>
      <c r="G45" s="488"/>
      <c r="H45" s="488"/>
      <c r="I45" s="86"/>
      <c r="J45" s="441"/>
      <c r="K45" s="441"/>
      <c r="L45" s="441"/>
      <c r="M45" s="441"/>
      <c r="N45" s="388"/>
      <c r="O45" s="441"/>
    </row>
    <row r="46" spans="2:15" ht="15" thickBot="1">
      <c r="B46" s="93"/>
      <c r="C46" s="94"/>
      <c r="D46" s="94"/>
      <c r="E46" s="432"/>
      <c r="F46" s="432"/>
      <c r="G46" s="432"/>
      <c r="H46" s="432"/>
      <c r="I46" s="432"/>
      <c r="J46" s="447"/>
      <c r="K46" s="447"/>
      <c r="L46" s="447"/>
      <c r="M46" s="447"/>
      <c r="N46" s="448"/>
      <c r="O46" s="441"/>
    </row>
    <row r="55" ht="15" customHeight="1"/>
  </sheetData>
  <sheetProtection selectLockedCells="1"/>
  <mergeCells count="38">
    <mergeCell ref="G39:H39"/>
    <mergeCell ref="G40:H40"/>
    <mergeCell ref="G37:H37"/>
    <mergeCell ref="G38:H38"/>
    <mergeCell ref="C5:E5"/>
    <mergeCell ref="C6:E6"/>
    <mergeCell ref="C15:E15"/>
    <mergeCell ref="G15:I15"/>
    <mergeCell ref="C18:E18"/>
    <mergeCell ref="G18:I18"/>
    <mergeCell ref="K15:M15"/>
    <mergeCell ref="C16:E16"/>
    <mergeCell ref="G16:I16"/>
    <mergeCell ref="K16:M16"/>
    <mergeCell ref="C17:E17"/>
    <mergeCell ref="G17:I17"/>
    <mergeCell ref="K17:M17"/>
    <mergeCell ref="K18:M18"/>
    <mergeCell ref="C19:E19"/>
    <mergeCell ref="G19:I19"/>
    <mergeCell ref="K19:M19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41:H41"/>
    <mergeCell ref="G42:H42"/>
    <mergeCell ref="G43:H43"/>
    <mergeCell ref="G44:H44"/>
    <mergeCell ref="G45:H45"/>
  </mergeCells>
  <dataValidations count="6">
    <dataValidation type="decimal" operator="greaterThanOrEqual" allowBlank="1" showInputMessage="1" showErrorMessage="1" errorTitle="Error de Ingreso" error="Ingrese un número válido" sqref="C7:C8 C25 C27:C32 K26:K37 G25:G45">
      <formula1>0</formula1>
    </dataValidation>
    <dataValidation type="date" operator="greaterThan" allowBlank="1" showInputMessage="1" showErrorMessage="1" errorTitle="Error de Ingreso" error="Ingrese una fecha válida (formato dd/mm/aaaa)" sqref="C20 E20 G20 I20 K20 M20">
      <formula1>1</formula1>
    </dataValidation>
    <dataValidation type="list" operator="equal" allowBlank="1" showErrorMessage="1" errorTitle="Error de Ingreso" error="Ingrese un mes válido de la lista desplegable" sqref="C10:C11 E10:E11">
      <formula1>$T$1:$T$12</formula1>
    </dataValidation>
    <dataValidation operator="equal" allowBlank="1" showErrorMessage="1" errorTitle="Error de Ingreso" error="Ingrese una Provincia de la lista desplegable:" sqref="G16:I19 K16:M19">
      <formula1>0</formula1>
      <formula2>0</formula2>
    </dataValidation>
    <dataValidation type="decimal" allowBlank="1" showInputMessage="1" showErrorMessage="1" errorTitle="Error de Ingreso" error="ingrese un % válido (entre 0 y 1, o entre 0% y 100%, incluyendo el signo % en la casilla)" sqref="C9 C26">
      <formula1>0</formula1>
      <formula2>1</formula2>
    </dataValidation>
    <dataValidation operator="equal" allowBlank="1" showErrorMessage="1" errorTitle="Error de Ingreso" error="Ingrese SI o NO de la lista desplegable" sqref="D10:D11 C5:E6 L20 H20 C16:C19 D16:D20 E16:E1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&amp;LFirma:&amp;CSello:&amp;RFoja:</oddFooter>
  </headerFooter>
  <ignoredErrors>
    <ignoredError sqref="F26 F27:F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/>
  </sheetPr>
  <dimension ref="A1:Y31"/>
  <sheetViews>
    <sheetView view="pageBreakPreview" zoomScale="80" zoomScaleNormal="100" zoomScaleSheetLayoutView="80" workbookViewId="0">
      <selection activeCell="B2" sqref="B2"/>
    </sheetView>
  </sheetViews>
  <sheetFormatPr baseColWidth="10" defaultColWidth="9.1640625" defaultRowHeight="14"/>
  <cols>
    <col min="1" max="1" width="3.1640625" style="84" customWidth="1"/>
    <col min="2" max="2" width="26.4140625" style="84" customWidth="1"/>
    <col min="3" max="3" width="14.1640625" style="84" customWidth="1"/>
    <col min="4" max="4" width="13.6640625" style="84" customWidth="1"/>
    <col min="5" max="5" width="19.9140625" style="84" customWidth="1"/>
    <col min="6" max="6" width="13.75" style="84" customWidth="1"/>
    <col min="7" max="8" width="16.9140625" style="84" customWidth="1"/>
    <col min="9" max="11" width="4.25" style="84" customWidth="1"/>
    <col min="12" max="12" width="2.9140625" style="84" customWidth="1"/>
    <col min="13" max="13" width="0" style="84" hidden="1" customWidth="1"/>
    <col min="14" max="24" width="9.1640625" style="84"/>
    <col min="26" max="16384" width="9.1640625" style="84"/>
  </cols>
  <sheetData>
    <row r="1" spans="1:1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M1" s="84" t="str">
        <f>'Datos fijos'!H3</f>
        <v>Sí</v>
      </c>
    </row>
    <row r="2" spans="1:13" ht="26">
      <c r="A2" s="86"/>
      <c r="B2" s="455" t="s">
        <v>620</v>
      </c>
      <c r="C2" s="86"/>
      <c r="D2" s="86"/>
      <c r="E2" s="86"/>
      <c r="F2" s="86"/>
      <c r="G2" s="86"/>
      <c r="H2" s="86"/>
      <c r="I2" s="86"/>
      <c r="J2" s="86"/>
      <c r="K2" s="86"/>
      <c r="M2" s="84" t="str">
        <f>'Datos fijos'!H4</f>
        <v>No</v>
      </c>
    </row>
    <row r="3" spans="1:13" ht="14.5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M3" s="84">
        <f>'Datos fijos'!H5</f>
        <v>0</v>
      </c>
    </row>
    <row r="4" spans="1:13">
      <c r="A4" s="86"/>
      <c r="B4" s="116"/>
      <c r="C4" s="101"/>
      <c r="D4" s="101"/>
      <c r="E4" s="101"/>
      <c r="F4" s="101"/>
      <c r="G4" s="101"/>
      <c r="H4" s="101"/>
      <c r="I4" s="102"/>
      <c r="J4" s="86"/>
      <c r="K4" s="86"/>
    </row>
    <row r="5" spans="1:13" ht="15.5">
      <c r="A5" s="86"/>
      <c r="B5" s="91"/>
      <c r="C5" s="86"/>
      <c r="D5" s="86"/>
      <c r="E5" s="154" t="s">
        <v>853</v>
      </c>
      <c r="F5" s="496"/>
      <c r="G5" s="497"/>
      <c r="H5" s="498"/>
      <c r="I5" s="89"/>
      <c r="J5" s="86"/>
      <c r="K5" s="86"/>
    </row>
    <row r="6" spans="1:13">
      <c r="A6" s="86"/>
      <c r="B6" s="91"/>
      <c r="C6" s="86"/>
      <c r="D6" s="86"/>
      <c r="E6" s="154" t="s">
        <v>631</v>
      </c>
      <c r="F6" s="155" t="s">
        <v>237</v>
      </c>
      <c r="G6" s="86"/>
      <c r="H6" s="86"/>
      <c r="I6" s="89"/>
      <c r="J6" s="86"/>
      <c r="K6" s="86"/>
    </row>
    <row r="7" spans="1:13">
      <c r="A7" s="86"/>
      <c r="B7" s="168"/>
      <c r="C7" s="86"/>
      <c r="D7" s="86"/>
      <c r="E7" s="86"/>
      <c r="F7" s="86"/>
      <c r="G7" s="86"/>
      <c r="H7" s="86"/>
      <c r="I7" s="89"/>
      <c r="J7" s="86"/>
      <c r="K7" s="86"/>
    </row>
    <row r="8" spans="1:13">
      <c r="A8" s="86"/>
      <c r="B8" s="168"/>
      <c r="C8" s="86"/>
      <c r="D8" s="86"/>
      <c r="E8" s="86"/>
      <c r="F8" s="86"/>
      <c r="G8" s="86"/>
      <c r="H8" s="86"/>
      <c r="I8" s="89"/>
      <c r="J8" s="86"/>
      <c r="K8" s="86"/>
    </row>
    <row r="9" spans="1:13">
      <c r="A9" s="86"/>
      <c r="B9" s="168"/>
      <c r="C9" s="482" t="s">
        <v>432</v>
      </c>
      <c r="D9" s="482"/>
      <c r="E9" s="86"/>
      <c r="F9" s="86"/>
      <c r="G9" s="86" t="s">
        <v>406</v>
      </c>
      <c r="H9" s="86"/>
      <c r="I9" s="89"/>
      <c r="J9" s="319"/>
      <c r="K9" s="86"/>
    </row>
    <row r="10" spans="1:13">
      <c r="A10" s="86"/>
      <c r="B10" s="168"/>
      <c r="C10" s="482" t="s">
        <v>634</v>
      </c>
      <c r="D10" s="482"/>
      <c r="E10" s="86"/>
      <c r="F10" s="86" t="s">
        <v>57</v>
      </c>
      <c r="G10" s="319" t="s">
        <v>632</v>
      </c>
      <c r="H10" s="319" t="s">
        <v>633</v>
      </c>
      <c r="I10" s="89"/>
      <c r="J10" s="224"/>
      <c r="K10" s="86"/>
    </row>
    <row r="11" spans="1:13">
      <c r="A11" s="86"/>
      <c r="B11" s="168"/>
      <c r="C11" s="224" t="s">
        <v>386</v>
      </c>
      <c r="D11" s="317"/>
      <c r="E11" s="86"/>
      <c r="F11" s="90" t="s">
        <v>58</v>
      </c>
      <c r="G11" s="317"/>
      <c r="H11" s="309">
        <f>IF('[2]Anexo 4B - Descr. Proyecto'!$G$92=0,0,G11/('[2]Anexo 4B - Descr. Proyecto'!$G$92*8760))</f>
        <v>0</v>
      </c>
      <c r="I11" s="89"/>
      <c r="J11" s="224"/>
      <c r="K11" s="86"/>
    </row>
    <row r="12" spans="1:13">
      <c r="A12" s="86"/>
      <c r="B12" s="168"/>
      <c r="C12" s="224" t="s">
        <v>387</v>
      </c>
      <c r="D12" s="317"/>
      <c r="E12" s="86"/>
      <c r="F12" s="90" t="s">
        <v>59</v>
      </c>
      <c r="G12" s="317"/>
      <c r="H12" s="309">
        <f>IF('[2]Anexo 4B - Descr. Proyecto'!$G$92=0,0,G12/('[2]Anexo 4B - Descr. Proyecto'!$G$92*8760))</f>
        <v>0</v>
      </c>
      <c r="I12" s="89"/>
      <c r="J12" s="224"/>
      <c r="K12" s="86"/>
    </row>
    <row r="13" spans="1:13">
      <c r="A13" s="86"/>
      <c r="B13" s="168"/>
      <c r="C13" s="224" t="s">
        <v>388</v>
      </c>
      <c r="D13" s="317"/>
      <c r="E13" s="86"/>
      <c r="F13" s="90" t="s">
        <v>60</v>
      </c>
      <c r="G13" s="317"/>
      <c r="H13" s="309">
        <f>IF('[2]Anexo 4B - Descr. Proyecto'!$G$92=0,0,G13/('[2]Anexo 4B - Descr. Proyecto'!$G$92*8760))</f>
        <v>0</v>
      </c>
      <c r="I13" s="89"/>
      <c r="J13" s="224"/>
      <c r="K13" s="86"/>
    </row>
    <row r="14" spans="1:13">
      <c r="A14" s="86"/>
      <c r="B14" s="168"/>
      <c r="C14" s="224" t="s">
        <v>389</v>
      </c>
      <c r="D14" s="317"/>
      <c r="E14" s="86"/>
      <c r="F14" s="90" t="s">
        <v>61</v>
      </c>
      <c r="G14" s="317"/>
      <c r="H14" s="309">
        <f>IF('[2]Anexo 4B - Descr. Proyecto'!$G$92=0,0,G14/('[2]Anexo 4B - Descr. Proyecto'!$G$92*8760))</f>
        <v>0</v>
      </c>
      <c r="I14" s="89"/>
      <c r="J14" s="224"/>
      <c r="K14" s="86"/>
    </row>
    <row r="15" spans="1:13">
      <c r="A15" s="86"/>
      <c r="B15" s="168"/>
      <c r="C15" s="224" t="s">
        <v>390</v>
      </c>
      <c r="D15" s="317"/>
      <c r="E15" s="86"/>
      <c r="F15" s="90" t="s">
        <v>62</v>
      </c>
      <c r="G15" s="317"/>
      <c r="H15" s="309">
        <f>IF('[2]Anexo 4B - Descr. Proyecto'!$G$92=0,0,G15/('[2]Anexo 4B - Descr. Proyecto'!$G$92*8760))</f>
        <v>0</v>
      </c>
      <c r="I15" s="89"/>
      <c r="J15" s="224"/>
      <c r="K15" s="86"/>
    </row>
    <row r="16" spans="1:13">
      <c r="A16" s="86"/>
      <c r="B16" s="168"/>
      <c r="C16" s="224" t="s">
        <v>391</v>
      </c>
      <c r="D16" s="317"/>
      <c r="E16" s="86"/>
      <c r="F16" s="90" t="s">
        <v>63</v>
      </c>
      <c r="G16" s="317"/>
      <c r="H16" s="309">
        <f>IF('[2]Anexo 4B - Descr. Proyecto'!$G$92=0,0,G16/('[2]Anexo 4B - Descr. Proyecto'!$G$92*8760))</f>
        <v>0</v>
      </c>
      <c r="I16" s="89"/>
      <c r="J16" s="224"/>
      <c r="K16" s="86"/>
    </row>
    <row r="17" spans="1:11">
      <c r="A17" s="86"/>
      <c r="B17" s="168"/>
      <c r="C17" s="224" t="s">
        <v>392</v>
      </c>
      <c r="D17" s="317"/>
      <c r="E17" s="86"/>
      <c r="F17" s="90" t="s">
        <v>64</v>
      </c>
      <c r="G17" s="317"/>
      <c r="H17" s="309">
        <f>IF('[2]Anexo 4B - Descr. Proyecto'!$G$92=0,0,G17/('[2]Anexo 4B - Descr. Proyecto'!$G$92*8760))</f>
        <v>0</v>
      </c>
      <c r="I17" s="89"/>
      <c r="J17" s="224"/>
      <c r="K17" s="86"/>
    </row>
    <row r="18" spans="1:11">
      <c r="A18" s="86"/>
      <c r="B18" s="168"/>
      <c r="C18" s="224" t="s">
        <v>393</v>
      </c>
      <c r="D18" s="317"/>
      <c r="E18" s="86"/>
      <c r="F18" s="90" t="s">
        <v>65</v>
      </c>
      <c r="G18" s="317"/>
      <c r="H18" s="309">
        <f>IF('[2]Anexo 4B - Descr. Proyecto'!$G$92=0,0,G18/('[2]Anexo 4B - Descr. Proyecto'!$G$92*8760))</f>
        <v>0</v>
      </c>
      <c r="I18" s="89"/>
      <c r="J18" s="224"/>
      <c r="K18" s="86"/>
    </row>
    <row r="19" spans="1:11">
      <c r="A19" s="86"/>
      <c r="B19" s="168"/>
      <c r="C19" s="224" t="s">
        <v>394</v>
      </c>
      <c r="D19" s="317"/>
      <c r="E19" s="86"/>
      <c r="F19" s="90" t="s">
        <v>66</v>
      </c>
      <c r="G19" s="317"/>
      <c r="H19" s="309">
        <f>IF('[2]Anexo 4B - Descr. Proyecto'!$G$92=0,0,G19/('[2]Anexo 4B - Descr. Proyecto'!$G$92*8760))</f>
        <v>0</v>
      </c>
      <c r="I19" s="89"/>
      <c r="J19" s="224"/>
      <c r="K19" s="86"/>
    </row>
    <row r="20" spans="1:11">
      <c r="A20" s="86"/>
      <c r="B20" s="168"/>
      <c r="C20" s="224" t="s">
        <v>395</v>
      </c>
      <c r="D20" s="317"/>
      <c r="E20" s="86"/>
      <c r="F20" s="90" t="s">
        <v>67</v>
      </c>
      <c r="G20" s="317"/>
      <c r="H20" s="309">
        <f>IF('[2]Anexo 4B - Descr. Proyecto'!$G$92=0,0,G20/('[2]Anexo 4B - Descr. Proyecto'!$G$92*8760))</f>
        <v>0</v>
      </c>
      <c r="I20" s="89"/>
      <c r="J20" s="224"/>
      <c r="K20" s="86"/>
    </row>
    <row r="21" spans="1:11">
      <c r="A21" s="86"/>
      <c r="B21" s="168"/>
      <c r="C21" s="224" t="s">
        <v>396</v>
      </c>
      <c r="D21" s="317"/>
      <c r="E21" s="86"/>
      <c r="F21" s="90" t="s">
        <v>68</v>
      </c>
      <c r="G21" s="317"/>
      <c r="H21" s="309">
        <f>IF('[2]Anexo 4B - Descr. Proyecto'!$G$92=0,0,G21/('[2]Anexo 4B - Descr. Proyecto'!$G$92*8760))</f>
        <v>0</v>
      </c>
      <c r="I21" s="89"/>
      <c r="J21" s="224"/>
      <c r="K21" s="86"/>
    </row>
    <row r="22" spans="1:11">
      <c r="A22" s="86"/>
      <c r="B22" s="168"/>
      <c r="C22" s="224" t="s">
        <v>397</v>
      </c>
      <c r="D22" s="317"/>
      <c r="E22" s="86"/>
      <c r="F22" s="90" t="s">
        <v>69</v>
      </c>
      <c r="G22" s="317"/>
      <c r="H22" s="309">
        <f>IF('[2]Anexo 4B - Descr. Proyecto'!$G$92=0,0,G22/('[2]Anexo 4B - Descr. Proyecto'!$G$92*8760))</f>
        <v>0</v>
      </c>
      <c r="I22" s="89"/>
      <c r="J22" s="224"/>
      <c r="K22" s="224"/>
    </row>
    <row r="23" spans="1:11">
      <c r="A23" s="86"/>
      <c r="B23" s="91"/>
      <c r="C23" s="86"/>
      <c r="D23" s="86"/>
      <c r="E23" s="86"/>
      <c r="F23" s="90" t="s">
        <v>70</v>
      </c>
      <c r="G23" s="317"/>
      <c r="H23" s="309">
        <f>IF('[2]Anexo 4B - Descr. Proyecto'!$G$92=0,0,G23/('[2]Anexo 4B - Descr. Proyecto'!$G$92*8760))</f>
        <v>0</v>
      </c>
      <c r="I23" s="89"/>
      <c r="J23" s="224"/>
      <c r="K23" s="224"/>
    </row>
    <row r="24" spans="1:11">
      <c r="A24" s="86"/>
      <c r="B24" s="91"/>
      <c r="C24" s="86"/>
      <c r="D24" s="86"/>
      <c r="E24" s="86"/>
      <c r="F24" s="90" t="s">
        <v>71</v>
      </c>
      <c r="G24" s="317"/>
      <c r="H24" s="309">
        <f>IF('[2]Anexo 4B - Descr. Proyecto'!$G$92=0,0,G24/('[2]Anexo 4B - Descr. Proyecto'!$G$92*8760))</f>
        <v>0</v>
      </c>
      <c r="I24" s="89"/>
      <c r="J24" s="224"/>
      <c r="K24" s="224"/>
    </row>
    <row r="25" spans="1:11">
      <c r="A25" s="86"/>
      <c r="B25" s="91"/>
      <c r="C25" s="86"/>
      <c r="D25" s="86"/>
      <c r="E25" s="86"/>
      <c r="F25" s="90" t="s">
        <v>72</v>
      </c>
      <c r="G25" s="317"/>
      <c r="H25" s="309">
        <f>IF('[2]Anexo 4B - Descr. Proyecto'!$G$92=0,0,G25/('[2]Anexo 4B - Descr. Proyecto'!$G$92*8760))</f>
        <v>0</v>
      </c>
      <c r="I25" s="89"/>
      <c r="J25" s="224"/>
      <c r="K25" s="224"/>
    </row>
    <row r="26" spans="1:11">
      <c r="A26" s="86"/>
      <c r="B26" s="91"/>
      <c r="C26" s="86"/>
      <c r="D26" s="86"/>
      <c r="E26" s="86"/>
      <c r="F26" s="90" t="s">
        <v>73</v>
      </c>
      <c r="G26" s="317"/>
      <c r="H26" s="309">
        <f>IF('[2]Anexo 4B - Descr. Proyecto'!$G$92=0,0,G26/('[2]Anexo 4B - Descr. Proyecto'!$G$92*8760))</f>
        <v>0</v>
      </c>
      <c r="I26" s="89"/>
      <c r="J26" s="224"/>
      <c r="K26" s="224"/>
    </row>
    <row r="27" spans="1:11">
      <c r="A27" s="86"/>
      <c r="B27" s="91"/>
      <c r="C27" s="86"/>
      <c r="D27" s="86"/>
      <c r="E27" s="86"/>
      <c r="F27" s="90" t="s">
        <v>74</v>
      </c>
      <c r="G27" s="317"/>
      <c r="H27" s="309">
        <f>IF('[2]Anexo 4B - Descr. Proyecto'!$G$92=0,0,G27/('[2]Anexo 4B - Descr. Proyecto'!$G$92*8760))</f>
        <v>0</v>
      </c>
      <c r="I27" s="89"/>
      <c r="J27" s="224"/>
      <c r="K27" s="224"/>
    </row>
    <row r="28" spans="1:11">
      <c r="A28" s="86"/>
      <c r="B28" s="91"/>
      <c r="C28" s="86"/>
      <c r="D28" s="86"/>
      <c r="E28" s="86"/>
      <c r="F28" s="90" t="s">
        <v>75</v>
      </c>
      <c r="G28" s="317"/>
      <c r="H28" s="309">
        <f>IF('[2]Anexo 4B - Descr. Proyecto'!$G$92=0,0,G28/('[2]Anexo 4B - Descr. Proyecto'!$G$92*8760))</f>
        <v>0</v>
      </c>
      <c r="I28" s="89"/>
      <c r="J28" s="224"/>
      <c r="K28" s="224"/>
    </row>
    <row r="29" spans="1:11">
      <c r="A29" s="86"/>
      <c r="B29" s="91"/>
      <c r="C29" s="86"/>
      <c r="D29" s="86"/>
      <c r="E29" s="86"/>
      <c r="F29" s="90" t="s">
        <v>76</v>
      </c>
      <c r="G29" s="317"/>
      <c r="H29" s="309">
        <f>IF('[2]Anexo 4B - Descr. Proyecto'!$G$92=0,0,G29/('[2]Anexo 4B - Descr. Proyecto'!$G$92*8760))</f>
        <v>0</v>
      </c>
      <c r="I29" s="89"/>
      <c r="J29" s="224"/>
      <c r="K29" s="224"/>
    </row>
    <row r="30" spans="1:11">
      <c r="A30" s="86"/>
      <c r="B30" s="91"/>
      <c r="C30" s="86"/>
      <c r="D30" s="86"/>
      <c r="E30" s="86"/>
      <c r="F30" s="90" t="s">
        <v>77</v>
      </c>
      <c r="G30" s="317"/>
      <c r="H30" s="309">
        <f>IF('[2]Anexo 4B - Descr. Proyecto'!$G$92=0,0,G30/('[2]Anexo 4B - Descr. Proyecto'!$G$92*8760))</f>
        <v>0</v>
      </c>
      <c r="I30" s="89"/>
      <c r="J30" s="86"/>
      <c r="K30" s="86"/>
    </row>
    <row r="31" spans="1:11" ht="14.5" thickBot="1">
      <c r="B31" s="93"/>
      <c r="C31" s="94"/>
      <c r="D31" s="94"/>
      <c r="E31" s="94"/>
      <c r="F31" s="94"/>
      <c r="G31" s="94"/>
      <c r="H31" s="94"/>
      <c r="I31" s="95"/>
    </row>
  </sheetData>
  <sheetProtection selectLockedCells="1"/>
  <mergeCells count="3">
    <mergeCell ref="F5:H5"/>
    <mergeCell ref="C9:D9"/>
    <mergeCell ref="C10:D10"/>
  </mergeCells>
  <dataValidations count="2">
    <dataValidation type="decimal" operator="greaterThanOrEqual" allowBlank="1" showInputMessage="1" showErrorMessage="1" errorTitle="Error de Ingreso" error="Ingrese un número válido" sqref="G11:G30 D11:D22">
      <formula1>0</formula1>
    </dataValidation>
    <dataValidation type="list" allowBlank="1" showInputMessage="1" showErrorMessage="1" errorTitle="Error de Ingreso" error="Ingrese SI o NO de la lista desplegable" sqref="F6">
      <formula1>$M$1:$M$2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&amp;LFirma:&amp;CSello:&amp;RFoja:</oddFooter>
  </headerFooter>
  <colBreaks count="1" manualBreakCount="1">
    <brk id="10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/>
    <pageSetUpPr fitToPage="1"/>
  </sheetPr>
  <dimension ref="A1:W37"/>
  <sheetViews>
    <sheetView zoomScale="46" zoomScaleNormal="46" workbookViewId="0">
      <selection sqref="A1:W37"/>
    </sheetView>
  </sheetViews>
  <sheetFormatPr baseColWidth="10" defaultColWidth="11.4140625" defaultRowHeight="14"/>
  <sheetData>
    <row r="1" spans="1:23">
      <c r="A1" s="499" t="s">
        <v>564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</row>
    <row r="2" spans="1:23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</row>
    <row r="3" spans="1:23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</row>
    <row r="4" spans="1:23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</row>
    <row r="5" spans="1:23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</row>
    <row r="6" spans="1:23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</row>
    <row r="7" spans="1:23">
      <c r="A7" s="499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</row>
    <row r="8" spans="1:23">
      <c r="A8" s="499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</row>
    <row r="9" spans="1:23">
      <c r="A9" s="499"/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</row>
    <row r="10" spans="1:23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</row>
    <row r="11" spans="1:23">
      <c r="A11" s="499"/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</row>
    <row r="12" spans="1:23">
      <c r="A12" s="499"/>
      <c r="B12" s="499"/>
      <c r="C12" s="499"/>
      <c r="D12" s="499"/>
      <c r="E12" s="499"/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</row>
    <row r="13" spans="1:23">
      <c r="A13" s="49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</row>
    <row r="14" spans="1:23">
      <c r="A14" s="499"/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</row>
    <row r="15" spans="1:23">
      <c r="A15" s="499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</row>
    <row r="16" spans="1:23">
      <c r="A16" s="499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</row>
    <row r="17" spans="1:23">
      <c r="A17" s="499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</row>
    <row r="18" spans="1:23">
      <c r="A18" s="499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</row>
    <row r="19" spans="1:23">
      <c r="A19" s="499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</row>
    <row r="20" spans="1:23">
      <c r="A20" s="499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</row>
    <row r="21" spans="1:23">
      <c r="A21" s="499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</row>
    <row r="22" spans="1:23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</row>
    <row r="23" spans="1:23">
      <c r="A23" s="499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</row>
    <row r="24" spans="1:23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</row>
    <row r="25" spans="1:23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</row>
    <row r="26" spans="1:23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</row>
    <row r="27" spans="1:23">
      <c r="A27" s="499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</row>
    <row r="28" spans="1:23">
      <c r="A28" s="499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</row>
    <row r="29" spans="1:23">
      <c r="A29" s="499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</row>
    <row r="30" spans="1:23">
      <c r="A30" s="499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</row>
    <row r="31" spans="1:23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</row>
    <row r="32" spans="1:23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</row>
    <row r="33" spans="1:23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</row>
    <row r="34" spans="1:23">
      <c r="A34" s="499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</row>
    <row r="35" spans="1:23">
      <c r="A35" s="499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</row>
    <row r="36" spans="1:23">
      <c r="A36" s="499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</row>
    <row r="37" spans="1:23">
      <c r="A37" s="499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</row>
  </sheetData>
  <mergeCells count="1">
    <mergeCell ref="A1:W37"/>
  </mergeCells>
  <pageMargins left="0.70866141732283472" right="0.70866141732283472" top="0.55118110236220474" bottom="0.55118110236220474" header="0.31496062992125984" footer="0.31496062992125984"/>
  <pageSetup paperSize="9" scale="49" orientation="landscape" r:id="rId1"/>
  <headerFooter>
    <oddHeader>&amp;C
&amp;RVersión 01/03/2018</oddHeader>
    <oddFooter>&amp;LFirma:&amp;CSello:&amp;RFoja: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/>
  </sheetPr>
  <dimension ref="B1:DD309"/>
  <sheetViews>
    <sheetView view="pageBreakPreview" topLeftCell="S1" zoomScale="40" zoomScaleNormal="90" zoomScaleSheetLayoutView="40" workbookViewId="0">
      <pane ySplit="5" topLeftCell="A39" activePane="bottomLeft" state="frozen"/>
      <selection activeCell="AB63" sqref="AB63"/>
      <selection pane="bottomLeft" activeCell="X2" sqref="X2"/>
    </sheetView>
  </sheetViews>
  <sheetFormatPr baseColWidth="10" defaultColWidth="9.1640625" defaultRowHeight="14"/>
  <cols>
    <col min="1" max="1" width="3.4140625" style="84" customWidth="1"/>
    <col min="2" max="2" width="11.1640625" style="84" customWidth="1"/>
    <col min="3" max="3" width="39.4140625" style="84" customWidth="1"/>
    <col min="4" max="4" width="35.5" style="84" customWidth="1"/>
    <col min="5" max="5" width="2.5" style="84" customWidth="1"/>
    <col min="6" max="6" width="13.6640625" style="84" customWidth="1"/>
    <col min="7" max="7" width="19.4140625" style="84" customWidth="1"/>
    <col min="8" max="8" width="26.9140625" style="84" customWidth="1"/>
    <col min="9" max="9" width="4.1640625" style="84" customWidth="1"/>
    <col min="10" max="10" width="38.9140625" style="84" customWidth="1"/>
    <col min="11" max="11" width="34.75" style="84" customWidth="1"/>
    <col min="12" max="12" width="20.5" style="84" customWidth="1"/>
    <col min="13" max="13" width="21.9140625" style="84" customWidth="1"/>
    <col min="14" max="14" width="2.4140625" style="84" customWidth="1"/>
    <col min="15" max="15" width="12.75" style="84" customWidth="1"/>
    <col min="16" max="16" width="19.9140625" style="84" customWidth="1"/>
    <col min="17" max="17" width="8.25" style="84" customWidth="1"/>
    <col min="18" max="18" width="40.4140625" style="84" customWidth="1"/>
    <col min="19" max="19" width="36.6640625" style="84" customWidth="1"/>
    <col min="20" max="20" width="37.6640625" style="84" customWidth="1"/>
    <col min="21" max="21" width="19.1640625" style="84" customWidth="1"/>
    <col min="22" max="22" width="15.25" style="84" customWidth="1"/>
    <col min="23" max="23" width="14.1640625" style="84" customWidth="1"/>
    <col min="24" max="24" width="40.4140625" style="84" customWidth="1"/>
    <col min="25" max="25" width="36.6640625" style="84" customWidth="1"/>
    <col min="26" max="27" width="23.5" style="84" customWidth="1"/>
    <col min="28" max="31" width="14.4140625" style="84" customWidth="1"/>
    <col min="32" max="32" width="26.75" style="84" customWidth="1"/>
    <col min="33" max="33" width="2.5" style="84" customWidth="1"/>
    <col min="34" max="34" width="9.1640625" style="84"/>
    <col min="35" max="36" width="9.1640625" style="84" customWidth="1"/>
    <col min="37" max="82" width="9.1640625" style="84" hidden="1" customWidth="1"/>
    <col min="83" max="108" width="0" style="84" hidden="1" customWidth="1"/>
    <col min="109" max="16384" width="9.1640625" style="84"/>
  </cols>
  <sheetData>
    <row r="1" spans="2:108">
      <c r="AK1" s="84" t="str">
        <f>'Datos fijos'!H3</f>
        <v>Sí</v>
      </c>
      <c r="AO1" s="84" t="str">
        <f ca="1">OFFSET('Datos fijos'!$AC$2,COLUMN(AO1)-COLUMN($AN$1),0)</f>
        <v>BAHIA BLANCA </v>
      </c>
      <c r="AP1" s="84" t="str">
        <f ca="1">OFFSET('Datos fijos'!$AC$2,COLUMN(AP1)-COLUMN($AN$1),0)</f>
        <v>BARRANQUERAS </v>
      </c>
      <c r="AQ1" s="84" t="str">
        <f ca="1">OFFSET('Datos fijos'!$AC$2,COLUMN(AQ1)-COLUMN($AN$1),0)</f>
        <v>BUENOS AIRES </v>
      </c>
      <c r="AR1" s="84" t="str">
        <f ca="1">OFFSET('Datos fijos'!$AC$2,COLUMN(AR1)-COLUMN($AN$1),0)</f>
        <v>CLORINDA </v>
      </c>
      <c r="AS1" s="84" t="str">
        <f ca="1">OFFSET('Datos fijos'!$AC$2,COLUMN(AS1)-COLUMN($AN$1),0)</f>
        <v>COLON </v>
      </c>
      <c r="AT1" s="84" t="str">
        <f ca="1">OFFSET('Datos fijos'!$AC$2,COLUMN(AT1)-COLUMN($AN$1),0)</f>
        <v>COMODORO RIVADAVIA </v>
      </c>
      <c r="AU1" s="84" t="str">
        <f ca="1">OFFSET('Datos fijos'!$AC$2,COLUMN(AU1)-COLUMN($AN$1),0)</f>
        <v>CONCEPCION DEL URUGUAY </v>
      </c>
      <c r="AV1" s="84" t="str">
        <f ca="1">OFFSET('Datos fijos'!$AC$2,COLUMN(AV1)-COLUMN($AN$1),0)</f>
        <v>CONCORDIA </v>
      </c>
      <c r="AW1" s="84" t="str">
        <f ca="1">OFFSET('Datos fijos'!$AC$2,COLUMN(AW1)-COLUMN($AN$1),0)</f>
        <v>CORDOBA </v>
      </c>
      <c r="AX1" s="84" t="str">
        <f ca="1">OFFSET('Datos fijos'!$AC$2,COLUMN(AX1)-COLUMN($AN$1),0)</f>
        <v>CORRIENTES </v>
      </c>
      <c r="AY1" s="84" t="str">
        <f ca="1">OFFSET('Datos fijos'!$AC$2,COLUMN(AY1)-COLUMN($AN$1),0)</f>
        <v>ESQUEL </v>
      </c>
      <c r="AZ1" s="84" t="str">
        <f ca="1">OFFSET('Datos fijos'!$AC$2,COLUMN(AZ1)-COLUMN($AN$1),0)</f>
        <v>FORMOSA </v>
      </c>
      <c r="BA1" s="84" t="str">
        <f ca="1">OFFSET('Datos fijos'!$AC$2,COLUMN(BA1)-COLUMN($AN$1),0)</f>
        <v>GUALEGUAYCHU </v>
      </c>
      <c r="BB1" s="84" t="str">
        <f ca="1">OFFSET('Datos fijos'!$AC$2,COLUMN(BB1)-COLUMN($AN$1),0)</f>
        <v>IGUAZU </v>
      </c>
      <c r="BC1" s="84" t="str">
        <f ca="1">OFFSET('Datos fijos'!$AC$2,COLUMN(BC1)-COLUMN($AN$1),0)</f>
        <v>JUJUY </v>
      </c>
      <c r="BD1" s="84" t="str">
        <f ca="1">OFFSET('Datos fijos'!$AC$2,COLUMN(BD1)-COLUMN($AN$1),0)</f>
        <v>LA PLATA </v>
      </c>
      <c r="BE1" s="84" t="str">
        <f ca="1">OFFSET('Datos fijos'!$AC$2,COLUMN(BE1)-COLUMN($AN$1),0)</f>
        <v>LA QUIACA </v>
      </c>
      <c r="BF1" s="84" t="str">
        <f ca="1">OFFSET('Datos fijos'!$AC$2,COLUMN(BF1)-COLUMN($AN$1),0)</f>
        <v>LA RIOJA </v>
      </c>
      <c r="BG1" s="84" t="str">
        <f ca="1">OFFSET('Datos fijos'!$AC$2,COLUMN(BG1)-COLUMN($AN$1),0)</f>
        <v>MAR DEL PLATA </v>
      </c>
      <c r="BH1" s="84" t="str">
        <f ca="1">OFFSET('Datos fijos'!$AC$2,COLUMN(BH1)-COLUMN($AN$1),0)</f>
        <v>MENDOZA </v>
      </c>
      <c r="BI1" s="84" t="str">
        <f ca="1">OFFSET('Datos fijos'!$AC$2,COLUMN(BI1)-COLUMN($AN$1),0)</f>
        <v>NEUQUEN </v>
      </c>
      <c r="BJ1" s="84" t="str">
        <f ca="1">OFFSET('Datos fijos'!$AC$2,COLUMN(BJ1)-COLUMN($AN$1),0)</f>
        <v>PARANA </v>
      </c>
      <c r="BK1" s="84" t="str">
        <f ca="1">OFFSET('Datos fijos'!$AC$2,COLUMN(BK1)-COLUMN($AN$1),0)</f>
        <v>PASO DE LOS LIBERES </v>
      </c>
      <c r="BL1" s="84" t="str">
        <f ca="1">OFFSET('Datos fijos'!$AC$2,COLUMN(BL1)-COLUMN($AN$1),0)</f>
        <v>POSADAS </v>
      </c>
      <c r="BM1" s="84" t="str">
        <f ca="1">OFFSET('Datos fijos'!$AC$2,COLUMN(BM1)-COLUMN($AN$1),0)</f>
        <v>PUERTO MADRYN </v>
      </c>
      <c r="BN1" s="84" t="str">
        <f ca="1">OFFSET('Datos fijos'!$AC$2,COLUMN(BN1)-COLUMN($AN$1),0)</f>
        <v>RIO GALLEGOS </v>
      </c>
      <c r="BO1" s="84" t="str">
        <f ca="1">OFFSET('Datos fijos'!$AC$2,COLUMN(BO1)-COLUMN($AN$1),0)</f>
        <v>RIO GRANDE </v>
      </c>
      <c r="BP1" s="84" t="str">
        <f ca="1">OFFSET('Datos fijos'!$AC$2,COLUMN(BP1)-COLUMN($AN$1),0)</f>
        <v>ROSARIO </v>
      </c>
      <c r="BQ1" s="84" t="str">
        <f ca="1">OFFSET('Datos fijos'!$AC$2,COLUMN(BQ1)-COLUMN($AN$1),0)</f>
        <v>SALTA </v>
      </c>
      <c r="BR1" s="84" t="str">
        <f ca="1">OFFSET('Datos fijos'!$AC$2,COLUMN(BR1)-COLUMN($AN$1),0)</f>
        <v>SAN CARLOS DE BARILOCHE </v>
      </c>
      <c r="BS1" s="84" t="str">
        <f ca="1">OFFSET('Datos fijos'!$AC$2,COLUMN(BS1)-COLUMN($AN$1),0)</f>
        <v>SAN JUAN </v>
      </c>
      <c r="BT1" s="84" t="str">
        <f ca="1">OFFSET('Datos fijos'!$AC$2,COLUMN(BT1)-COLUMN($AN$1),0)</f>
        <v>SAN LUIS </v>
      </c>
      <c r="BU1" s="84" t="str">
        <f ca="1">OFFSET('Datos fijos'!$AC$2,COLUMN(BU1)-COLUMN($AN$1),0)</f>
        <v>SAN MARTIN DE LOS ANDES </v>
      </c>
      <c r="BV1" s="84" t="str">
        <f ca="1">OFFSET('Datos fijos'!$AC$2,COLUMN(BV1)-COLUMN($AN$1),0)</f>
        <v>SANTA CRUZ </v>
      </c>
      <c r="BW1" s="84" t="str">
        <f ca="1">OFFSET('Datos fijos'!$AC$2,COLUMN(BW1)-COLUMN($AN$1),0)</f>
        <v>SANTA FE </v>
      </c>
      <c r="BX1" s="84" t="str">
        <f ca="1">OFFSET('Datos fijos'!$AC$2,COLUMN(BX1)-COLUMN($AN$1),0)</f>
        <v>TINOGASTA </v>
      </c>
      <c r="BY1" s="84" t="str">
        <f ca="1">OFFSET('Datos fijos'!$AC$2,COLUMN(BY1)-COLUMN($AN$1),0)</f>
        <v>TUCUMAN </v>
      </c>
      <c r="BZ1" s="84" t="str">
        <f ca="1">OFFSET('Datos fijos'!$AC$2,COLUMN(BZ1)-COLUMN($AN$1),0)</f>
        <v>USHUAIA</v>
      </c>
      <c r="CA1" s="84" t="str">
        <f ca="1">OFFSET('Datos fijos'!$AC$2,COLUMN(CA1)-COLUMN($AN$1),0)</f>
        <v>(OTRA)</v>
      </c>
      <c r="CB1" s="84">
        <f ca="1">OFFSET('Datos fijos'!$AC$2,COLUMN(CB1)-COLUMN($AN$1),0)</f>
        <v>0</v>
      </c>
    </row>
    <row r="2" spans="2:108" ht="21">
      <c r="C2" s="456" t="s">
        <v>525</v>
      </c>
      <c r="J2" s="456" t="s">
        <v>526</v>
      </c>
      <c r="R2" s="456" t="s">
        <v>527</v>
      </c>
      <c r="X2" s="456" t="s">
        <v>528</v>
      </c>
      <c r="Z2" s="500" t="s">
        <v>852</v>
      </c>
      <c r="AA2" s="501"/>
      <c r="AB2" s="501"/>
      <c r="AC2" s="501"/>
      <c r="AD2" s="501"/>
      <c r="AE2" s="501"/>
      <c r="AF2" s="501"/>
      <c r="AK2" s="84" t="str">
        <f>'Datos fijos'!H4</f>
        <v>No</v>
      </c>
      <c r="AO2" s="84" t="str">
        <f ca="1">OFFSET('Datos fijos'!$AJ$2,COLUMN(AO2)-COLUMN($AN$1),0)</f>
        <v>Grupo Turbogenerador</v>
      </c>
      <c r="AP2" s="84" t="str">
        <f ca="1">OFFSET('Datos fijos'!$AJ$2,COLUMN(AP2)-COLUMN($AN$1),0)</f>
        <v>Turbina hidráulica</v>
      </c>
      <c r="AQ2" s="84" t="str">
        <f ca="1">OFFSET('Datos fijos'!$AJ$2,COLUMN(AQ2)-COLUMN($AN$1),0)</f>
        <v>Generador eléctrico</v>
      </c>
      <c r="AR2" s="84" t="str">
        <f ca="1">OFFSET('Datos fijos'!$AJ$2,COLUMN(AR2)-COLUMN($AN$1),0)</f>
        <v xml:space="preserve">Puente Grúa </v>
      </c>
      <c r="AS2" s="84" t="str">
        <f ca="1">OFFSET('Datos fijos'!$AJ$2,COLUMN(AS2)-COLUMN($AN$1),0)</f>
        <v>Rejas, compuertas, ataguías, tuberías y válvulas</v>
      </c>
      <c r="AT2" s="84" t="str">
        <f ca="1">OFFSET('Datos fijos'!$AJ$2,COLUMN(AT2)-COLUMN($AN$1),0)</f>
        <v>Sensores, Control, Protecciones, SCADA, Comunic.</v>
      </c>
      <c r="AU2" s="84" t="str">
        <f ca="1">OFFSET('Datos fijos'!$AJ$2,COLUMN(AU2)-COLUMN($AN$1),0)</f>
        <v>Celdas de MT</v>
      </c>
      <c r="AV2" s="84" t="str">
        <f ca="1">OFFSET('Datos fijos'!$AJ$2,COLUMN(AV2)-COLUMN($AN$1),0)</f>
        <v>Cables</v>
      </c>
      <c r="AW2" s="84" t="str">
        <f ca="1">OFFSET('Datos fijos'!$AJ$2,COLUMN(AW2)-COLUMN($AN$1),0)</f>
        <v>Postes para línea eléctrica</v>
      </c>
      <c r="AX2" s="84" t="str">
        <f ca="1">OFFSET('Datos fijos'!$AJ$2,COLUMN(AX2)-COLUMN($AN$1),0)</f>
        <v>Estación transformadora: trafos</v>
      </c>
      <c r="AY2" s="84" t="str">
        <f ca="1">OFFSET('Datos fijos'!$AJ$2,COLUMN(AY2)-COLUMN($AN$1),0)</f>
        <v>Estación transformadora: otros elementos electromecánicos</v>
      </c>
      <c r="AZ2" s="84" t="str">
        <f ca="1">OFFSET('Datos fijos'!$AJ$2,COLUMN(AZ2)-COLUMN($AN$1),0)</f>
        <v>Estación transformadora: Construcción  y obra civil</v>
      </c>
      <c r="BA2" s="84" t="str">
        <f ca="1">OFFSET('Datos fijos'!$AJ$2,COLUMN(BA2)-COLUMN($AN$1),0)</f>
        <v>Materiales y equipos para la línea de interconexión</v>
      </c>
      <c r="BB2" s="84" t="str">
        <f ca="1">OFFSET('Datos fijos'!$AJ$2,COLUMN(BB2)-COLUMN($AN$1),0)</f>
        <v>Presa, cierres auxiliares y formación de reservorios - hierro</v>
      </c>
      <c r="BC2" s="84" t="str">
        <f ca="1">OFFSET('Datos fijos'!$AJ$2,COLUMN(BC2)-COLUMN($AN$1),0)</f>
        <v>Presa, cierres auxiliares y formación de reservorios - hormigón</v>
      </c>
      <c r="BD2" s="84" t="str">
        <f ca="1">OFFSET('Datos fijos'!$AJ$2,COLUMN(BD2)-COLUMN($AN$1),0)</f>
        <v>Presa, cierres auxiliares y formación de reservorios - otros mat.</v>
      </c>
      <c r="BE2" s="84" t="str">
        <f ca="1">OFFSET('Datos fijos'!$AJ$2,COLUMN(BE2)-COLUMN($AN$1),0)</f>
        <v>Vertedero - hierro</v>
      </c>
      <c r="BF2" s="84" t="str">
        <f ca="1">OFFSET('Datos fijos'!$AJ$2,COLUMN(BF2)-COLUMN($AN$1),0)</f>
        <v>Vertedero - hormigón</v>
      </c>
      <c r="BG2" s="84" t="str">
        <f ca="1">OFFSET('Datos fijos'!$AJ$2,COLUMN(BG2)-COLUMN($AN$1),0)</f>
        <v>Vertedero - otros mat.</v>
      </c>
      <c r="BH2" s="84" t="str">
        <f ca="1">OFFSET('Datos fijos'!$AJ$2,COLUMN(BH2)-COLUMN($AN$1),0)</f>
        <v>Obra de toma y aducción - hierro</v>
      </c>
      <c r="BI2" s="84" t="str">
        <f ca="1">OFFSET('Datos fijos'!$AJ$2,COLUMN(BI2)-COLUMN($AN$1),0)</f>
        <v>Obra de toma y aducción - hormigón</v>
      </c>
      <c r="BJ2" s="84" t="str">
        <f ca="1">OFFSET('Datos fijos'!$AJ$2,COLUMN(BJ2)-COLUMN($AN$1),0)</f>
        <v>Obra de toma y aducción - otros mat.</v>
      </c>
      <c r="BK2" s="84" t="str">
        <f ca="1">OFFSET('Datos fijos'!$AJ$2,COLUMN(BK2)-COLUMN($AN$1),0)</f>
        <v>Obra de conducción - hierro</v>
      </c>
      <c r="BL2" s="84" t="str">
        <f ca="1">OFFSET('Datos fijos'!$AJ$2,COLUMN(BL2)-COLUMN($AN$1),0)</f>
        <v>Obra de conducción - hormigón</v>
      </c>
      <c r="BM2" s="84" t="str">
        <f ca="1">OFFSET('Datos fijos'!$AJ$2,COLUMN(BM2)-COLUMN($AN$1),0)</f>
        <v>Obra de conducción - otros mat.</v>
      </c>
      <c r="BN2" s="84" t="str">
        <f ca="1">OFFSET('Datos fijos'!$AJ$2,COLUMN(BN2)-COLUMN($AN$1),0)</f>
        <v>Canal de restitución y escala de peces - hierro</v>
      </c>
      <c r="BO2" s="84" t="str">
        <f ca="1">OFFSET('Datos fijos'!$AJ$2,COLUMN(BO2)-COLUMN($AN$1),0)</f>
        <v>Canal de restitución y escala de peces - hormigón</v>
      </c>
      <c r="BP2" s="84" t="str">
        <f ca="1">OFFSET('Datos fijos'!$AJ$2,COLUMN(BP2)-COLUMN($AN$1),0)</f>
        <v>Canal de restitución y escala de peces - otros mat.</v>
      </c>
      <c r="BQ2" s="84" t="str">
        <f ca="1">OFFSET('Datos fijos'!$AJ$2,COLUMN(BQ2)-COLUMN($AN$1),0)</f>
        <v>Casa de máquinas - materiales de construcción</v>
      </c>
      <c r="BR2" s="84" t="str">
        <f ca="1">OFFSET('Datos fijos'!$AJ$2,COLUMN(BR2)-COLUMN($AN$1),0)</f>
        <v>Oficinas, vestuarios, baños, otros edficios de servicios</v>
      </c>
      <c r="BS2" s="84" t="str">
        <f ca="1">OFFSET('Datos fijos'!$AJ$2,COLUMN(BS2)-COLUMN($AN$1),0)</f>
        <v>Otras estructuras o materiales de construcción</v>
      </c>
      <c r="BT2" s="84" t="str">
        <f ca="1">OFFSET('Datos fijos'!$AJ$2,COLUMN(BT2)-COLUMN($AN$1),0)</f>
        <v>Materiales caminos y plataformas</v>
      </c>
      <c r="BU2" s="84" t="str">
        <f ca="1">OFFSET('Datos fijos'!$AJ$2,COLUMN(BU2)-COLUMN($AN$1),0)</f>
        <v>Zanjado</v>
      </c>
      <c r="BV2" s="84" t="str">
        <f ca="1">OFFSET('Datos fijos'!$AJ$2,COLUMN(BV2)-COLUMN($AN$1),0)</f>
        <v>Otros Materiales: Obra electromecánica</v>
      </c>
      <c r="BW2" s="84" t="str">
        <f ca="1">OFFSET('Datos fijos'!$AJ$2,COLUMN(BW2)-COLUMN($AN$1),0)</f>
        <v>Otros Materiales: Obra civil</v>
      </c>
      <c r="BX2" s="84" t="str">
        <f ca="1">OFFSET('Datos fijos'!$AJ$2,COLUMN(BX2)-COLUMN($AN$1),0)</f>
        <v>Otros Materiales: Bienes muebles</v>
      </c>
      <c r="BY2" s="84" t="str">
        <f ca="1">OFFSET('Datos fijos'!$AJ$2,COLUMN(BY2)-COLUMN($AN$1),0)</f>
        <v>Otros Materiales: Otros  (infraestructura)</v>
      </c>
      <c r="BZ2" s="84" t="str">
        <f ca="1">OFFSET('Datos fijos'!$AJ$2,COLUMN(BZ2)-COLUMN($AN$1),0)</f>
        <v>Servicios: Transporte / Logística</v>
      </c>
      <c r="CA2" s="84" t="str">
        <f ca="1">OFFSET('Datos fijos'!$AJ$2,COLUMN(CA2)-COLUMN($AN$1),0)</f>
        <v>Servicios: Ingeniería</v>
      </c>
      <c r="CB2" s="84" t="str">
        <f ca="1">OFFSET('Datos fijos'!$AJ$2,COLUMN(CB2)-COLUMN($AN$1),0)</f>
        <v>Servicios: Cableado y puesta a tierra</v>
      </c>
      <c r="CC2" s="84" t="str">
        <f ca="1">OFFSET('Datos fijos'!$AJ$2,COLUMN(CC2)-COLUMN($AN$1),0)</f>
        <v>Servicios: Montaje</v>
      </c>
      <c r="CD2" s="84" t="str">
        <f ca="1">OFFSET('Datos fijos'!$AJ$2,COLUMN(CD2)-COLUMN($AN$1),0)</f>
        <v>Servicios: Const. Caminos</v>
      </c>
      <c r="CE2" s="84" t="str">
        <f ca="1">OFFSET('Datos fijos'!$AJ$2,COLUMN(CE2)-COLUMN($AN$1),0)</f>
        <v>Servicios: Obra Civil</v>
      </c>
      <c r="CF2" s="84" t="str">
        <f ca="1">OFFSET('Datos fijos'!$AJ$2,COLUMN(CF2)-COLUMN($AN$1),0)</f>
        <v>Servicios: Estudios y Ensayos</v>
      </c>
      <c r="CG2" s="84" t="str">
        <f ca="1">OFFSET('Datos fijos'!$AJ$2,COLUMN(CG2)-COLUMN($AN$1),0)</f>
        <v>Servicios: Dirección de Obra</v>
      </c>
      <c r="CH2" s="84" t="str">
        <f ca="1">OFFSET('Datos fijos'!$AJ$2,COLUMN(CH2)-COLUMN($AN$1),0)</f>
        <v>Servicios: Otros</v>
      </c>
      <c r="CI2" s="84">
        <f ca="1">OFFSET('Datos fijos'!$AJ$2,COLUMN(CI2)-COLUMN($AN$1),0)</f>
        <v>0</v>
      </c>
      <c r="CJ2" s="84">
        <f ca="1">OFFSET('Datos fijos'!$AJ$2,COLUMN(CJ2)-COLUMN($AN$1),0)</f>
        <v>0</v>
      </c>
      <c r="CK2" s="84">
        <f ca="1">OFFSET('Datos fijos'!$AJ$2,COLUMN(CK2)-COLUMN($AN$1),0)</f>
        <v>0</v>
      </c>
      <c r="CL2" s="84">
        <f ca="1">OFFSET('Datos fijos'!$AJ$2,COLUMN(CL2)-COLUMN($AN$1),0)</f>
        <v>0</v>
      </c>
      <c r="CM2" s="84">
        <f ca="1">OFFSET('Datos fijos'!$AJ$2,COLUMN(CM2)-COLUMN($AN$1),0)</f>
        <v>0</v>
      </c>
      <c r="CN2" s="84">
        <f ca="1">OFFSET('Datos fijos'!$AJ$2,COLUMN(CN2)-COLUMN($AN$1),0)</f>
        <v>0</v>
      </c>
      <c r="CO2" s="84">
        <f ca="1">OFFSET('Datos fijos'!$AJ$2,COLUMN(CO2)-COLUMN($AN$1),0)</f>
        <v>0</v>
      </c>
      <c r="CP2" s="84">
        <f ca="1">OFFSET('Datos fijos'!$AJ$2,COLUMN(CP2)-COLUMN($AN$1),0)</f>
        <v>0</v>
      </c>
      <c r="CQ2" s="84">
        <f ca="1">OFFSET('Datos fijos'!$AJ$2,COLUMN(CQ2)-COLUMN($AN$1),0)</f>
        <v>0</v>
      </c>
      <c r="CR2" s="84">
        <f ca="1">OFFSET('Datos fijos'!$AJ$2,COLUMN(CR2)-COLUMN($AN$1),0)</f>
        <v>0</v>
      </c>
      <c r="CS2" s="84">
        <f ca="1">OFFSET('Datos fijos'!$AJ$2,COLUMN(CS2)-COLUMN($AN$1),0)</f>
        <v>0</v>
      </c>
      <c r="CT2" s="84">
        <f ca="1">OFFSET('Datos fijos'!$AJ$2,COLUMN(CT2)-COLUMN($AN$1),0)</f>
        <v>0</v>
      </c>
      <c r="CU2" s="84">
        <f ca="1">OFFSET('Datos fijos'!$AJ$2,COLUMN(CU2)-COLUMN($AN$1),0)</f>
        <v>0</v>
      </c>
      <c r="CV2" s="84">
        <f ca="1">OFFSET('Datos fijos'!$AJ$2,COLUMN(CV2)-COLUMN($AN$1),0)</f>
        <v>0</v>
      </c>
      <c r="CW2" s="84">
        <f ca="1">OFFSET('Datos fijos'!$AJ$2,COLUMN(CW2)-COLUMN($AN$1),0)</f>
        <v>0</v>
      </c>
      <c r="CX2" s="84">
        <f ca="1">OFFSET('Datos fijos'!$AJ$2,COLUMN(CX2)-COLUMN($AN$1),0)</f>
        <v>0</v>
      </c>
      <c r="CY2" s="84">
        <f ca="1">OFFSET('Datos fijos'!$AJ$2,COLUMN(CY2)-COLUMN($AN$1),0)</f>
        <v>0</v>
      </c>
      <c r="CZ2" s="84">
        <f ca="1">OFFSET('Datos fijos'!$AJ$2,COLUMN(CZ2)-COLUMN($AN$1),0)</f>
        <v>0</v>
      </c>
      <c r="DA2" s="84">
        <f ca="1">OFFSET('Datos fijos'!$AJ$2,COLUMN(DA2)-COLUMN($AN$1),0)</f>
        <v>0</v>
      </c>
      <c r="DB2" s="84">
        <f ca="1">OFFSET('Datos fijos'!$AJ$2,COLUMN(DB2)-COLUMN($AN$1),0)</f>
        <v>0</v>
      </c>
      <c r="DC2" s="84">
        <f ca="1">OFFSET('Datos fijos'!$AJ$2,COLUMN(DC2)-COLUMN($AN$1),0)</f>
        <v>0</v>
      </c>
      <c r="DD2" s="84">
        <f ca="1">OFFSET('Datos fijos'!$AJ$2,COLUMN(DD2)-COLUMN($AN$1),0)</f>
        <v>0</v>
      </c>
    </row>
    <row r="3" spans="2:108">
      <c r="C3" s="84" t="s">
        <v>160</v>
      </c>
      <c r="Z3" s="502" t="s">
        <v>851</v>
      </c>
      <c r="AA3" s="503"/>
      <c r="AB3" s="503"/>
      <c r="AC3" s="503"/>
      <c r="AD3" s="503"/>
      <c r="AE3" s="503"/>
      <c r="AF3" s="503"/>
      <c r="AK3" s="84">
        <f>'Datos fijos'!H5</f>
        <v>0</v>
      </c>
      <c r="AO3" s="84" t="str">
        <f ca="1">OFFSET('Datos fijos'!$AB$2,COLUMN(AO3)-COLUMN($AN$1),0)</f>
        <v>Nacional (Cumple Res. Conj. 1-E/2017)</v>
      </c>
      <c r="AP3" s="84" t="str">
        <f ca="1">OFFSET('Datos fijos'!$AB$2,COLUMN(AP3)-COLUMN($AN$1),0)</f>
        <v>Nacional (NO cumple Res. Conj. 1-E/2017)</v>
      </c>
      <c r="AQ3" s="84" t="str">
        <f ca="1">OFFSET('Datos fijos'!$AB$2,COLUMN(AQ3)-COLUMN($AN$1),0)</f>
        <v>Importado (Decreto 814/2017)</v>
      </c>
      <c r="AR3" s="84" t="str">
        <f ca="1">OFFSET('Datos fijos'!$AB$2,COLUMN(AR3)-COLUMN($AN$1),0)</f>
        <v>Importado (No aplica a Dec. 814/2017)</v>
      </c>
      <c r="AS3" s="84">
        <f ca="1">OFFSET('Datos fijos'!$AB$2,COLUMN(AS3)-COLUMN($AN$1),0)</f>
        <v>0</v>
      </c>
      <c r="AT3" s="84">
        <f ca="1">OFFSET('Datos fijos'!$AB$2,COLUMN(AT3)-COLUMN($AN$1),0)</f>
        <v>0</v>
      </c>
      <c r="AU3" s="84">
        <f ca="1">OFFSET('Datos fijos'!$AB$2,COLUMN(AU3)-COLUMN($AN$1),0)</f>
        <v>0</v>
      </c>
      <c r="AV3" s="84">
        <f ca="1">OFFSET('Datos fijos'!$AB$2,COLUMN(AV3)-COLUMN($AN$1),0)</f>
        <v>0</v>
      </c>
      <c r="AW3" s="84">
        <f ca="1">OFFSET('Datos fijos'!$AB$2,COLUMN(AW3)-COLUMN($AN$1),0)</f>
        <v>0</v>
      </c>
      <c r="AX3" s="84">
        <f ca="1">OFFSET('Datos fijos'!$AB$2,COLUMN(AX3)-COLUMN($AN$1),0)</f>
        <v>0</v>
      </c>
      <c r="AY3" s="84">
        <f ca="1">OFFSET('Datos fijos'!$AB$2,COLUMN(AY3)-COLUMN($AN$1),0)</f>
        <v>0</v>
      </c>
      <c r="AZ3" s="84">
        <f ca="1">OFFSET('Datos fijos'!$AB$2,COLUMN(AZ3)-COLUMN($AN$1),0)</f>
        <v>0</v>
      </c>
      <c r="BA3" s="84">
        <f ca="1">OFFSET('Datos fijos'!$AB$2,COLUMN(BA3)-COLUMN($AN$1),0)</f>
        <v>0</v>
      </c>
      <c r="BB3" s="84">
        <f ca="1">OFFSET('Datos fijos'!$AB$2,COLUMN(BB3)-COLUMN($AN$1),0)</f>
        <v>0</v>
      </c>
      <c r="BC3" s="84">
        <f ca="1">OFFSET('Datos fijos'!$AB$2,COLUMN(BC3)-COLUMN($AN$1),0)</f>
        <v>0</v>
      </c>
      <c r="BD3" s="84">
        <f ca="1">OFFSET('Datos fijos'!$AB$2,COLUMN(BD3)-COLUMN($AN$1),0)</f>
        <v>0</v>
      </c>
      <c r="BE3" s="84">
        <f ca="1">OFFSET('Datos fijos'!$AB$2,COLUMN(BE3)-COLUMN($AN$1),0)</f>
        <v>0</v>
      </c>
      <c r="BF3" s="84">
        <f ca="1">OFFSET('Datos fijos'!$AB$2,COLUMN(BF3)-COLUMN($AN$1),0)</f>
        <v>0</v>
      </c>
      <c r="BG3" s="84">
        <f ca="1">OFFSET('Datos fijos'!$AB$2,COLUMN(BG3)-COLUMN($AN$1),0)</f>
        <v>0</v>
      </c>
      <c r="BH3" s="84">
        <f ca="1">OFFSET('Datos fijos'!$AB$2,COLUMN(BH3)-COLUMN($AN$1),0)</f>
        <v>0</v>
      </c>
      <c r="BI3" s="84">
        <f ca="1">OFFSET('Datos fijos'!$AB$2,COLUMN(BI3)-COLUMN($AN$1),0)</f>
        <v>0</v>
      </c>
      <c r="BJ3" s="84">
        <f ca="1">OFFSET('Datos fijos'!$AB$2,COLUMN(BJ3)-COLUMN($AN$1),0)</f>
        <v>0</v>
      </c>
      <c r="BK3" s="84">
        <f ca="1">OFFSET('Datos fijos'!$AB$2,COLUMN(BK3)-COLUMN($AN$1),0)</f>
        <v>0</v>
      </c>
      <c r="BL3" s="84">
        <f ca="1">OFFSET('Datos fijos'!$AB$2,COLUMN(BL3)-COLUMN($AN$1),0)</f>
        <v>0</v>
      </c>
      <c r="BM3" s="84">
        <f ca="1">OFFSET('Datos fijos'!$AB$2,COLUMN(BM3)-COLUMN($AN$1),0)</f>
        <v>0</v>
      </c>
      <c r="BN3" s="84">
        <f ca="1">OFFSET('Datos fijos'!$AB$2,COLUMN(BN3)-COLUMN($AN$1),0)</f>
        <v>0</v>
      </c>
      <c r="BO3" s="84">
        <f ca="1">OFFSET('Datos fijos'!$AB$2,COLUMN(BO3)-COLUMN($AN$1),0)</f>
        <v>0</v>
      </c>
      <c r="BP3" s="84">
        <f ca="1">OFFSET('Datos fijos'!$AB$2,COLUMN(BP3)-COLUMN($AN$1),0)</f>
        <v>0</v>
      </c>
      <c r="BQ3" s="84">
        <f ca="1">OFFSET('Datos fijos'!$AB$2,COLUMN(BQ3)-COLUMN($AN$1),0)</f>
        <v>0</v>
      </c>
      <c r="BR3" s="84">
        <f ca="1">OFFSET('Datos fijos'!$AB$2,COLUMN(BR3)-COLUMN($AN$1),0)</f>
        <v>0</v>
      </c>
      <c r="BS3" s="84">
        <f ca="1">OFFSET('Datos fijos'!$AB$2,COLUMN(BS3)-COLUMN($AN$1),0)</f>
        <v>0</v>
      </c>
      <c r="BT3" s="84">
        <f ca="1">OFFSET('Datos fijos'!$AB$2,COLUMN(BT3)-COLUMN($AN$1),0)</f>
        <v>0</v>
      </c>
      <c r="BU3" s="84">
        <f ca="1">OFFSET('Datos fijos'!$AB$2,COLUMN(BU3)-COLUMN($AN$1),0)</f>
        <v>0</v>
      </c>
      <c r="BV3" s="84">
        <f ca="1">OFFSET('Datos fijos'!$AB$2,COLUMN(BV3)-COLUMN($AN$1),0)</f>
        <v>0</v>
      </c>
      <c r="BW3" s="84">
        <f ca="1">OFFSET('Datos fijos'!$AB$2,COLUMN(BW3)-COLUMN($AN$1),0)</f>
        <v>0</v>
      </c>
      <c r="BX3" s="84">
        <f ca="1">OFFSET('Datos fijos'!$AB$2,COLUMN(BX3)-COLUMN($AN$1),0)</f>
        <v>0</v>
      </c>
      <c r="BY3" s="84">
        <f ca="1">OFFSET('Datos fijos'!$AB$2,COLUMN(BY3)-COLUMN($AN$1),0)</f>
        <v>0</v>
      </c>
      <c r="BZ3" s="84">
        <f ca="1">OFFSET('Datos fijos'!$AB$2,COLUMN(BZ3)-COLUMN($AN$1),0)</f>
        <v>0</v>
      </c>
      <c r="CA3" s="84">
        <f ca="1">OFFSET('Datos fijos'!$AB$2,COLUMN(CA3)-COLUMN($AN$1),0)</f>
        <v>0</v>
      </c>
      <c r="CB3" s="84">
        <f ca="1">OFFSET('Datos fijos'!$AB$2,COLUMN(CB3)-COLUMN($AN$1),0)</f>
        <v>0</v>
      </c>
    </row>
    <row r="4" spans="2:108">
      <c r="S4" s="206"/>
      <c r="Z4" s="503"/>
      <c r="AA4" s="503"/>
      <c r="AB4" s="503"/>
      <c r="AC4" s="503"/>
      <c r="AD4" s="503"/>
      <c r="AE4" s="503"/>
      <c r="AF4" s="503"/>
    </row>
    <row r="5" spans="2:108" ht="82" customHeight="1">
      <c r="B5" s="54" t="s">
        <v>180</v>
      </c>
      <c r="C5" s="3" t="s">
        <v>82</v>
      </c>
      <c r="D5" s="3" t="s">
        <v>83</v>
      </c>
      <c r="E5" s="146"/>
      <c r="F5" s="3" t="s">
        <v>51</v>
      </c>
      <c r="G5" s="3" t="s">
        <v>52</v>
      </c>
      <c r="H5" s="3" t="s">
        <v>159</v>
      </c>
      <c r="I5" s="146"/>
      <c r="J5" s="3" t="s">
        <v>82</v>
      </c>
      <c r="K5" s="3" t="s">
        <v>83</v>
      </c>
      <c r="L5" s="3" t="s">
        <v>182</v>
      </c>
      <c r="M5" s="3" t="s">
        <v>282</v>
      </c>
      <c r="N5" s="146"/>
      <c r="O5" s="3" t="s">
        <v>53</v>
      </c>
      <c r="P5" s="3" t="s">
        <v>175</v>
      </c>
      <c r="Q5" s="146"/>
      <c r="R5" s="3" t="s">
        <v>82</v>
      </c>
      <c r="S5" s="3" t="s">
        <v>83</v>
      </c>
      <c r="T5" s="3" t="s">
        <v>119</v>
      </c>
      <c r="U5" s="3" t="s">
        <v>351</v>
      </c>
      <c r="V5" s="312" t="s">
        <v>324</v>
      </c>
      <c r="X5" s="3" t="s">
        <v>82</v>
      </c>
      <c r="Y5" s="3" t="s">
        <v>83</v>
      </c>
      <c r="Z5" s="3" t="s">
        <v>222</v>
      </c>
      <c r="AA5" s="3" t="s">
        <v>223</v>
      </c>
      <c r="AB5" s="3" t="s">
        <v>326</v>
      </c>
      <c r="AC5" s="3" t="s">
        <v>327</v>
      </c>
      <c r="AD5" s="3" t="s">
        <v>328</v>
      </c>
      <c r="AE5" s="3" t="s">
        <v>329</v>
      </c>
      <c r="AF5" s="3" t="s">
        <v>79</v>
      </c>
    </row>
    <row r="6" spans="2:108" ht="15" customHeight="1">
      <c r="B6" s="158"/>
      <c r="C6" s="328"/>
      <c r="D6" s="328"/>
      <c r="E6" s="5"/>
      <c r="F6" s="329"/>
      <c r="G6" s="320"/>
      <c r="H6" s="329"/>
      <c r="I6" s="156"/>
      <c r="J6" s="330" t="str">
        <f>IF($C6="","",$C6)</f>
        <v/>
      </c>
      <c r="K6" s="331" t="str">
        <f>IF($D6="","",$D6)</f>
        <v/>
      </c>
      <c r="L6" s="332"/>
      <c r="M6" s="508" t="s">
        <v>54</v>
      </c>
      <c r="N6" s="156"/>
      <c r="O6" s="333"/>
      <c r="P6" s="159"/>
      <c r="Q6" s="156"/>
      <c r="R6" s="330" t="str">
        <f>IF($C6="","",$C6)</f>
        <v/>
      </c>
      <c r="S6" s="331" t="str">
        <f>IF($D6="","",$D6)</f>
        <v/>
      </c>
      <c r="T6" s="320"/>
      <c r="U6" s="320"/>
      <c r="V6" s="508" t="s">
        <v>54</v>
      </c>
      <c r="X6" s="330" t="str">
        <f>IF($C6="","",$C6)</f>
        <v/>
      </c>
      <c r="Y6" s="331" t="str">
        <f>IF($D6="","",$D6)</f>
        <v/>
      </c>
      <c r="Z6" s="329"/>
      <c r="AA6" s="329"/>
      <c r="AB6" s="334"/>
      <c r="AC6" s="334"/>
      <c r="AD6" s="334"/>
      <c r="AE6" s="334"/>
      <c r="AF6" s="335"/>
    </row>
    <row r="7" spans="2:108">
      <c r="B7" s="158"/>
      <c r="C7" s="328"/>
      <c r="D7" s="328"/>
      <c r="E7" s="5"/>
      <c r="F7" s="329"/>
      <c r="G7" s="320"/>
      <c r="H7" s="329"/>
      <c r="I7" s="156"/>
      <c r="J7" s="330" t="str">
        <f t="shared" ref="J7:J70" si="0">IF($C7="","",$C7)</f>
        <v/>
      </c>
      <c r="K7" s="331" t="str">
        <f t="shared" ref="K7:K70" si="1">IF($D7="","",$D7)</f>
        <v/>
      </c>
      <c r="L7" s="332"/>
      <c r="M7" s="509"/>
      <c r="N7" s="156"/>
      <c r="O7" s="333"/>
      <c r="P7" s="159"/>
      <c r="Q7" s="156"/>
      <c r="R7" s="330" t="str">
        <f t="shared" ref="R7:R70" si="2">IF($C7="","",$C7)</f>
        <v/>
      </c>
      <c r="S7" s="331" t="str">
        <f t="shared" ref="S7:S70" si="3">IF($D7="","",$D7)</f>
        <v/>
      </c>
      <c r="T7" s="320"/>
      <c r="U7" s="320"/>
      <c r="V7" s="509"/>
      <c r="X7" s="330" t="str">
        <f t="shared" ref="X7:X70" si="4">IF($C7="","",$C7)</f>
        <v/>
      </c>
      <c r="Y7" s="331" t="str">
        <f t="shared" ref="Y7:Y70" si="5">IF($D7="","",$D7)</f>
        <v/>
      </c>
      <c r="Z7" s="329"/>
      <c r="AA7" s="329"/>
      <c r="AB7" s="334"/>
      <c r="AC7" s="334"/>
      <c r="AD7" s="334"/>
      <c r="AE7" s="334"/>
      <c r="AF7" s="335"/>
    </row>
    <row r="8" spans="2:108">
      <c r="B8" s="158"/>
      <c r="C8" s="328"/>
      <c r="D8" s="328"/>
      <c r="E8" s="5"/>
      <c r="F8" s="329"/>
      <c r="G8" s="320"/>
      <c r="H8" s="329"/>
      <c r="I8" s="156"/>
      <c r="J8" s="330" t="str">
        <f t="shared" si="0"/>
        <v/>
      </c>
      <c r="K8" s="331" t="str">
        <f t="shared" si="1"/>
        <v/>
      </c>
      <c r="L8" s="332"/>
      <c r="M8" s="509"/>
      <c r="N8" s="156"/>
      <c r="O8" s="333"/>
      <c r="P8" s="159"/>
      <c r="Q8" s="156"/>
      <c r="R8" s="330" t="str">
        <f t="shared" si="2"/>
        <v/>
      </c>
      <c r="S8" s="331" t="str">
        <f t="shared" si="3"/>
        <v/>
      </c>
      <c r="T8" s="320"/>
      <c r="U8" s="320"/>
      <c r="V8" s="509"/>
      <c r="X8" s="330" t="str">
        <f t="shared" si="4"/>
        <v/>
      </c>
      <c r="Y8" s="331" t="str">
        <f t="shared" si="5"/>
        <v/>
      </c>
      <c r="Z8" s="329"/>
      <c r="AA8" s="329"/>
      <c r="AB8" s="334"/>
      <c r="AC8" s="334"/>
      <c r="AD8" s="334"/>
      <c r="AE8" s="334"/>
      <c r="AF8" s="335"/>
    </row>
    <row r="9" spans="2:108">
      <c r="B9" s="158"/>
      <c r="C9" s="328"/>
      <c r="D9" s="328"/>
      <c r="E9" s="5"/>
      <c r="F9" s="329"/>
      <c r="G9" s="320"/>
      <c r="H9" s="329"/>
      <c r="I9" s="156"/>
      <c r="J9" s="330" t="str">
        <f t="shared" si="0"/>
        <v/>
      </c>
      <c r="K9" s="331" t="str">
        <f t="shared" si="1"/>
        <v/>
      </c>
      <c r="L9" s="332"/>
      <c r="M9" s="509"/>
      <c r="N9" s="156"/>
      <c r="O9" s="333"/>
      <c r="P9" s="159"/>
      <c r="Q9" s="156"/>
      <c r="R9" s="330" t="str">
        <f t="shared" si="2"/>
        <v/>
      </c>
      <c r="S9" s="331" t="str">
        <f t="shared" si="3"/>
        <v/>
      </c>
      <c r="T9" s="320"/>
      <c r="U9" s="320"/>
      <c r="V9" s="509"/>
      <c r="X9" s="330" t="str">
        <f t="shared" si="4"/>
        <v/>
      </c>
      <c r="Y9" s="331" t="str">
        <f t="shared" si="5"/>
        <v/>
      </c>
      <c r="Z9" s="329"/>
      <c r="AA9" s="329"/>
      <c r="AB9" s="334"/>
      <c r="AC9" s="334"/>
      <c r="AD9" s="334"/>
      <c r="AE9" s="334"/>
      <c r="AF9" s="335"/>
    </row>
    <row r="10" spans="2:108">
      <c r="B10" s="158"/>
      <c r="C10" s="328"/>
      <c r="D10" s="328"/>
      <c r="E10" s="5"/>
      <c r="F10" s="329"/>
      <c r="G10" s="320"/>
      <c r="H10" s="329"/>
      <c r="I10" s="156"/>
      <c r="J10" s="330" t="str">
        <f t="shared" si="0"/>
        <v/>
      </c>
      <c r="K10" s="331" t="str">
        <f t="shared" si="1"/>
        <v/>
      </c>
      <c r="L10" s="332"/>
      <c r="M10" s="509"/>
      <c r="N10" s="156"/>
      <c r="O10" s="333"/>
      <c r="P10" s="159"/>
      <c r="Q10" s="156"/>
      <c r="R10" s="330" t="str">
        <f t="shared" si="2"/>
        <v/>
      </c>
      <c r="S10" s="331" t="str">
        <f t="shared" si="3"/>
        <v/>
      </c>
      <c r="T10" s="320"/>
      <c r="U10" s="320"/>
      <c r="V10" s="509"/>
      <c r="X10" s="330" t="str">
        <f t="shared" si="4"/>
        <v/>
      </c>
      <c r="Y10" s="331" t="str">
        <f t="shared" si="5"/>
        <v/>
      </c>
      <c r="Z10" s="329"/>
      <c r="AA10" s="329"/>
      <c r="AB10" s="334"/>
      <c r="AC10" s="334"/>
      <c r="AD10" s="334"/>
      <c r="AE10" s="334"/>
      <c r="AF10" s="335"/>
    </row>
    <row r="11" spans="2:108">
      <c r="B11" s="158"/>
      <c r="C11" s="328"/>
      <c r="D11" s="328"/>
      <c r="E11" s="5"/>
      <c r="F11" s="329"/>
      <c r="G11" s="320"/>
      <c r="H11" s="329"/>
      <c r="I11" s="156"/>
      <c r="J11" s="330" t="str">
        <f t="shared" si="0"/>
        <v/>
      </c>
      <c r="K11" s="331" t="str">
        <f t="shared" si="1"/>
        <v/>
      </c>
      <c r="L11" s="332"/>
      <c r="M11" s="509"/>
      <c r="N11" s="156"/>
      <c r="O11" s="333"/>
      <c r="P11" s="159"/>
      <c r="Q11" s="156"/>
      <c r="R11" s="330" t="str">
        <f t="shared" si="2"/>
        <v/>
      </c>
      <c r="S11" s="331" t="str">
        <f t="shared" si="3"/>
        <v/>
      </c>
      <c r="T11" s="320"/>
      <c r="U11" s="320"/>
      <c r="V11" s="509"/>
      <c r="X11" s="330" t="str">
        <f t="shared" si="4"/>
        <v/>
      </c>
      <c r="Y11" s="331" t="str">
        <f t="shared" si="5"/>
        <v/>
      </c>
      <c r="Z11" s="329"/>
      <c r="AA11" s="329"/>
      <c r="AB11" s="334"/>
      <c r="AC11" s="334"/>
      <c r="AD11" s="334"/>
      <c r="AE11" s="334"/>
      <c r="AF11" s="335"/>
    </row>
    <row r="12" spans="2:108">
      <c r="B12" s="158"/>
      <c r="C12" s="328"/>
      <c r="D12" s="328"/>
      <c r="E12" s="5"/>
      <c r="F12" s="329"/>
      <c r="G12" s="320"/>
      <c r="H12" s="329"/>
      <c r="I12" s="156"/>
      <c r="J12" s="330" t="str">
        <f t="shared" si="0"/>
        <v/>
      </c>
      <c r="K12" s="331" t="str">
        <f t="shared" si="1"/>
        <v/>
      </c>
      <c r="L12" s="332"/>
      <c r="M12" s="509"/>
      <c r="N12" s="156"/>
      <c r="O12" s="333"/>
      <c r="P12" s="159"/>
      <c r="Q12" s="156"/>
      <c r="R12" s="330" t="str">
        <f t="shared" si="2"/>
        <v/>
      </c>
      <c r="S12" s="331" t="str">
        <f t="shared" si="3"/>
        <v/>
      </c>
      <c r="T12" s="320"/>
      <c r="U12" s="320"/>
      <c r="V12" s="509"/>
      <c r="X12" s="330" t="str">
        <f t="shared" si="4"/>
        <v/>
      </c>
      <c r="Y12" s="331" t="str">
        <f t="shared" si="5"/>
        <v/>
      </c>
      <c r="Z12" s="329"/>
      <c r="AA12" s="329"/>
      <c r="AB12" s="334"/>
      <c r="AC12" s="334"/>
      <c r="AD12" s="334"/>
      <c r="AE12" s="334"/>
      <c r="AF12" s="335"/>
    </row>
    <row r="13" spans="2:108">
      <c r="B13" s="158"/>
      <c r="C13" s="328"/>
      <c r="D13" s="328"/>
      <c r="E13" s="5"/>
      <c r="F13" s="329"/>
      <c r="G13" s="320"/>
      <c r="H13" s="329"/>
      <c r="I13" s="156"/>
      <c r="J13" s="330" t="str">
        <f t="shared" si="0"/>
        <v/>
      </c>
      <c r="K13" s="331" t="str">
        <f t="shared" si="1"/>
        <v/>
      </c>
      <c r="L13" s="332"/>
      <c r="M13" s="509"/>
      <c r="N13" s="156"/>
      <c r="O13" s="333"/>
      <c r="P13" s="159"/>
      <c r="Q13" s="156"/>
      <c r="R13" s="330" t="str">
        <f t="shared" si="2"/>
        <v/>
      </c>
      <c r="S13" s="331" t="str">
        <f t="shared" si="3"/>
        <v/>
      </c>
      <c r="T13" s="320"/>
      <c r="U13" s="320"/>
      <c r="V13" s="509"/>
      <c r="X13" s="330" t="str">
        <f t="shared" si="4"/>
        <v/>
      </c>
      <c r="Y13" s="331" t="str">
        <f t="shared" si="5"/>
        <v/>
      </c>
      <c r="Z13" s="329"/>
      <c r="AA13" s="329"/>
      <c r="AB13" s="334"/>
      <c r="AC13" s="334"/>
      <c r="AD13" s="334"/>
      <c r="AE13" s="334"/>
      <c r="AF13" s="335"/>
    </row>
    <row r="14" spans="2:108">
      <c r="B14" s="158"/>
      <c r="C14" s="328"/>
      <c r="D14" s="328"/>
      <c r="E14" s="5"/>
      <c r="F14" s="329"/>
      <c r="G14" s="320"/>
      <c r="H14" s="329"/>
      <c r="I14" s="156"/>
      <c r="J14" s="330" t="str">
        <f t="shared" si="0"/>
        <v/>
      </c>
      <c r="K14" s="331" t="str">
        <f t="shared" si="1"/>
        <v/>
      </c>
      <c r="L14" s="332"/>
      <c r="M14" s="509"/>
      <c r="N14" s="156"/>
      <c r="O14" s="333"/>
      <c r="P14" s="159"/>
      <c r="Q14" s="156"/>
      <c r="R14" s="330" t="str">
        <f t="shared" si="2"/>
        <v/>
      </c>
      <c r="S14" s="331" t="str">
        <f t="shared" si="3"/>
        <v/>
      </c>
      <c r="T14" s="320"/>
      <c r="U14" s="320"/>
      <c r="V14" s="509"/>
      <c r="X14" s="330" t="str">
        <f t="shared" si="4"/>
        <v/>
      </c>
      <c r="Y14" s="331" t="str">
        <f t="shared" si="5"/>
        <v/>
      </c>
      <c r="Z14" s="329"/>
      <c r="AA14" s="329"/>
      <c r="AB14" s="334"/>
      <c r="AC14" s="334"/>
      <c r="AD14" s="334"/>
      <c r="AE14" s="334"/>
      <c r="AF14" s="335"/>
    </row>
    <row r="15" spans="2:108">
      <c r="B15" s="158"/>
      <c r="C15" s="328"/>
      <c r="D15" s="328"/>
      <c r="E15" s="5"/>
      <c r="F15" s="329"/>
      <c r="G15" s="320"/>
      <c r="H15" s="329"/>
      <c r="I15" s="156"/>
      <c r="J15" s="330" t="str">
        <f t="shared" si="0"/>
        <v/>
      </c>
      <c r="K15" s="331" t="str">
        <f t="shared" si="1"/>
        <v/>
      </c>
      <c r="L15" s="332"/>
      <c r="M15" s="509"/>
      <c r="N15" s="156"/>
      <c r="O15" s="333"/>
      <c r="P15" s="159"/>
      <c r="Q15" s="156"/>
      <c r="R15" s="330" t="str">
        <f t="shared" si="2"/>
        <v/>
      </c>
      <c r="S15" s="331" t="str">
        <f t="shared" si="3"/>
        <v/>
      </c>
      <c r="T15" s="320"/>
      <c r="U15" s="320"/>
      <c r="V15" s="509"/>
      <c r="X15" s="330" t="str">
        <f t="shared" si="4"/>
        <v/>
      </c>
      <c r="Y15" s="331" t="str">
        <f t="shared" si="5"/>
        <v/>
      </c>
      <c r="Z15" s="329"/>
      <c r="AA15" s="329"/>
      <c r="AB15" s="334"/>
      <c r="AC15" s="334"/>
      <c r="AD15" s="334"/>
      <c r="AE15" s="334"/>
      <c r="AF15" s="335"/>
    </row>
    <row r="16" spans="2:108">
      <c r="B16" s="158"/>
      <c r="C16" s="328"/>
      <c r="D16" s="328"/>
      <c r="E16" s="5"/>
      <c r="F16" s="329"/>
      <c r="G16" s="320"/>
      <c r="H16" s="329"/>
      <c r="I16" s="156"/>
      <c r="J16" s="330" t="str">
        <f t="shared" si="0"/>
        <v/>
      </c>
      <c r="K16" s="331" t="str">
        <f t="shared" si="1"/>
        <v/>
      </c>
      <c r="L16" s="332"/>
      <c r="M16" s="509"/>
      <c r="N16" s="156"/>
      <c r="O16" s="333"/>
      <c r="P16" s="159"/>
      <c r="Q16" s="156"/>
      <c r="R16" s="330" t="str">
        <f t="shared" si="2"/>
        <v/>
      </c>
      <c r="S16" s="331" t="str">
        <f t="shared" si="3"/>
        <v/>
      </c>
      <c r="T16" s="320"/>
      <c r="U16" s="320"/>
      <c r="V16" s="509"/>
      <c r="X16" s="330" t="str">
        <f t="shared" si="4"/>
        <v/>
      </c>
      <c r="Y16" s="331" t="str">
        <f t="shared" si="5"/>
        <v/>
      </c>
      <c r="Z16" s="329"/>
      <c r="AA16" s="329"/>
      <c r="AB16" s="334"/>
      <c r="AC16" s="334"/>
      <c r="AD16" s="334"/>
      <c r="AE16" s="334"/>
      <c r="AF16" s="335"/>
    </row>
    <row r="17" spans="2:32">
      <c r="B17" s="158"/>
      <c r="C17" s="328"/>
      <c r="D17" s="328"/>
      <c r="E17" s="5"/>
      <c r="F17" s="329"/>
      <c r="G17" s="320"/>
      <c r="H17" s="329"/>
      <c r="I17" s="156"/>
      <c r="J17" s="330" t="str">
        <f t="shared" si="0"/>
        <v/>
      </c>
      <c r="K17" s="331" t="str">
        <f t="shared" si="1"/>
        <v/>
      </c>
      <c r="L17" s="332"/>
      <c r="M17" s="509"/>
      <c r="N17" s="156"/>
      <c r="O17" s="333"/>
      <c r="P17" s="159"/>
      <c r="Q17" s="156"/>
      <c r="R17" s="330" t="str">
        <f t="shared" si="2"/>
        <v/>
      </c>
      <c r="S17" s="331" t="str">
        <f t="shared" si="3"/>
        <v/>
      </c>
      <c r="T17" s="320"/>
      <c r="U17" s="320"/>
      <c r="V17" s="509"/>
      <c r="X17" s="330" t="str">
        <f t="shared" si="4"/>
        <v/>
      </c>
      <c r="Y17" s="331" t="str">
        <f t="shared" si="5"/>
        <v/>
      </c>
      <c r="Z17" s="329"/>
      <c r="AA17" s="329"/>
      <c r="AB17" s="334"/>
      <c r="AC17" s="334"/>
      <c r="AD17" s="334"/>
      <c r="AE17" s="334"/>
      <c r="AF17" s="335"/>
    </row>
    <row r="18" spans="2:32">
      <c r="B18" s="158"/>
      <c r="C18" s="328"/>
      <c r="D18" s="328"/>
      <c r="E18" s="5"/>
      <c r="F18" s="329"/>
      <c r="G18" s="320"/>
      <c r="H18" s="329"/>
      <c r="I18" s="156"/>
      <c r="J18" s="330" t="str">
        <f t="shared" si="0"/>
        <v/>
      </c>
      <c r="K18" s="331" t="str">
        <f t="shared" si="1"/>
        <v/>
      </c>
      <c r="L18" s="332"/>
      <c r="M18" s="509"/>
      <c r="N18" s="156"/>
      <c r="O18" s="333"/>
      <c r="P18" s="159"/>
      <c r="Q18" s="156"/>
      <c r="R18" s="330" t="str">
        <f t="shared" si="2"/>
        <v/>
      </c>
      <c r="S18" s="331" t="str">
        <f t="shared" si="3"/>
        <v/>
      </c>
      <c r="T18" s="320"/>
      <c r="U18" s="320"/>
      <c r="V18" s="509"/>
      <c r="X18" s="330" t="str">
        <f t="shared" si="4"/>
        <v/>
      </c>
      <c r="Y18" s="331" t="str">
        <f t="shared" si="5"/>
        <v/>
      </c>
      <c r="Z18" s="329"/>
      <c r="AA18" s="329"/>
      <c r="AB18" s="334"/>
      <c r="AC18" s="334"/>
      <c r="AD18" s="334"/>
      <c r="AE18" s="334"/>
      <c r="AF18" s="335"/>
    </row>
    <row r="19" spans="2:32">
      <c r="B19" s="158"/>
      <c r="C19" s="328"/>
      <c r="D19" s="328"/>
      <c r="E19" s="5"/>
      <c r="F19" s="329"/>
      <c r="G19" s="320"/>
      <c r="H19" s="329"/>
      <c r="I19" s="156"/>
      <c r="J19" s="330" t="str">
        <f t="shared" si="0"/>
        <v/>
      </c>
      <c r="K19" s="331" t="str">
        <f t="shared" si="1"/>
        <v/>
      </c>
      <c r="L19" s="332"/>
      <c r="M19" s="509"/>
      <c r="N19" s="156"/>
      <c r="O19" s="333"/>
      <c r="P19" s="159"/>
      <c r="Q19" s="156"/>
      <c r="R19" s="330" t="str">
        <f t="shared" si="2"/>
        <v/>
      </c>
      <c r="S19" s="331" t="str">
        <f t="shared" si="3"/>
        <v/>
      </c>
      <c r="T19" s="320"/>
      <c r="U19" s="320"/>
      <c r="V19" s="509"/>
      <c r="X19" s="330" t="str">
        <f t="shared" si="4"/>
        <v/>
      </c>
      <c r="Y19" s="331" t="str">
        <f t="shared" si="5"/>
        <v/>
      </c>
      <c r="Z19" s="329"/>
      <c r="AA19" s="329"/>
      <c r="AB19" s="334"/>
      <c r="AC19" s="334"/>
      <c r="AD19" s="334"/>
      <c r="AE19" s="334"/>
      <c r="AF19" s="335"/>
    </row>
    <row r="20" spans="2:32">
      <c r="B20" s="158"/>
      <c r="C20" s="328"/>
      <c r="D20" s="328"/>
      <c r="E20" s="5"/>
      <c r="F20" s="329"/>
      <c r="G20" s="320"/>
      <c r="H20" s="329"/>
      <c r="I20" s="156"/>
      <c r="J20" s="330" t="str">
        <f t="shared" si="0"/>
        <v/>
      </c>
      <c r="K20" s="331" t="str">
        <f t="shared" si="1"/>
        <v/>
      </c>
      <c r="L20" s="332"/>
      <c r="M20" s="509"/>
      <c r="N20" s="156"/>
      <c r="O20" s="333"/>
      <c r="P20" s="159"/>
      <c r="Q20" s="156"/>
      <c r="R20" s="330" t="str">
        <f t="shared" si="2"/>
        <v/>
      </c>
      <c r="S20" s="331" t="str">
        <f t="shared" si="3"/>
        <v/>
      </c>
      <c r="T20" s="320"/>
      <c r="U20" s="320"/>
      <c r="V20" s="509"/>
      <c r="X20" s="330" t="str">
        <f t="shared" si="4"/>
        <v/>
      </c>
      <c r="Y20" s="331" t="str">
        <f t="shared" si="5"/>
        <v/>
      </c>
      <c r="Z20" s="329"/>
      <c r="AA20" s="329"/>
      <c r="AB20" s="334"/>
      <c r="AC20" s="334"/>
      <c r="AD20" s="334"/>
      <c r="AE20" s="334"/>
      <c r="AF20" s="335"/>
    </row>
    <row r="21" spans="2:32">
      <c r="B21" s="158"/>
      <c r="C21" s="328"/>
      <c r="D21" s="328"/>
      <c r="E21" s="5"/>
      <c r="F21" s="329"/>
      <c r="G21" s="320"/>
      <c r="H21" s="329"/>
      <c r="I21" s="156"/>
      <c r="J21" s="330" t="str">
        <f t="shared" si="0"/>
        <v/>
      </c>
      <c r="K21" s="331" t="str">
        <f t="shared" si="1"/>
        <v/>
      </c>
      <c r="L21" s="332"/>
      <c r="M21" s="509"/>
      <c r="N21" s="156"/>
      <c r="O21" s="333"/>
      <c r="P21" s="159"/>
      <c r="Q21" s="156"/>
      <c r="R21" s="330" t="str">
        <f t="shared" si="2"/>
        <v/>
      </c>
      <c r="S21" s="331" t="str">
        <f t="shared" si="3"/>
        <v/>
      </c>
      <c r="T21" s="320"/>
      <c r="U21" s="320"/>
      <c r="V21" s="509"/>
      <c r="X21" s="330" t="str">
        <f t="shared" si="4"/>
        <v/>
      </c>
      <c r="Y21" s="331" t="str">
        <f t="shared" si="5"/>
        <v/>
      </c>
      <c r="Z21" s="329"/>
      <c r="AA21" s="329"/>
      <c r="AB21" s="334"/>
      <c r="AC21" s="334"/>
      <c r="AD21" s="334"/>
      <c r="AE21" s="334"/>
      <c r="AF21" s="335"/>
    </row>
    <row r="22" spans="2:32">
      <c r="B22" s="158"/>
      <c r="C22" s="328"/>
      <c r="D22" s="328"/>
      <c r="E22" s="5"/>
      <c r="F22" s="329"/>
      <c r="G22" s="320"/>
      <c r="H22" s="329"/>
      <c r="I22" s="156"/>
      <c r="J22" s="330" t="str">
        <f t="shared" si="0"/>
        <v/>
      </c>
      <c r="K22" s="331" t="str">
        <f t="shared" si="1"/>
        <v/>
      </c>
      <c r="L22" s="332"/>
      <c r="M22" s="509"/>
      <c r="N22" s="156"/>
      <c r="O22" s="333"/>
      <c r="P22" s="159"/>
      <c r="Q22" s="156"/>
      <c r="R22" s="330" t="str">
        <f t="shared" si="2"/>
        <v/>
      </c>
      <c r="S22" s="331" t="str">
        <f t="shared" si="3"/>
        <v/>
      </c>
      <c r="T22" s="320"/>
      <c r="U22" s="320"/>
      <c r="V22" s="509"/>
      <c r="X22" s="330" t="str">
        <f t="shared" si="4"/>
        <v/>
      </c>
      <c r="Y22" s="331" t="str">
        <f t="shared" si="5"/>
        <v/>
      </c>
      <c r="Z22" s="329"/>
      <c r="AA22" s="329"/>
      <c r="AB22" s="334"/>
      <c r="AC22" s="334"/>
      <c r="AD22" s="334"/>
      <c r="AE22" s="334"/>
      <c r="AF22" s="335"/>
    </row>
    <row r="23" spans="2:32">
      <c r="B23" s="158"/>
      <c r="C23" s="328"/>
      <c r="D23" s="328"/>
      <c r="E23" s="5"/>
      <c r="F23" s="329"/>
      <c r="G23" s="320"/>
      <c r="H23" s="329"/>
      <c r="I23" s="156"/>
      <c r="J23" s="330" t="str">
        <f t="shared" si="0"/>
        <v/>
      </c>
      <c r="K23" s="331" t="str">
        <f t="shared" si="1"/>
        <v/>
      </c>
      <c r="L23" s="332"/>
      <c r="M23" s="509"/>
      <c r="N23" s="156"/>
      <c r="O23" s="333"/>
      <c r="P23" s="159"/>
      <c r="Q23" s="156"/>
      <c r="R23" s="330" t="str">
        <f t="shared" si="2"/>
        <v/>
      </c>
      <c r="S23" s="331" t="str">
        <f t="shared" si="3"/>
        <v/>
      </c>
      <c r="T23" s="320"/>
      <c r="U23" s="320"/>
      <c r="V23" s="509"/>
      <c r="X23" s="330" t="str">
        <f t="shared" si="4"/>
        <v/>
      </c>
      <c r="Y23" s="331" t="str">
        <f t="shared" si="5"/>
        <v/>
      </c>
      <c r="Z23" s="329"/>
      <c r="AA23" s="329"/>
      <c r="AB23" s="334"/>
      <c r="AC23" s="334"/>
      <c r="AD23" s="334"/>
      <c r="AE23" s="334"/>
      <c r="AF23" s="335"/>
    </row>
    <row r="24" spans="2:32">
      <c r="B24" s="158"/>
      <c r="C24" s="328"/>
      <c r="D24" s="328"/>
      <c r="F24" s="329"/>
      <c r="G24" s="320"/>
      <c r="H24" s="329"/>
      <c r="I24" s="156"/>
      <c r="J24" s="330" t="str">
        <f t="shared" si="0"/>
        <v/>
      </c>
      <c r="K24" s="331" t="str">
        <f t="shared" si="1"/>
        <v/>
      </c>
      <c r="L24" s="332"/>
      <c r="M24" s="509"/>
      <c r="N24" s="156"/>
      <c r="O24" s="333"/>
      <c r="P24" s="159"/>
      <c r="Q24" s="156"/>
      <c r="R24" s="330" t="str">
        <f t="shared" si="2"/>
        <v/>
      </c>
      <c r="S24" s="331" t="str">
        <f t="shared" si="3"/>
        <v/>
      </c>
      <c r="T24" s="320"/>
      <c r="U24" s="320"/>
      <c r="V24" s="509"/>
      <c r="X24" s="330" t="str">
        <f t="shared" si="4"/>
        <v/>
      </c>
      <c r="Y24" s="331" t="str">
        <f t="shared" si="5"/>
        <v/>
      </c>
      <c r="Z24" s="329"/>
      <c r="AA24" s="329"/>
      <c r="AB24" s="334"/>
      <c r="AC24" s="334"/>
      <c r="AD24" s="334"/>
      <c r="AE24" s="334"/>
      <c r="AF24" s="335"/>
    </row>
    <row r="25" spans="2:32">
      <c r="B25" s="158"/>
      <c r="C25" s="328"/>
      <c r="D25" s="328"/>
      <c r="F25" s="329"/>
      <c r="G25" s="320"/>
      <c r="H25" s="329"/>
      <c r="I25" s="156"/>
      <c r="J25" s="330" t="str">
        <f t="shared" si="0"/>
        <v/>
      </c>
      <c r="K25" s="331" t="str">
        <f t="shared" si="1"/>
        <v/>
      </c>
      <c r="L25" s="332"/>
      <c r="M25" s="509"/>
      <c r="N25" s="156"/>
      <c r="O25" s="333"/>
      <c r="P25" s="159"/>
      <c r="Q25" s="156"/>
      <c r="R25" s="330" t="str">
        <f t="shared" si="2"/>
        <v/>
      </c>
      <c r="S25" s="331" t="str">
        <f t="shared" si="3"/>
        <v/>
      </c>
      <c r="T25" s="320"/>
      <c r="U25" s="320"/>
      <c r="V25" s="509"/>
      <c r="X25" s="330" t="str">
        <f t="shared" si="4"/>
        <v/>
      </c>
      <c r="Y25" s="331" t="str">
        <f t="shared" si="5"/>
        <v/>
      </c>
      <c r="Z25" s="329"/>
      <c r="AA25" s="329"/>
      <c r="AB25" s="334"/>
      <c r="AC25" s="334"/>
      <c r="AD25" s="334"/>
      <c r="AE25" s="334"/>
      <c r="AF25" s="335"/>
    </row>
    <row r="26" spans="2:32">
      <c r="B26" s="158"/>
      <c r="C26" s="328"/>
      <c r="D26" s="328"/>
      <c r="E26" s="5"/>
      <c r="F26" s="329"/>
      <c r="G26" s="320"/>
      <c r="H26" s="329"/>
      <c r="I26" s="156"/>
      <c r="J26" s="330" t="str">
        <f t="shared" si="0"/>
        <v/>
      </c>
      <c r="K26" s="331" t="str">
        <f t="shared" si="1"/>
        <v/>
      </c>
      <c r="L26" s="332"/>
      <c r="M26" s="509"/>
      <c r="N26" s="156"/>
      <c r="O26" s="333"/>
      <c r="P26" s="159"/>
      <c r="Q26" s="156"/>
      <c r="R26" s="330" t="str">
        <f t="shared" si="2"/>
        <v/>
      </c>
      <c r="S26" s="331" t="str">
        <f t="shared" si="3"/>
        <v/>
      </c>
      <c r="T26" s="320"/>
      <c r="U26" s="320"/>
      <c r="V26" s="509"/>
      <c r="X26" s="330" t="str">
        <f t="shared" si="4"/>
        <v/>
      </c>
      <c r="Y26" s="331" t="str">
        <f t="shared" si="5"/>
        <v/>
      </c>
      <c r="Z26" s="329"/>
      <c r="AA26" s="329"/>
      <c r="AB26" s="334"/>
      <c r="AC26" s="334"/>
      <c r="AD26" s="334"/>
      <c r="AE26" s="334"/>
      <c r="AF26" s="335"/>
    </row>
    <row r="27" spans="2:32">
      <c r="B27" s="158"/>
      <c r="C27" s="328"/>
      <c r="D27" s="328"/>
      <c r="E27" s="5"/>
      <c r="F27" s="329"/>
      <c r="G27" s="320"/>
      <c r="H27" s="329"/>
      <c r="I27" s="156"/>
      <c r="J27" s="330" t="str">
        <f t="shared" si="0"/>
        <v/>
      </c>
      <c r="K27" s="331" t="str">
        <f t="shared" si="1"/>
        <v/>
      </c>
      <c r="L27" s="332"/>
      <c r="M27" s="509"/>
      <c r="N27" s="156"/>
      <c r="O27" s="333"/>
      <c r="P27" s="159"/>
      <c r="Q27" s="156"/>
      <c r="R27" s="330" t="str">
        <f t="shared" si="2"/>
        <v/>
      </c>
      <c r="S27" s="331" t="str">
        <f t="shared" si="3"/>
        <v/>
      </c>
      <c r="T27" s="320"/>
      <c r="U27" s="320"/>
      <c r="V27" s="509"/>
      <c r="X27" s="330" t="str">
        <f t="shared" si="4"/>
        <v/>
      </c>
      <c r="Y27" s="331" t="str">
        <f t="shared" si="5"/>
        <v/>
      </c>
      <c r="Z27" s="329"/>
      <c r="AA27" s="329"/>
      <c r="AB27" s="334"/>
      <c r="AC27" s="334"/>
      <c r="AD27" s="334"/>
      <c r="AE27" s="334"/>
      <c r="AF27" s="335"/>
    </row>
    <row r="28" spans="2:32">
      <c r="B28" s="158"/>
      <c r="C28" s="328"/>
      <c r="D28" s="328"/>
      <c r="F28" s="329"/>
      <c r="G28" s="320"/>
      <c r="H28" s="329"/>
      <c r="I28" s="156"/>
      <c r="J28" s="330" t="str">
        <f t="shared" si="0"/>
        <v/>
      </c>
      <c r="K28" s="331" t="str">
        <f t="shared" si="1"/>
        <v/>
      </c>
      <c r="L28" s="332"/>
      <c r="M28" s="509"/>
      <c r="N28" s="156"/>
      <c r="O28" s="333"/>
      <c r="P28" s="159"/>
      <c r="Q28" s="156"/>
      <c r="R28" s="330" t="str">
        <f t="shared" si="2"/>
        <v/>
      </c>
      <c r="S28" s="331" t="str">
        <f t="shared" si="3"/>
        <v/>
      </c>
      <c r="T28" s="320"/>
      <c r="U28" s="320"/>
      <c r="V28" s="509"/>
      <c r="X28" s="330" t="str">
        <f t="shared" si="4"/>
        <v/>
      </c>
      <c r="Y28" s="331" t="str">
        <f t="shared" si="5"/>
        <v/>
      </c>
      <c r="Z28" s="329"/>
      <c r="AA28" s="329"/>
      <c r="AB28" s="334"/>
      <c r="AC28" s="334"/>
      <c r="AD28" s="334"/>
      <c r="AE28" s="334"/>
      <c r="AF28" s="335"/>
    </row>
    <row r="29" spans="2:32">
      <c r="B29" s="158"/>
      <c r="C29" s="328"/>
      <c r="D29" s="328"/>
      <c r="F29" s="329"/>
      <c r="G29" s="320"/>
      <c r="H29" s="329"/>
      <c r="I29" s="156"/>
      <c r="J29" s="330" t="str">
        <f t="shared" si="0"/>
        <v/>
      </c>
      <c r="K29" s="331" t="str">
        <f t="shared" si="1"/>
        <v/>
      </c>
      <c r="L29" s="332"/>
      <c r="M29" s="509"/>
      <c r="N29" s="156"/>
      <c r="O29" s="333"/>
      <c r="P29" s="159"/>
      <c r="Q29" s="156"/>
      <c r="R29" s="330" t="str">
        <f t="shared" si="2"/>
        <v/>
      </c>
      <c r="S29" s="331" t="str">
        <f t="shared" si="3"/>
        <v/>
      </c>
      <c r="T29" s="320"/>
      <c r="U29" s="320"/>
      <c r="V29" s="509"/>
      <c r="X29" s="330" t="str">
        <f t="shared" si="4"/>
        <v/>
      </c>
      <c r="Y29" s="331" t="str">
        <f t="shared" si="5"/>
        <v/>
      </c>
      <c r="Z29" s="329"/>
      <c r="AA29" s="329"/>
      <c r="AB29" s="334"/>
      <c r="AC29" s="334"/>
      <c r="AD29" s="334"/>
      <c r="AE29" s="334"/>
      <c r="AF29" s="335"/>
    </row>
    <row r="30" spans="2:32" ht="15" customHeight="1">
      <c r="B30" s="158"/>
      <c r="C30" s="328"/>
      <c r="D30" s="328"/>
      <c r="E30" s="5"/>
      <c r="F30" s="329"/>
      <c r="G30" s="320"/>
      <c r="H30" s="329"/>
      <c r="I30" s="156"/>
      <c r="J30" s="330" t="str">
        <f t="shared" si="0"/>
        <v/>
      </c>
      <c r="K30" s="331" t="str">
        <f t="shared" si="1"/>
        <v/>
      </c>
      <c r="L30" s="332"/>
      <c r="M30" s="509"/>
      <c r="N30" s="156"/>
      <c r="O30" s="333"/>
      <c r="P30" s="159"/>
      <c r="Q30" s="156"/>
      <c r="R30" s="330" t="str">
        <f t="shared" si="2"/>
        <v/>
      </c>
      <c r="S30" s="331" t="str">
        <f t="shared" si="3"/>
        <v/>
      </c>
      <c r="T30" s="320"/>
      <c r="U30" s="320"/>
      <c r="V30" s="509"/>
      <c r="X30" s="330" t="str">
        <f t="shared" si="4"/>
        <v/>
      </c>
      <c r="Y30" s="331" t="str">
        <f t="shared" si="5"/>
        <v/>
      </c>
      <c r="Z30" s="329"/>
      <c r="AA30" s="329"/>
      <c r="AB30" s="334"/>
      <c r="AC30" s="334"/>
      <c r="AD30" s="334"/>
      <c r="AE30" s="334"/>
      <c r="AF30" s="335"/>
    </row>
    <row r="31" spans="2:32">
      <c r="B31" s="158"/>
      <c r="C31" s="328"/>
      <c r="D31" s="328"/>
      <c r="E31" s="5"/>
      <c r="F31" s="329"/>
      <c r="G31" s="320"/>
      <c r="H31" s="329"/>
      <c r="I31" s="156"/>
      <c r="J31" s="330" t="str">
        <f t="shared" si="0"/>
        <v/>
      </c>
      <c r="K31" s="331" t="str">
        <f t="shared" si="1"/>
        <v/>
      </c>
      <c r="L31" s="332"/>
      <c r="M31" s="509"/>
      <c r="N31" s="156"/>
      <c r="O31" s="333"/>
      <c r="P31" s="159"/>
      <c r="Q31" s="156"/>
      <c r="R31" s="330" t="str">
        <f t="shared" si="2"/>
        <v/>
      </c>
      <c r="S31" s="331" t="str">
        <f t="shared" si="3"/>
        <v/>
      </c>
      <c r="T31" s="320"/>
      <c r="U31" s="320"/>
      <c r="V31" s="509"/>
      <c r="X31" s="330" t="str">
        <f t="shared" si="4"/>
        <v/>
      </c>
      <c r="Y31" s="331" t="str">
        <f t="shared" si="5"/>
        <v/>
      </c>
      <c r="Z31" s="329"/>
      <c r="AA31" s="329"/>
      <c r="AB31" s="334"/>
      <c r="AC31" s="334"/>
      <c r="AD31" s="334"/>
      <c r="AE31" s="334"/>
      <c r="AF31" s="335"/>
    </row>
    <row r="32" spans="2:32">
      <c r="B32" s="158"/>
      <c r="C32" s="328"/>
      <c r="D32" s="328"/>
      <c r="E32" s="5"/>
      <c r="F32" s="329"/>
      <c r="G32" s="320"/>
      <c r="H32" s="329"/>
      <c r="I32" s="156"/>
      <c r="J32" s="330" t="str">
        <f t="shared" si="0"/>
        <v/>
      </c>
      <c r="K32" s="331" t="str">
        <f t="shared" si="1"/>
        <v/>
      </c>
      <c r="L32" s="332"/>
      <c r="M32" s="509"/>
      <c r="N32" s="156"/>
      <c r="O32" s="333"/>
      <c r="P32" s="159"/>
      <c r="Q32" s="156"/>
      <c r="R32" s="330" t="str">
        <f t="shared" si="2"/>
        <v/>
      </c>
      <c r="S32" s="331" t="str">
        <f t="shared" si="3"/>
        <v/>
      </c>
      <c r="T32" s="320"/>
      <c r="U32" s="320"/>
      <c r="V32" s="509"/>
      <c r="X32" s="330" t="str">
        <f t="shared" si="4"/>
        <v/>
      </c>
      <c r="Y32" s="331" t="str">
        <f t="shared" si="5"/>
        <v/>
      </c>
      <c r="Z32" s="329"/>
      <c r="AA32" s="329"/>
      <c r="AB32" s="334"/>
      <c r="AC32" s="334"/>
      <c r="AD32" s="334"/>
      <c r="AE32" s="334"/>
      <c r="AF32" s="335"/>
    </row>
    <row r="33" spans="2:32">
      <c r="B33" s="158"/>
      <c r="C33" s="328"/>
      <c r="D33" s="328"/>
      <c r="F33" s="329"/>
      <c r="G33" s="320"/>
      <c r="H33" s="329"/>
      <c r="I33" s="156"/>
      <c r="J33" s="330" t="str">
        <f t="shared" si="0"/>
        <v/>
      </c>
      <c r="K33" s="331" t="str">
        <f t="shared" si="1"/>
        <v/>
      </c>
      <c r="L33" s="332"/>
      <c r="M33" s="509"/>
      <c r="N33" s="156"/>
      <c r="O33" s="333"/>
      <c r="P33" s="159"/>
      <c r="Q33" s="156"/>
      <c r="R33" s="330" t="str">
        <f t="shared" si="2"/>
        <v/>
      </c>
      <c r="S33" s="331" t="str">
        <f t="shared" si="3"/>
        <v/>
      </c>
      <c r="T33" s="320"/>
      <c r="U33" s="320"/>
      <c r="V33" s="509"/>
      <c r="X33" s="330" t="str">
        <f t="shared" si="4"/>
        <v/>
      </c>
      <c r="Y33" s="331" t="str">
        <f t="shared" si="5"/>
        <v/>
      </c>
      <c r="Z33" s="329"/>
      <c r="AA33" s="329"/>
      <c r="AB33" s="334"/>
      <c r="AC33" s="334"/>
      <c r="AD33" s="334"/>
      <c r="AE33" s="334"/>
      <c r="AF33" s="335"/>
    </row>
    <row r="34" spans="2:32">
      <c r="B34" s="158"/>
      <c r="C34" s="328"/>
      <c r="D34" s="328"/>
      <c r="F34" s="329"/>
      <c r="G34" s="320"/>
      <c r="H34" s="329"/>
      <c r="I34" s="156"/>
      <c r="J34" s="330" t="str">
        <f t="shared" si="0"/>
        <v/>
      </c>
      <c r="K34" s="331" t="str">
        <f t="shared" si="1"/>
        <v/>
      </c>
      <c r="L34" s="332"/>
      <c r="M34" s="509"/>
      <c r="N34" s="156"/>
      <c r="O34" s="333"/>
      <c r="P34" s="159"/>
      <c r="Q34" s="156"/>
      <c r="R34" s="330" t="str">
        <f t="shared" si="2"/>
        <v/>
      </c>
      <c r="S34" s="331" t="str">
        <f t="shared" si="3"/>
        <v/>
      </c>
      <c r="T34" s="320"/>
      <c r="U34" s="320"/>
      <c r="V34" s="509"/>
      <c r="X34" s="330" t="str">
        <f t="shared" si="4"/>
        <v/>
      </c>
      <c r="Y34" s="331" t="str">
        <f t="shared" si="5"/>
        <v/>
      </c>
      <c r="Z34" s="329"/>
      <c r="AA34" s="329"/>
      <c r="AB34" s="334"/>
      <c r="AC34" s="334"/>
      <c r="AD34" s="334"/>
      <c r="AE34" s="334"/>
      <c r="AF34" s="335"/>
    </row>
    <row r="35" spans="2:32">
      <c r="B35" s="158"/>
      <c r="C35" s="328"/>
      <c r="D35" s="328"/>
      <c r="F35" s="329"/>
      <c r="G35" s="320"/>
      <c r="H35" s="329"/>
      <c r="I35" s="156"/>
      <c r="J35" s="330" t="str">
        <f t="shared" si="0"/>
        <v/>
      </c>
      <c r="K35" s="331" t="str">
        <f t="shared" si="1"/>
        <v/>
      </c>
      <c r="L35" s="332"/>
      <c r="M35" s="509"/>
      <c r="N35" s="156"/>
      <c r="O35" s="333"/>
      <c r="P35" s="159"/>
      <c r="Q35" s="156"/>
      <c r="R35" s="330" t="str">
        <f t="shared" si="2"/>
        <v/>
      </c>
      <c r="S35" s="331" t="str">
        <f t="shared" si="3"/>
        <v/>
      </c>
      <c r="T35" s="320"/>
      <c r="U35" s="320"/>
      <c r="V35" s="509"/>
      <c r="X35" s="330" t="str">
        <f t="shared" si="4"/>
        <v/>
      </c>
      <c r="Y35" s="331" t="str">
        <f t="shared" si="5"/>
        <v/>
      </c>
      <c r="Z35" s="329"/>
      <c r="AA35" s="329"/>
      <c r="AB35" s="334"/>
      <c r="AC35" s="334"/>
      <c r="AD35" s="334"/>
      <c r="AE35" s="334"/>
      <c r="AF35" s="335"/>
    </row>
    <row r="36" spans="2:32">
      <c r="B36" s="158"/>
      <c r="C36" s="328"/>
      <c r="D36" s="328"/>
      <c r="F36" s="329"/>
      <c r="G36" s="320"/>
      <c r="H36" s="329"/>
      <c r="I36" s="156"/>
      <c r="J36" s="330" t="str">
        <f t="shared" si="0"/>
        <v/>
      </c>
      <c r="K36" s="331" t="str">
        <f t="shared" si="1"/>
        <v/>
      </c>
      <c r="L36" s="332"/>
      <c r="M36" s="509"/>
      <c r="N36" s="156"/>
      <c r="O36" s="333"/>
      <c r="P36" s="159"/>
      <c r="Q36" s="156"/>
      <c r="R36" s="330" t="str">
        <f t="shared" si="2"/>
        <v/>
      </c>
      <c r="S36" s="331" t="str">
        <f t="shared" si="3"/>
        <v/>
      </c>
      <c r="T36" s="320"/>
      <c r="U36" s="320"/>
      <c r="V36" s="509"/>
      <c r="X36" s="330" t="str">
        <f t="shared" si="4"/>
        <v/>
      </c>
      <c r="Y36" s="331" t="str">
        <f t="shared" si="5"/>
        <v/>
      </c>
      <c r="Z36" s="329"/>
      <c r="AA36" s="329"/>
      <c r="AB36" s="334"/>
      <c r="AC36" s="334"/>
      <c r="AD36" s="334"/>
      <c r="AE36" s="334"/>
      <c r="AF36" s="335"/>
    </row>
    <row r="37" spans="2:32">
      <c r="B37" s="158"/>
      <c r="C37" s="328"/>
      <c r="D37" s="328"/>
      <c r="E37" s="5"/>
      <c r="F37" s="329"/>
      <c r="G37" s="320"/>
      <c r="H37" s="329"/>
      <c r="I37" s="156"/>
      <c r="J37" s="330" t="str">
        <f t="shared" si="0"/>
        <v/>
      </c>
      <c r="K37" s="331" t="str">
        <f t="shared" si="1"/>
        <v/>
      </c>
      <c r="L37" s="332"/>
      <c r="M37" s="509"/>
      <c r="N37" s="156"/>
      <c r="O37" s="333"/>
      <c r="P37" s="159"/>
      <c r="Q37" s="156"/>
      <c r="R37" s="330" t="str">
        <f t="shared" si="2"/>
        <v/>
      </c>
      <c r="S37" s="331" t="str">
        <f t="shared" si="3"/>
        <v/>
      </c>
      <c r="T37" s="320"/>
      <c r="U37" s="320"/>
      <c r="V37" s="509"/>
      <c r="X37" s="330" t="str">
        <f t="shared" si="4"/>
        <v/>
      </c>
      <c r="Y37" s="331" t="str">
        <f t="shared" si="5"/>
        <v/>
      </c>
      <c r="Z37" s="329"/>
      <c r="AA37" s="329"/>
      <c r="AB37" s="334"/>
      <c r="AC37" s="334"/>
      <c r="AD37" s="334"/>
      <c r="AE37" s="334"/>
      <c r="AF37" s="335"/>
    </row>
    <row r="38" spans="2:32" ht="15" customHeight="1">
      <c r="B38" s="158"/>
      <c r="C38" s="328"/>
      <c r="D38" s="328"/>
      <c r="E38" s="5"/>
      <c r="F38" s="329"/>
      <c r="G38" s="320"/>
      <c r="H38" s="329"/>
      <c r="I38" s="156"/>
      <c r="J38" s="330" t="str">
        <f t="shared" si="0"/>
        <v/>
      </c>
      <c r="K38" s="331" t="str">
        <f t="shared" si="1"/>
        <v/>
      </c>
      <c r="L38" s="332"/>
      <c r="M38" s="509"/>
      <c r="N38" s="156"/>
      <c r="O38" s="333"/>
      <c r="P38" s="159"/>
      <c r="Q38" s="156"/>
      <c r="R38" s="330" t="str">
        <f t="shared" si="2"/>
        <v/>
      </c>
      <c r="S38" s="331" t="str">
        <f t="shared" si="3"/>
        <v/>
      </c>
      <c r="T38" s="320"/>
      <c r="U38" s="320"/>
      <c r="V38" s="509"/>
      <c r="X38" s="330" t="str">
        <f t="shared" si="4"/>
        <v/>
      </c>
      <c r="Y38" s="331" t="str">
        <f t="shared" si="5"/>
        <v/>
      </c>
      <c r="Z38" s="329"/>
      <c r="AA38" s="329"/>
      <c r="AB38" s="334"/>
      <c r="AC38" s="334"/>
      <c r="AD38" s="334"/>
      <c r="AE38" s="334"/>
      <c r="AF38" s="335"/>
    </row>
    <row r="39" spans="2:32">
      <c r="B39" s="158"/>
      <c r="C39" s="328"/>
      <c r="D39" s="328"/>
      <c r="E39" s="5"/>
      <c r="F39" s="329"/>
      <c r="G39" s="320"/>
      <c r="H39" s="329"/>
      <c r="I39" s="156"/>
      <c r="J39" s="330" t="str">
        <f t="shared" si="0"/>
        <v/>
      </c>
      <c r="K39" s="331" t="str">
        <f t="shared" si="1"/>
        <v/>
      </c>
      <c r="L39" s="332"/>
      <c r="M39" s="509"/>
      <c r="N39" s="156"/>
      <c r="O39" s="333"/>
      <c r="P39" s="159"/>
      <c r="Q39" s="156"/>
      <c r="R39" s="330" t="str">
        <f t="shared" si="2"/>
        <v/>
      </c>
      <c r="S39" s="331" t="str">
        <f t="shared" si="3"/>
        <v/>
      </c>
      <c r="T39" s="320"/>
      <c r="U39" s="320"/>
      <c r="V39" s="509"/>
      <c r="X39" s="330" t="str">
        <f t="shared" si="4"/>
        <v/>
      </c>
      <c r="Y39" s="331" t="str">
        <f t="shared" si="5"/>
        <v/>
      </c>
      <c r="Z39" s="329"/>
      <c r="AA39" s="329"/>
      <c r="AB39" s="334"/>
      <c r="AC39" s="334"/>
      <c r="AD39" s="334"/>
      <c r="AE39" s="334"/>
      <c r="AF39" s="335"/>
    </row>
    <row r="40" spans="2:32" ht="15" customHeight="1">
      <c r="B40" s="158"/>
      <c r="C40" s="328"/>
      <c r="D40" s="328"/>
      <c r="E40" s="5"/>
      <c r="F40" s="329"/>
      <c r="G40" s="320"/>
      <c r="H40" s="329"/>
      <c r="I40" s="156"/>
      <c r="J40" s="330" t="str">
        <f t="shared" si="0"/>
        <v/>
      </c>
      <c r="K40" s="331" t="str">
        <f t="shared" si="1"/>
        <v/>
      </c>
      <c r="L40" s="332"/>
      <c r="M40" s="509"/>
      <c r="N40" s="156"/>
      <c r="O40" s="333"/>
      <c r="P40" s="159"/>
      <c r="Q40" s="156"/>
      <c r="R40" s="330" t="str">
        <f t="shared" si="2"/>
        <v/>
      </c>
      <c r="S40" s="331" t="str">
        <f t="shared" si="3"/>
        <v/>
      </c>
      <c r="T40" s="320"/>
      <c r="U40" s="320"/>
      <c r="V40" s="509"/>
      <c r="X40" s="330" t="str">
        <f t="shared" si="4"/>
        <v/>
      </c>
      <c r="Y40" s="331" t="str">
        <f t="shared" si="5"/>
        <v/>
      </c>
      <c r="Z40" s="329"/>
      <c r="AA40" s="329"/>
      <c r="AB40" s="334"/>
      <c r="AC40" s="334"/>
      <c r="AD40" s="334"/>
      <c r="AE40" s="334"/>
      <c r="AF40" s="335"/>
    </row>
    <row r="41" spans="2:32">
      <c r="B41" s="158"/>
      <c r="C41" s="328"/>
      <c r="D41" s="328"/>
      <c r="E41" s="5"/>
      <c r="F41" s="329"/>
      <c r="G41" s="320"/>
      <c r="H41" s="329"/>
      <c r="I41" s="156"/>
      <c r="J41" s="330" t="str">
        <f t="shared" si="0"/>
        <v/>
      </c>
      <c r="K41" s="331" t="str">
        <f t="shared" si="1"/>
        <v/>
      </c>
      <c r="L41" s="332"/>
      <c r="M41" s="509"/>
      <c r="N41" s="156"/>
      <c r="O41" s="333"/>
      <c r="P41" s="159"/>
      <c r="Q41" s="156"/>
      <c r="R41" s="330" t="str">
        <f t="shared" si="2"/>
        <v/>
      </c>
      <c r="S41" s="331" t="str">
        <f t="shared" si="3"/>
        <v/>
      </c>
      <c r="T41" s="320"/>
      <c r="U41" s="320"/>
      <c r="V41" s="509"/>
      <c r="X41" s="330" t="str">
        <f t="shared" si="4"/>
        <v/>
      </c>
      <c r="Y41" s="331" t="str">
        <f t="shared" si="5"/>
        <v/>
      </c>
      <c r="Z41" s="329"/>
      <c r="AA41" s="329"/>
      <c r="AB41" s="334"/>
      <c r="AC41" s="334"/>
      <c r="AD41" s="334"/>
      <c r="AE41" s="334"/>
      <c r="AF41" s="335"/>
    </row>
    <row r="42" spans="2:32">
      <c r="B42" s="158"/>
      <c r="C42" s="328"/>
      <c r="D42" s="328"/>
      <c r="E42" s="5"/>
      <c r="F42" s="329"/>
      <c r="G42" s="320"/>
      <c r="H42" s="329"/>
      <c r="I42" s="156"/>
      <c r="J42" s="330" t="str">
        <f t="shared" si="0"/>
        <v/>
      </c>
      <c r="K42" s="331" t="str">
        <f t="shared" si="1"/>
        <v/>
      </c>
      <c r="L42" s="332"/>
      <c r="M42" s="509"/>
      <c r="N42" s="156"/>
      <c r="O42" s="333"/>
      <c r="P42" s="159"/>
      <c r="Q42" s="156"/>
      <c r="R42" s="330" t="str">
        <f t="shared" si="2"/>
        <v/>
      </c>
      <c r="S42" s="331" t="str">
        <f t="shared" si="3"/>
        <v/>
      </c>
      <c r="T42" s="320"/>
      <c r="U42" s="320"/>
      <c r="V42" s="509"/>
      <c r="X42" s="330" t="str">
        <f t="shared" si="4"/>
        <v/>
      </c>
      <c r="Y42" s="331" t="str">
        <f t="shared" si="5"/>
        <v/>
      </c>
      <c r="Z42" s="329"/>
      <c r="AA42" s="329"/>
      <c r="AB42" s="334"/>
      <c r="AC42" s="334"/>
      <c r="AD42" s="334"/>
      <c r="AE42" s="334"/>
      <c r="AF42" s="335"/>
    </row>
    <row r="43" spans="2:32">
      <c r="B43" s="158"/>
      <c r="C43" s="328"/>
      <c r="D43" s="328"/>
      <c r="E43" s="5"/>
      <c r="F43" s="329"/>
      <c r="G43" s="320"/>
      <c r="H43" s="329"/>
      <c r="I43" s="156"/>
      <c r="J43" s="330" t="str">
        <f t="shared" si="0"/>
        <v/>
      </c>
      <c r="K43" s="331" t="str">
        <f t="shared" si="1"/>
        <v/>
      </c>
      <c r="L43" s="332"/>
      <c r="M43" s="509"/>
      <c r="N43" s="156"/>
      <c r="O43" s="333"/>
      <c r="P43" s="159"/>
      <c r="Q43" s="156"/>
      <c r="R43" s="330" t="str">
        <f t="shared" si="2"/>
        <v/>
      </c>
      <c r="S43" s="331" t="str">
        <f t="shared" si="3"/>
        <v/>
      </c>
      <c r="T43" s="320"/>
      <c r="U43" s="320"/>
      <c r="V43" s="509"/>
      <c r="X43" s="330" t="str">
        <f t="shared" si="4"/>
        <v/>
      </c>
      <c r="Y43" s="331" t="str">
        <f t="shared" si="5"/>
        <v/>
      </c>
      <c r="Z43" s="329"/>
      <c r="AA43" s="329"/>
      <c r="AB43" s="334"/>
      <c r="AC43" s="334"/>
      <c r="AD43" s="334"/>
      <c r="AE43" s="334"/>
      <c r="AF43" s="335"/>
    </row>
    <row r="44" spans="2:32" ht="15" customHeight="1">
      <c r="B44" s="158"/>
      <c r="C44" s="328"/>
      <c r="D44" s="328"/>
      <c r="E44" s="5"/>
      <c r="F44" s="329"/>
      <c r="G44" s="320"/>
      <c r="H44" s="329"/>
      <c r="I44" s="156"/>
      <c r="J44" s="330" t="str">
        <f t="shared" si="0"/>
        <v/>
      </c>
      <c r="K44" s="331" t="str">
        <f t="shared" si="1"/>
        <v/>
      </c>
      <c r="L44" s="332"/>
      <c r="M44" s="509"/>
      <c r="N44" s="156"/>
      <c r="O44" s="333"/>
      <c r="P44" s="159"/>
      <c r="Q44" s="156"/>
      <c r="R44" s="330" t="str">
        <f t="shared" si="2"/>
        <v/>
      </c>
      <c r="S44" s="331" t="str">
        <f t="shared" si="3"/>
        <v/>
      </c>
      <c r="T44" s="320"/>
      <c r="U44" s="320"/>
      <c r="V44" s="509"/>
      <c r="X44" s="330" t="str">
        <f t="shared" si="4"/>
        <v/>
      </c>
      <c r="Y44" s="331" t="str">
        <f t="shared" si="5"/>
        <v/>
      </c>
      <c r="Z44" s="329"/>
      <c r="AA44" s="329"/>
      <c r="AB44" s="334"/>
      <c r="AC44" s="334"/>
      <c r="AD44" s="334"/>
      <c r="AE44" s="334"/>
      <c r="AF44" s="335"/>
    </row>
    <row r="45" spans="2:32">
      <c r="B45" s="158"/>
      <c r="C45" s="328"/>
      <c r="D45" s="328"/>
      <c r="E45" s="5"/>
      <c r="F45" s="329"/>
      <c r="G45" s="320"/>
      <c r="H45" s="329"/>
      <c r="I45" s="156"/>
      <c r="J45" s="330" t="str">
        <f t="shared" si="0"/>
        <v/>
      </c>
      <c r="K45" s="331" t="str">
        <f t="shared" si="1"/>
        <v/>
      </c>
      <c r="L45" s="332"/>
      <c r="M45" s="509"/>
      <c r="N45" s="156"/>
      <c r="O45" s="333"/>
      <c r="P45" s="159"/>
      <c r="Q45" s="156"/>
      <c r="R45" s="330" t="str">
        <f t="shared" si="2"/>
        <v/>
      </c>
      <c r="S45" s="331" t="str">
        <f t="shared" si="3"/>
        <v/>
      </c>
      <c r="T45" s="320"/>
      <c r="U45" s="320"/>
      <c r="V45" s="509"/>
      <c r="X45" s="330" t="str">
        <f t="shared" si="4"/>
        <v/>
      </c>
      <c r="Y45" s="331" t="str">
        <f t="shared" si="5"/>
        <v/>
      </c>
      <c r="Z45" s="329"/>
      <c r="AA45" s="329"/>
      <c r="AB45" s="334"/>
      <c r="AC45" s="334"/>
      <c r="AD45" s="334"/>
      <c r="AE45" s="334"/>
      <c r="AF45" s="335"/>
    </row>
    <row r="46" spans="2:32">
      <c r="B46" s="158"/>
      <c r="C46" s="328"/>
      <c r="D46" s="328"/>
      <c r="E46" s="156"/>
      <c r="F46" s="329"/>
      <c r="G46" s="320"/>
      <c r="H46" s="329"/>
      <c r="I46" s="156"/>
      <c r="J46" s="330" t="str">
        <f t="shared" si="0"/>
        <v/>
      </c>
      <c r="K46" s="331" t="str">
        <f t="shared" si="1"/>
        <v/>
      </c>
      <c r="L46" s="329"/>
      <c r="M46" s="509"/>
      <c r="N46" s="156"/>
      <c r="O46" s="333"/>
      <c r="P46" s="159"/>
      <c r="Q46" s="156"/>
      <c r="R46" s="330" t="str">
        <f t="shared" si="2"/>
        <v/>
      </c>
      <c r="S46" s="331" t="str">
        <f t="shared" si="3"/>
        <v/>
      </c>
      <c r="T46" s="320"/>
      <c r="U46" s="320"/>
      <c r="V46" s="509"/>
      <c r="X46" s="330" t="str">
        <f t="shared" si="4"/>
        <v/>
      </c>
      <c r="Y46" s="331" t="str">
        <f t="shared" si="5"/>
        <v/>
      </c>
      <c r="Z46" s="329"/>
      <c r="AA46" s="329"/>
      <c r="AB46" s="334"/>
      <c r="AC46" s="334"/>
      <c r="AD46" s="334"/>
      <c r="AE46" s="334"/>
      <c r="AF46" s="335"/>
    </row>
    <row r="47" spans="2:32">
      <c r="B47" s="158"/>
      <c r="C47" s="328"/>
      <c r="D47" s="328"/>
      <c r="E47" s="156"/>
      <c r="F47" s="329"/>
      <c r="G47" s="320"/>
      <c r="H47" s="329"/>
      <c r="I47" s="156"/>
      <c r="J47" s="330" t="str">
        <f t="shared" si="0"/>
        <v/>
      </c>
      <c r="K47" s="331" t="str">
        <f t="shared" si="1"/>
        <v/>
      </c>
      <c r="L47" s="329"/>
      <c r="M47" s="509"/>
      <c r="N47" s="156"/>
      <c r="O47" s="333"/>
      <c r="P47" s="159"/>
      <c r="Q47" s="156"/>
      <c r="R47" s="330" t="str">
        <f t="shared" si="2"/>
        <v/>
      </c>
      <c r="S47" s="331" t="str">
        <f t="shared" si="3"/>
        <v/>
      </c>
      <c r="T47" s="320"/>
      <c r="U47" s="320"/>
      <c r="V47" s="509"/>
      <c r="X47" s="330" t="str">
        <f t="shared" si="4"/>
        <v/>
      </c>
      <c r="Y47" s="331" t="str">
        <f t="shared" si="5"/>
        <v/>
      </c>
      <c r="Z47" s="329"/>
      <c r="AA47" s="329"/>
      <c r="AB47" s="334"/>
      <c r="AC47" s="334"/>
      <c r="AD47" s="334"/>
      <c r="AE47" s="334"/>
      <c r="AF47" s="335"/>
    </row>
    <row r="48" spans="2:32">
      <c r="B48" s="158"/>
      <c r="C48" s="328"/>
      <c r="D48" s="328"/>
      <c r="E48" s="156"/>
      <c r="F48" s="329"/>
      <c r="G48" s="320"/>
      <c r="H48" s="329"/>
      <c r="I48" s="156"/>
      <c r="J48" s="330" t="str">
        <f t="shared" si="0"/>
        <v/>
      </c>
      <c r="K48" s="331" t="str">
        <f t="shared" si="1"/>
        <v/>
      </c>
      <c r="L48" s="329"/>
      <c r="M48" s="509"/>
      <c r="N48" s="156"/>
      <c r="O48" s="333"/>
      <c r="P48" s="159"/>
      <c r="Q48" s="156"/>
      <c r="R48" s="330" t="str">
        <f t="shared" si="2"/>
        <v/>
      </c>
      <c r="S48" s="331" t="str">
        <f t="shared" si="3"/>
        <v/>
      </c>
      <c r="T48" s="320"/>
      <c r="U48" s="320"/>
      <c r="V48" s="509"/>
      <c r="X48" s="330" t="str">
        <f t="shared" si="4"/>
        <v/>
      </c>
      <c r="Y48" s="331" t="str">
        <f t="shared" si="5"/>
        <v/>
      </c>
      <c r="Z48" s="329"/>
      <c r="AA48" s="329"/>
      <c r="AB48" s="334"/>
      <c r="AC48" s="334"/>
      <c r="AD48" s="334"/>
      <c r="AE48" s="334"/>
      <c r="AF48" s="335"/>
    </row>
    <row r="49" spans="2:32">
      <c r="B49" s="158"/>
      <c r="C49" s="328"/>
      <c r="D49" s="328"/>
      <c r="E49" s="156"/>
      <c r="F49" s="329"/>
      <c r="G49" s="320"/>
      <c r="H49" s="329"/>
      <c r="I49" s="156"/>
      <c r="J49" s="330" t="str">
        <f t="shared" si="0"/>
        <v/>
      </c>
      <c r="K49" s="331" t="str">
        <f t="shared" si="1"/>
        <v/>
      </c>
      <c r="L49" s="329"/>
      <c r="M49" s="509"/>
      <c r="N49" s="156"/>
      <c r="O49" s="333"/>
      <c r="P49" s="159"/>
      <c r="Q49" s="156"/>
      <c r="R49" s="330" t="str">
        <f t="shared" si="2"/>
        <v/>
      </c>
      <c r="S49" s="331" t="str">
        <f t="shared" si="3"/>
        <v/>
      </c>
      <c r="T49" s="320"/>
      <c r="U49" s="320"/>
      <c r="V49" s="509"/>
      <c r="X49" s="330" t="str">
        <f t="shared" si="4"/>
        <v/>
      </c>
      <c r="Y49" s="331" t="str">
        <f t="shared" si="5"/>
        <v/>
      </c>
      <c r="Z49" s="329"/>
      <c r="AA49" s="329"/>
      <c r="AB49" s="334"/>
      <c r="AC49" s="334"/>
      <c r="AD49" s="334"/>
      <c r="AE49" s="334"/>
      <c r="AF49" s="335"/>
    </row>
    <row r="50" spans="2:32">
      <c r="B50" s="158"/>
      <c r="C50" s="328"/>
      <c r="D50" s="328"/>
      <c r="E50" s="156"/>
      <c r="F50" s="329"/>
      <c r="G50" s="320"/>
      <c r="H50" s="329"/>
      <c r="I50" s="156"/>
      <c r="J50" s="330" t="str">
        <f t="shared" si="0"/>
        <v/>
      </c>
      <c r="K50" s="331" t="str">
        <f t="shared" si="1"/>
        <v/>
      </c>
      <c r="L50" s="329"/>
      <c r="M50" s="509"/>
      <c r="N50" s="156"/>
      <c r="O50" s="333"/>
      <c r="P50" s="159"/>
      <c r="Q50" s="156"/>
      <c r="R50" s="330" t="str">
        <f t="shared" si="2"/>
        <v/>
      </c>
      <c r="S50" s="331" t="str">
        <f t="shared" si="3"/>
        <v/>
      </c>
      <c r="T50" s="320"/>
      <c r="U50" s="320"/>
      <c r="V50" s="509"/>
      <c r="X50" s="330" t="str">
        <f t="shared" si="4"/>
        <v/>
      </c>
      <c r="Y50" s="331" t="str">
        <f t="shared" si="5"/>
        <v/>
      </c>
      <c r="Z50" s="329"/>
      <c r="AA50" s="329"/>
      <c r="AB50" s="334"/>
      <c r="AC50" s="334"/>
      <c r="AD50" s="334"/>
      <c r="AE50" s="334"/>
      <c r="AF50" s="335"/>
    </row>
    <row r="51" spans="2:32">
      <c r="B51" s="158"/>
      <c r="C51" s="328"/>
      <c r="D51" s="328"/>
      <c r="E51" s="156"/>
      <c r="F51" s="329"/>
      <c r="G51" s="320"/>
      <c r="H51" s="329"/>
      <c r="I51" s="156"/>
      <c r="J51" s="330" t="str">
        <f t="shared" si="0"/>
        <v/>
      </c>
      <c r="K51" s="331" t="str">
        <f t="shared" si="1"/>
        <v/>
      </c>
      <c r="L51" s="329"/>
      <c r="M51" s="509"/>
      <c r="N51" s="156"/>
      <c r="O51" s="333"/>
      <c r="P51" s="159"/>
      <c r="Q51" s="156"/>
      <c r="R51" s="330" t="str">
        <f t="shared" si="2"/>
        <v/>
      </c>
      <c r="S51" s="331" t="str">
        <f t="shared" si="3"/>
        <v/>
      </c>
      <c r="T51" s="320"/>
      <c r="U51" s="320"/>
      <c r="V51" s="509"/>
      <c r="X51" s="330" t="str">
        <f t="shared" si="4"/>
        <v/>
      </c>
      <c r="Y51" s="331" t="str">
        <f t="shared" si="5"/>
        <v/>
      </c>
      <c r="Z51" s="329"/>
      <c r="AA51" s="329"/>
      <c r="AB51" s="334"/>
      <c r="AC51" s="334"/>
      <c r="AD51" s="334"/>
      <c r="AE51" s="334"/>
      <c r="AF51" s="335"/>
    </row>
    <row r="52" spans="2:32">
      <c r="B52" s="158"/>
      <c r="C52" s="328"/>
      <c r="D52" s="328"/>
      <c r="E52" s="156"/>
      <c r="F52" s="329"/>
      <c r="G52" s="320"/>
      <c r="H52" s="329"/>
      <c r="I52" s="156"/>
      <c r="J52" s="330" t="str">
        <f t="shared" si="0"/>
        <v/>
      </c>
      <c r="K52" s="331" t="str">
        <f t="shared" si="1"/>
        <v/>
      </c>
      <c r="L52" s="329"/>
      <c r="M52" s="509"/>
      <c r="N52" s="156"/>
      <c r="O52" s="333"/>
      <c r="P52" s="159"/>
      <c r="Q52" s="156"/>
      <c r="R52" s="330" t="str">
        <f t="shared" si="2"/>
        <v/>
      </c>
      <c r="S52" s="331" t="str">
        <f t="shared" si="3"/>
        <v/>
      </c>
      <c r="T52" s="320"/>
      <c r="U52" s="320"/>
      <c r="V52" s="509"/>
      <c r="X52" s="330" t="str">
        <f t="shared" si="4"/>
        <v/>
      </c>
      <c r="Y52" s="331" t="str">
        <f t="shared" si="5"/>
        <v/>
      </c>
      <c r="Z52" s="329"/>
      <c r="AA52" s="329"/>
      <c r="AB52" s="334"/>
      <c r="AC52" s="334"/>
      <c r="AD52" s="334"/>
      <c r="AE52" s="334"/>
      <c r="AF52" s="335"/>
    </row>
    <row r="53" spans="2:32">
      <c r="B53" s="158"/>
      <c r="C53" s="328"/>
      <c r="D53" s="328"/>
      <c r="E53" s="156"/>
      <c r="F53" s="329"/>
      <c r="G53" s="320"/>
      <c r="H53" s="329"/>
      <c r="I53" s="156"/>
      <c r="J53" s="330" t="str">
        <f t="shared" si="0"/>
        <v/>
      </c>
      <c r="K53" s="331" t="str">
        <f t="shared" si="1"/>
        <v/>
      </c>
      <c r="L53" s="329"/>
      <c r="M53" s="509"/>
      <c r="N53" s="156"/>
      <c r="O53" s="333"/>
      <c r="P53" s="159"/>
      <c r="Q53" s="156"/>
      <c r="R53" s="330" t="str">
        <f t="shared" si="2"/>
        <v/>
      </c>
      <c r="S53" s="331" t="str">
        <f t="shared" si="3"/>
        <v/>
      </c>
      <c r="T53" s="320"/>
      <c r="U53" s="320"/>
      <c r="V53" s="509"/>
      <c r="X53" s="330" t="str">
        <f t="shared" si="4"/>
        <v/>
      </c>
      <c r="Y53" s="331" t="str">
        <f t="shared" si="5"/>
        <v/>
      </c>
      <c r="Z53" s="329"/>
      <c r="AA53" s="329"/>
      <c r="AB53" s="334"/>
      <c r="AC53" s="334"/>
      <c r="AD53" s="334"/>
      <c r="AE53" s="334"/>
      <c r="AF53" s="335"/>
    </row>
    <row r="54" spans="2:32">
      <c r="B54" s="158"/>
      <c r="C54" s="328"/>
      <c r="D54" s="328"/>
      <c r="E54" s="156"/>
      <c r="F54" s="329"/>
      <c r="G54" s="320"/>
      <c r="H54" s="329"/>
      <c r="I54" s="156"/>
      <c r="J54" s="330" t="str">
        <f t="shared" si="0"/>
        <v/>
      </c>
      <c r="K54" s="331" t="str">
        <f t="shared" si="1"/>
        <v/>
      </c>
      <c r="L54" s="329"/>
      <c r="M54" s="509"/>
      <c r="N54" s="156"/>
      <c r="O54" s="333"/>
      <c r="P54" s="159"/>
      <c r="Q54" s="156"/>
      <c r="R54" s="330" t="str">
        <f t="shared" si="2"/>
        <v/>
      </c>
      <c r="S54" s="331" t="str">
        <f t="shared" si="3"/>
        <v/>
      </c>
      <c r="T54" s="320"/>
      <c r="U54" s="320"/>
      <c r="V54" s="509"/>
      <c r="X54" s="330" t="str">
        <f t="shared" si="4"/>
        <v/>
      </c>
      <c r="Y54" s="331" t="str">
        <f t="shared" si="5"/>
        <v/>
      </c>
      <c r="Z54" s="329"/>
      <c r="AA54" s="329"/>
      <c r="AB54" s="334"/>
      <c r="AC54" s="334"/>
      <c r="AD54" s="334"/>
      <c r="AE54" s="334"/>
      <c r="AF54" s="335"/>
    </row>
    <row r="55" spans="2:32">
      <c r="B55" s="158"/>
      <c r="C55" s="328"/>
      <c r="D55" s="328"/>
      <c r="E55" s="156"/>
      <c r="F55" s="329"/>
      <c r="G55" s="320"/>
      <c r="H55" s="329"/>
      <c r="I55" s="156"/>
      <c r="J55" s="330" t="str">
        <f t="shared" si="0"/>
        <v/>
      </c>
      <c r="K55" s="331" t="str">
        <f t="shared" si="1"/>
        <v/>
      </c>
      <c r="L55" s="329"/>
      <c r="M55" s="509"/>
      <c r="N55" s="156"/>
      <c r="O55" s="333"/>
      <c r="P55" s="159"/>
      <c r="Q55" s="156"/>
      <c r="R55" s="330" t="str">
        <f t="shared" si="2"/>
        <v/>
      </c>
      <c r="S55" s="331" t="str">
        <f t="shared" si="3"/>
        <v/>
      </c>
      <c r="T55" s="320"/>
      <c r="U55" s="320"/>
      <c r="V55" s="509"/>
      <c r="X55" s="330" t="str">
        <f t="shared" si="4"/>
        <v/>
      </c>
      <c r="Y55" s="331" t="str">
        <f t="shared" si="5"/>
        <v/>
      </c>
      <c r="Z55" s="329"/>
      <c r="AA55" s="329"/>
      <c r="AB55" s="334"/>
      <c r="AC55" s="334"/>
      <c r="AD55" s="334"/>
      <c r="AE55" s="334"/>
      <c r="AF55" s="335"/>
    </row>
    <row r="56" spans="2:32">
      <c r="B56" s="158"/>
      <c r="C56" s="328"/>
      <c r="D56" s="328"/>
      <c r="E56" s="156"/>
      <c r="F56" s="329"/>
      <c r="G56" s="320"/>
      <c r="H56" s="329"/>
      <c r="I56" s="156"/>
      <c r="J56" s="330" t="str">
        <f t="shared" si="0"/>
        <v/>
      </c>
      <c r="K56" s="331" t="str">
        <f t="shared" si="1"/>
        <v/>
      </c>
      <c r="L56" s="329"/>
      <c r="M56" s="509"/>
      <c r="N56" s="156"/>
      <c r="O56" s="333"/>
      <c r="P56" s="159"/>
      <c r="Q56" s="156"/>
      <c r="R56" s="330" t="str">
        <f t="shared" si="2"/>
        <v/>
      </c>
      <c r="S56" s="331" t="str">
        <f t="shared" si="3"/>
        <v/>
      </c>
      <c r="T56" s="320"/>
      <c r="U56" s="320"/>
      <c r="V56" s="509"/>
      <c r="X56" s="330" t="str">
        <f t="shared" si="4"/>
        <v/>
      </c>
      <c r="Y56" s="331" t="str">
        <f t="shared" si="5"/>
        <v/>
      </c>
      <c r="Z56" s="329"/>
      <c r="AA56" s="329"/>
      <c r="AB56" s="334"/>
      <c r="AC56" s="334"/>
      <c r="AD56" s="334"/>
      <c r="AE56" s="334"/>
      <c r="AF56" s="335"/>
    </row>
    <row r="57" spans="2:32">
      <c r="B57" s="158"/>
      <c r="C57" s="328"/>
      <c r="D57" s="328"/>
      <c r="E57" s="156"/>
      <c r="F57" s="329"/>
      <c r="G57" s="320"/>
      <c r="H57" s="329"/>
      <c r="I57" s="156"/>
      <c r="J57" s="330" t="str">
        <f t="shared" si="0"/>
        <v/>
      </c>
      <c r="K57" s="331" t="str">
        <f t="shared" si="1"/>
        <v/>
      </c>
      <c r="L57" s="329"/>
      <c r="M57" s="509"/>
      <c r="N57" s="156"/>
      <c r="O57" s="333"/>
      <c r="P57" s="159"/>
      <c r="Q57" s="156"/>
      <c r="R57" s="330" t="str">
        <f t="shared" si="2"/>
        <v/>
      </c>
      <c r="S57" s="331" t="str">
        <f t="shared" si="3"/>
        <v/>
      </c>
      <c r="T57" s="320"/>
      <c r="U57" s="320"/>
      <c r="V57" s="509"/>
      <c r="X57" s="330" t="str">
        <f t="shared" si="4"/>
        <v/>
      </c>
      <c r="Y57" s="331" t="str">
        <f t="shared" si="5"/>
        <v/>
      </c>
      <c r="Z57" s="329"/>
      <c r="AA57" s="329"/>
      <c r="AB57" s="334"/>
      <c r="AC57" s="334"/>
      <c r="AD57" s="334"/>
      <c r="AE57" s="334"/>
      <c r="AF57" s="335"/>
    </row>
    <row r="58" spans="2:32">
      <c r="B58" s="158"/>
      <c r="C58" s="328"/>
      <c r="D58" s="328"/>
      <c r="E58" s="156"/>
      <c r="F58" s="329"/>
      <c r="G58" s="320"/>
      <c r="H58" s="329"/>
      <c r="I58" s="156"/>
      <c r="J58" s="330" t="str">
        <f t="shared" si="0"/>
        <v/>
      </c>
      <c r="K58" s="331" t="str">
        <f t="shared" si="1"/>
        <v/>
      </c>
      <c r="L58" s="329"/>
      <c r="M58" s="510"/>
      <c r="N58" s="156"/>
      <c r="O58" s="333"/>
      <c r="P58" s="159"/>
      <c r="Q58" s="156"/>
      <c r="R58" s="330" t="str">
        <f t="shared" si="2"/>
        <v/>
      </c>
      <c r="S58" s="331" t="str">
        <f t="shared" si="3"/>
        <v/>
      </c>
      <c r="T58" s="320"/>
      <c r="U58" s="320"/>
      <c r="V58" s="510"/>
      <c r="X58" s="330" t="str">
        <f t="shared" si="4"/>
        <v/>
      </c>
      <c r="Y58" s="331" t="str">
        <f t="shared" si="5"/>
        <v/>
      </c>
      <c r="Z58" s="329"/>
      <c r="AA58" s="329"/>
      <c r="AB58" s="334"/>
      <c r="AC58" s="334"/>
      <c r="AD58" s="334"/>
      <c r="AE58" s="334"/>
      <c r="AF58" s="335"/>
    </row>
    <row r="59" spans="2:32">
      <c r="B59" s="158"/>
      <c r="C59" s="328"/>
      <c r="D59" s="328"/>
      <c r="E59" s="156"/>
      <c r="F59" s="329"/>
      <c r="G59" s="320"/>
      <c r="H59" s="329"/>
      <c r="I59" s="156"/>
      <c r="J59" s="330" t="str">
        <f t="shared" si="0"/>
        <v/>
      </c>
      <c r="K59" s="331" t="str">
        <f t="shared" si="1"/>
        <v/>
      </c>
      <c r="L59" s="329"/>
      <c r="M59" s="504" t="str">
        <f>M6</f>
        <v>Sí</v>
      </c>
      <c r="N59" s="156"/>
      <c r="O59" s="333"/>
      <c r="P59" s="159"/>
      <c r="Q59" s="156"/>
      <c r="R59" s="330" t="str">
        <f t="shared" si="2"/>
        <v/>
      </c>
      <c r="S59" s="331" t="str">
        <f t="shared" si="3"/>
        <v/>
      </c>
      <c r="T59" s="320"/>
      <c r="U59" s="320"/>
      <c r="V59" s="504" t="str">
        <f>V6</f>
        <v>Sí</v>
      </c>
      <c r="X59" s="330" t="str">
        <f t="shared" si="4"/>
        <v/>
      </c>
      <c r="Y59" s="331" t="str">
        <f t="shared" si="5"/>
        <v/>
      </c>
      <c r="Z59" s="329"/>
      <c r="AA59" s="329"/>
      <c r="AB59" s="334"/>
      <c r="AC59" s="334"/>
      <c r="AD59" s="334"/>
      <c r="AE59" s="334"/>
      <c r="AF59" s="335"/>
    </row>
    <row r="60" spans="2:32">
      <c r="B60" s="158"/>
      <c r="C60" s="328"/>
      <c r="D60" s="328"/>
      <c r="E60" s="156"/>
      <c r="F60" s="329"/>
      <c r="G60" s="320"/>
      <c r="H60" s="329"/>
      <c r="I60" s="156"/>
      <c r="J60" s="330" t="str">
        <f t="shared" si="0"/>
        <v/>
      </c>
      <c r="K60" s="331" t="str">
        <f t="shared" si="1"/>
        <v/>
      </c>
      <c r="L60" s="329"/>
      <c r="M60" s="505"/>
      <c r="N60" s="156"/>
      <c r="O60" s="333"/>
      <c r="P60" s="159"/>
      <c r="Q60" s="156"/>
      <c r="R60" s="330" t="str">
        <f t="shared" si="2"/>
        <v/>
      </c>
      <c r="S60" s="331" t="str">
        <f t="shared" si="3"/>
        <v/>
      </c>
      <c r="T60" s="320"/>
      <c r="U60" s="320"/>
      <c r="V60" s="505"/>
      <c r="X60" s="330" t="str">
        <f t="shared" si="4"/>
        <v/>
      </c>
      <c r="Y60" s="331" t="str">
        <f t="shared" si="5"/>
        <v/>
      </c>
      <c r="Z60" s="329"/>
      <c r="AA60" s="329"/>
      <c r="AB60" s="334"/>
      <c r="AC60" s="334"/>
      <c r="AD60" s="334"/>
      <c r="AE60" s="334"/>
      <c r="AF60" s="335"/>
    </row>
    <row r="61" spans="2:32">
      <c r="B61" s="158"/>
      <c r="C61" s="328"/>
      <c r="D61" s="328"/>
      <c r="E61" s="156"/>
      <c r="F61" s="329"/>
      <c r="G61" s="320"/>
      <c r="H61" s="329"/>
      <c r="I61" s="156"/>
      <c r="J61" s="330" t="str">
        <f t="shared" si="0"/>
        <v/>
      </c>
      <c r="K61" s="331" t="str">
        <f t="shared" si="1"/>
        <v/>
      </c>
      <c r="L61" s="329"/>
      <c r="M61" s="505"/>
      <c r="N61" s="156"/>
      <c r="O61" s="333"/>
      <c r="P61" s="159"/>
      <c r="Q61" s="156"/>
      <c r="R61" s="330" t="str">
        <f t="shared" si="2"/>
        <v/>
      </c>
      <c r="S61" s="331" t="str">
        <f t="shared" si="3"/>
        <v/>
      </c>
      <c r="T61" s="320"/>
      <c r="U61" s="320"/>
      <c r="V61" s="505"/>
      <c r="X61" s="330" t="str">
        <f t="shared" si="4"/>
        <v/>
      </c>
      <c r="Y61" s="331" t="str">
        <f t="shared" si="5"/>
        <v/>
      </c>
      <c r="Z61" s="329"/>
      <c r="AA61" s="329"/>
      <c r="AB61" s="334"/>
      <c r="AC61" s="334"/>
      <c r="AD61" s="334"/>
      <c r="AE61" s="334"/>
      <c r="AF61" s="335"/>
    </row>
    <row r="62" spans="2:32">
      <c r="B62" s="158"/>
      <c r="C62" s="328"/>
      <c r="D62" s="328"/>
      <c r="E62" s="156"/>
      <c r="F62" s="329"/>
      <c r="G62" s="320"/>
      <c r="H62" s="329"/>
      <c r="I62" s="156"/>
      <c r="J62" s="330" t="str">
        <f t="shared" si="0"/>
        <v/>
      </c>
      <c r="K62" s="331" t="str">
        <f t="shared" si="1"/>
        <v/>
      </c>
      <c r="L62" s="329"/>
      <c r="M62" s="505"/>
      <c r="N62" s="156"/>
      <c r="O62" s="333"/>
      <c r="P62" s="159"/>
      <c r="Q62" s="156"/>
      <c r="R62" s="330" t="str">
        <f t="shared" si="2"/>
        <v/>
      </c>
      <c r="S62" s="331" t="str">
        <f t="shared" si="3"/>
        <v/>
      </c>
      <c r="T62" s="320"/>
      <c r="U62" s="320"/>
      <c r="V62" s="505"/>
      <c r="X62" s="330" t="str">
        <f t="shared" si="4"/>
        <v/>
      </c>
      <c r="Y62" s="331" t="str">
        <f t="shared" si="5"/>
        <v/>
      </c>
      <c r="Z62" s="329"/>
      <c r="AA62" s="329"/>
      <c r="AB62" s="334"/>
      <c r="AC62" s="334"/>
      <c r="AD62" s="334"/>
      <c r="AE62" s="334"/>
      <c r="AF62" s="335"/>
    </row>
    <row r="63" spans="2:32">
      <c r="B63" s="158"/>
      <c r="C63" s="328"/>
      <c r="D63" s="328"/>
      <c r="E63" s="156"/>
      <c r="F63" s="329"/>
      <c r="G63" s="320"/>
      <c r="H63" s="329"/>
      <c r="I63" s="156"/>
      <c r="J63" s="330" t="str">
        <f t="shared" si="0"/>
        <v/>
      </c>
      <c r="K63" s="331" t="str">
        <f t="shared" si="1"/>
        <v/>
      </c>
      <c r="L63" s="329"/>
      <c r="M63" s="505"/>
      <c r="N63" s="156"/>
      <c r="O63" s="333"/>
      <c r="P63" s="159"/>
      <c r="Q63" s="156"/>
      <c r="R63" s="330" t="str">
        <f t="shared" si="2"/>
        <v/>
      </c>
      <c r="S63" s="331" t="str">
        <f t="shared" si="3"/>
        <v/>
      </c>
      <c r="T63" s="320"/>
      <c r="U63" s="320"/>
      <c r="V63" s="505"/>
      <c r="X63" s="330" t="str">
        <f t="shared" si="4"/>
        <v/>
      </c>
      <c r="Y63" s="331" t="str">
        <f t="shared" si="5"/>
        <v/>
      </c>
      <c r="Z63" s="329"/>
      <c r="AA63" s="329"/>
      <c r="AB63" s="334"/>
      <c r="AC63" s="334"/>
      <c r="AD63" s="334"/>
      <c r="AE63" s="334"/>
      <c r="AF63" s="335"/>
    </row>
    <row r="64" spans="2:32">
      <c r="B64" s="158"/>
      <c r="C64" s="328"/>
      <c r="D64" s="328"/>
      <c r="E64" s="156"/>
      <c r="F64" s="329"/>
      <c r="G64" s="320"/>
      <c r="H64" s="329"/>
      <c r="I64" s="156"/>
      <c r="J64" s="330" t="str">
        <f t="shared" si="0"/>
        <v/>
      </c>
      <c r="K64" s="331" t="str">
        <f t="shared" si="1"/>
        <v/>
      </c>
      <c r="L64" s="329"/>
      <c r="M64" s="505"/>
      <c r="N64" s="156"/>
      <c r="O64" s="333"/>
      <c r="P64" s="159"/>
      <c r="Q64" s="156"/>
      <c r="R64" s="330" t="str">
        <f t="shared" si="2"/>
        <v/>
      </c>
      <c r="S64" s="331" t="str">
        <f t="shared" si="3"/>
        <v/>
      </c>
      <c r="T64" s="320"/>
      <c r="U64" s="320"/>
      <c r="V64" s="505"/>
      <c r="X64" s="330" t="str">
        <f t="shared" si="4"/>
        <v/>
      </c>
      <c r="Y64" s="331" t="str">
        <f t="shared" si="5"/>
        <v/>
      </c>
      <c r="Z64" s="329"/>
      <c r="AA64" s="329"/>
      <c r="AB64" s="334"/>
      <c r="AC64" s="334"/>
      <c r="AD64" s="334"/>
      <c r="AE64" s="334"/>
      <c r="AF64" s="335"/>
    </row>
    <row r="65" spans="2:32">
      <c r="B65" s="158"/>
      <c r="C65" s="328"/>
      <c r="D65" s="328"/>
      <c r="E65" s="156"/>
      <c r="F65" s="329"/>
      <c r="G65" s="320"/>
      <c r="H65" s="329"/>
      <c r="I65" s="156"/>
      <c r="J65" s="330" t="str">
        <f t="shared" si="0"/>
        <v/>
      </c>
      <c r="K65" s="331" t="str">
        <f t="shared" si="1"/>
        <v/>
      </c>
      <c r="L65" s="329"/>
      <c r="M65" s="505"/>
      <c r="N65" s="156"/>
      <c r="O65" s="333"/>
      <c r="P65" s="159"/>
      <c r="Q65" s="156"/>
      <c r="R65" s="330" t="str">
        <f t="shared" si="2"/>
        <v/>
      </c>
      <c r="S65" s="331" t="str">
        <f t="shared" si="3"/>
        <v/>
      </c>
      <c r="T65" s="320"/>
      <c r="U65" s="320"/>
      <c r="V65" s="505"/>
      <c r="X65" s="330" t="str">
        <f t="shared" si="4"/>
        <v/>
      </c>
      <c r="Y65" s="331" t="str">
        <f t="shared" si="5"/>
        <v/>
      </c>
      <c r="Z65" s="329"/>
      <c r="AA65" s="329"/>
      <c r="AB65" s="334"/>
      <c r="AC65" s="334"/>
      <c r="AD65" s="334"/>
      <c r="AE65" s="334"/>
      <c r="AF65" s="335"/>
    </row>
    <row r="66" spans="2:32">
      <c r="B66" s="158"/>
      <c r="C66" s="328"/>
      <c r="D66" s="328"/>
      <c r="E66" s="156"/>
      <c r="F66" s="329"/>
      <c r="G66" s="320"/>
      <c r="H66" s="329"/>
      <c r="I66" s="156"/>
      <c r="J66" s="330" t="str">
        <f t="shared" si="0"/>
        <v/>
      </c>
      <c r="K66" s="331" t="str">
        <f t="shared" si="1"/>
        <v/>
      </c>
      <c r="L66" s="329"/>
      <c r="M66" s="505"/>
      <c r="N66" s="156"/>
      <c r="O66" s="333"/>
      <c r="P66" s="159"/>
      <c r="Q66" s="156"/>
      <c r="R66" s="330" t="str">
        <f t="shared" si="2"/>
        <v/>
      </c>
      <c r="S66" s="331" t="str">
        <f t="shared" si="3"/>
        <v/>
      </c>
      <c r="T66" s="320"/>
      <c r="U66" s="320"/>
      <c r="V66" s="505"/>
      <c r="X66" s="330" t="str">
        <f t="shared" si="4"/>
        <v/>
      </c>
      <c r="Y66" s="331" t="str">
        <f t="shared" si="5"/>
        <v/>
      </c>
      <c r="Z66" s="329"/>
      <c r="AA66" s="329"/>
      <c r="AB66" s="334"/>
      <c r="AC66" s="334"/>
      <c r="AD66" s="334"/>
      <c r="AE66" s="334"/>
      <c r="AF66" s="335"/>
    </row>
    <row r="67" spans="2:32">
      <c r="B67" s="158"/>
      <c r="C67" s="328"/>
      <c r="D67" s="328"/>
      <c r="E67" s="156"/>
      <c r="F67" s="329"/>
      <c r="G67" s="320"/>
      <c r="H67" s="329"/>
      <c r="I67" s="156"/>
      <c r="J67" s="330" t="str">
        <f t="shared" si="0"/>
        <v/>
      </c>
      <c r="K67" s="331" t="str">
        <f t="shared" si="1"/>
        <v/>
      </c>
      <c r="L67" s="329"/>
      <c r="M67" s="505"/>
      <c r="N67" s="156"/>
      <c r="O67" s="333"/>
      <c r="P67" s="159"/>
      <c r="Q67" s="156"/>
      <c r="R67" s="330" t="str">
        <f t="shared" si="2"/>
        <v/>
      </c>
      <c r="S67" s="331" t="str">
        <f t="shared" si="3"/>
        <v/>
      </c>
      <c r="T67" s="320"/>
      <c r="U67" s="320"/>
      <c r="V67" s="505"/>
      <c r="X67" s="330" t="str">
        <f t="shared" si="4"/>
        <v/>
      </c>
      <c r="Y67" s="331" t="str">
        <f t="shared" si="5"/>
        <v/>
      </c>
      <c r="Z67" s="329"/>
      <c r="AA67" s="329"/>
      <c r="AB67" s="334"/>
      <c r="AC67" s="334"/>
      <c r="AD67" s="334"/>
      <c r="AE67" s="334"/>
      <c r="AF67" s="335"/>
    </row>
    <row r="68" spans="2:32">
      <c r="B68" s="158"/>
      <c r="C68" s="328"/>
      <c r="D68" s="328"/>
      <c r="E68" s="156"/>
      <c r="F68" s="329"/>
      <c r="G68" s="320"/>
      <c r="H68" s="329"/>
      <c r="I68" s="156"/>
      <c r="J68" s="330" t="str">
        <f t="shared" si="0"/>
        <v/>
      </c>
      <c r="K68" s="331" t="str">
        <f t="shared" si="1"/>
        <v/>
      </c>
      <c r="L68" s="329"/>
      <c r="M68" s="505"/>
      <c r="N68" s="156"/>
      <c r="O68" s="333"/>
      <c r="P68" s="159"/>
      <c r="Q68" s="156"/>
      <c r="R68" s="330" t="str">
        <f t="shared" si="2"/>
        <v/>
      </c>
      <c r="S68" s="331" t="str">
        <f t="shared" si="3"/>
        <v/>
      </c>
      <c r="T68" s="320"/>
      <c r="U68" s="320"/>
      <c r="V68" s="505"/>
      <c r="X68" s="330" t="str">
        <f t="shared" si="4"/>
        <v/>
      </c>
      <c r="Y68" s="331" t="str">
        <f t="shared" si="5"/>
        <v/>
      </c>
      <c r="Z68" s="329"/>
      <c r="AA68" s="329"/>
      <c r="AB68" s="334"/>
      <c r="AC68" s="334"/>
      <c r="AD68" s="334"/>
      <c r="AE68" s="334"/>
      <c r="AF68" s="335"/>
    </row>
    <row r="69" spans="2:32">
      <c r="B69" s="158"/>
      <c r="C69" s="328"/>
      <c r="D69" s="328"/>
      <c r="E69" s="156"/>
      <c r="F69" s="329"/>
      <c r="G69" s="320"/>
      <c r="H69" s="329"/>
      <c r="I69" s="156"/>
      <c r="J69" s="330" t="str">
        <f t="shared" si="0"/>
        <v/>
      </c>
      <c r="K69" s="331" t="str">
        <f t="shared" si="1"/>
        <v/>
      </c>
      <c r="L69" s="329"/>
      <c r="M69" s="505"/>
      <c r="N69" s="156"/>
      <c r="O69" s="333"/>
      <c r="P69" s="159"/>
      <c r="Q69" s="156"/>
      <c r="R69" s="330" t="str">
        <f t="shared" si="2"/>
        <v/>
      </c>
      <c r="S69" s="331" t="str">
        <f t="shared" si="3"/>
        <v/>
      </c>
      <c r="T69" s="320"/>
      <c r="U69" s="320"/>
      <c r="V69" s="505"/>
      <c r="X69" s="330" t="str">
        <f t="shared" si="4"/>
        <v/>
      </c>
      <c r="Y69" s="331" t="str">
        <f t="shared" si="5"/>
        <v/>
      </c>
      <c r="Z69" s="329"/>
      <c r="AA69" s="329"/>
      <c r="AB69" s="334"/>
      <c r="AC69" s="334"/>
      <c r="AD69" s="334"/>
      <c r="AE69" s="334"/>
      <c r="AF69" s="335"/>
    </row>
    <row r="70" spans="2:32">
      <c r="B70" s="158"/>
      <c r="C70" s="328"/>
      <c r="D70" s="328"/>
      <c r="E70" s="156"/>
      <c r="F70" s="329"/>
      <c r="G70" s="320"/>
      <c r="H70" s="329"/>
      <c r="I70" s="156"/>
      <c r="J70" s="330" t="str">
        <f t="shared" si="0"/>
        <v/>
      </c>
      <c r="K70" s="331" t="str">
        <f t="shared" si="1"/>
        <v/>
      </c>
      <c r="L70" s="329"/>
      <c r="M70" s="505"/>
      <c r="N70" s="156"/>
      <c r="O70" s="333"/>
      <c r="P70" s="159"/>
      <c r="Q70" s="156"/>
      <c r="R70" s="330" t="str">
        <f t="shared" si="2"/>
        <v/>
      </c>
      <c r="S70" s="331" t="str">
        <f t="shared" si="3"/>
        <v/>
      </c>
      <c r="T70" s="320"/>
      <c r="U70" s="320"/>
      <c r="V70" s="505"/>
      <c r="X70" s="330" t="str">
        <f t="shared" si="4"/>
        <v/>
      </c>
      <c r="Y70" s="331" t="str">
        <f t="shared" si="5"/>
        <v/>
      </c>
      <c r="Z70" s="329"/>
      <c r="AA70" s="329"/>
      <c r="AB70" s="334"/>
      <c r="AC70" s="334"/>
      <c r="AD70" s="334"/>
      <c r="AE70" s="334"/>
      <c r="AF70" s="335"/>
    </row>
    <row r="71" spans="2:32">
      <c r="B71" s="158"/>
      <c r="C71" s="328"/>
      <c r="D71" s="328"/>
      <c r="E71" s="156"/>
      <c r="F71" s="329"/>
      <c r="G71" s="320"/>
      <c r="H71" s="329"/>
      <c r="I71" s="156"/>
      <c r="J71" s="330" t="str">
        <f t="shared" ref="J71:J134" si="6">IF($C71="","",$C71)</f>
        <v/>
      </c>
      <c r="K71" s="331" t="str">
        <f t="shared" ref="K71:K134" si="7">IF($D71="","",$D71)</f>
        <v/>
      </c>
      <c r="L71" s="329"/>
      <c r="M71" s="505"/>
      <c r="N71" s="156"/>
      <c r="O71" s="333"/>
      <c r="P71" s="159"/>
      <c r="Q71" s="156"/>
      <c r="R71" s="330" t="str">
        <f t="shared" ref="R71:R134" si="8">IF($C71="","",$C71)</f>
        <v/>
      </c>
      <c r="S71" s="331" t="str">
        <f t="shared" ref="S71:S134" si="9">IF($D71="","",$D71)</f>
        <v/>
      </c>
      <c r="T71" s="320"/>
      <c r="U71" s="320"/>
      <c r="V71" s="505"/>
      <c r="X71" s="330" t="str">
        <f t="shared" ref="X71:X134" si="10">IF($C71="","",$C71)</f>
        <v/>
      </c>
      <c r="Y71" s="331" t="str">
        <f t="shared" ref="Y71:Y134" si="11">IF($D71="","",$D71)</f>
        <v/>
      </c>
      <c r="Z71" s="329"/>
      <c r="AA71" s="329"/>
      <c r="AB71" s="334"/>
      <c r="AC71" s="334"/>
      <c r="AD71" s="334"/>
      <c r="AE71" s="334"/>
      <c r="AF71" s="335"/>
    </row>
    <row r="72" spans="2:32">
      <c r="B72" s="158"/>
      <c r="C72" s="328"/>
      <c r="D72" s="328"/>
      <c r="E72" s="156"/>
      <c r="F72" s="329"/>
      <c r="G72" s="320"/>
      <c r="H72" s="329"/>
      <c r="I72" s="156"/>
      <c r="J72" s="330" t="str">
        <f t="shared" si="6"/>
        <v/>
      </c>
      <c r="K72" s="331" t="str">
        <f t="shared" si="7"/>
        <v/>
      </c>
      <c r="L72" s="329"/>
      <c r="M72" s="505"/>
      <c r="N72" s="156"/>
      <c r="O72" s="333"/>
      <c r="P72" s="159"/>
      <c r="Q72" s="156"/>
      <c r="R72" s="330" t="str">
        <f t="shared" si="8"/>
        <v/>
      </c>
      <c r="S72" s="331" t="str">
        <f t="shared" si="9"/>
        <v/>
      </c>
      <c r="T72" s="320"/>
      <c r="U72" s="320"/>
      <c r="V72" s="505"/>
      <c r="X72" s="330" t="str">
        <f t="shared" si="10"/>
        <v/>
      </c>
      <c r="Y72" s="331" t="str">
        <f t="shared" si="11"/>
        <v/>
      </c>
      <c r="Z72" s="329"/>
      <c r="AA72" s="329"/>
      <c r="AB72" s="334"/>
      <c r="AC72" s="334"/>
      <c r="AD72" s="334"/>
      <c r="AE72" s="334"/>
      <c r="AF72" s="335"/>
    </row>
    <row r="73" spans="2:32">
      <c r="B73" s="158"/>
      <c r="C73" s="328"/>
      <c r="D73" s="328"/>
      <c r="E73" s="156"/>
      <c r="F73" s="329"/>
      <c r="G73" s="320"/>
      <c r="H73" s="329"/>
      <c r="I73" s="156"/>
      <c r="J73" s="330" t="str">
        <f t="shared" si="6"/>
        <v/>
      </c>
      <c r="K73" s="331" t="str">
        <f t="shared" si="7"/>
        <v/>
      </c>
      <c r="L73" s="329"/>
      <c r="M73" s="505"/>
      <c r="N73" s="156"/>
      <c r="O73" s="333"/>
      <c r="P73" s="159"/>
      <c r="Q73" s="156"/>
      <c r="R73" s="330" t="str">
        <f t="shared" si="8"/>
        <v/>
      </c>
      <c r="S73" s="331" t="str">
        <f t="shared" si="9"/>
        <v/>
      </c>
      <c r="T73" s="320"/>
      <c r="U73" s="320"/>
      <c r="V73" s="505"/>
      <c r="X73" s="330" t="str">
        <f t="shared" si="10"/>
        <v/>
      </c>
      <c r="Y73" s="331" t="str">
        <f t="shared" si="11"/>
        <v/>
      </c>
      <c r="Z73" s="329"/>
      <c r="AA73" s="329"/>
      <c r="AB73" s="334"/>
      <c r="AC73" s="334"/>
      <c r="AD73" s="334"/>
      <c r="AE73" s="334"/>
      <c r="AF73" s="335"/>
    </row>
    <row r="74" spans="2:32">
      <c r="B74" s="158"/>
      <c r="C74" s="328"/>
      <c r="D74" s="328"/>
      <c r="E74" s="156"/>
      <c r="F74" s="329"/>
      <c r="G74" s="320"/>
      <c r="H74" s="329"/>
      <c r="I74" s="156"/>
      <c r="J74" s="330" t="str">
        <f t="shared" si="6"/>
        <v/>
      </c>
      <c r="K74" s="331" t="str">
        <f t="shared" si="7"/>
        <v/>
      </c>
      <c r="L74" s="329"/>
      <c r="M74" s="505"/>
      <c r="N74" s="156"/>
      <c r="O74" s="333"/>
      <c r="P74" s="159"/>
      <c r="Q74" s="156"/>
      <c r="R74" s="330" t="str">
        <f t="shared" si="8"/>
        <v/>
      </c>
      <c r="S74" s="331" t="str">
        <f t="shared" si="9"/>
        <v/>
      </c>
      <c r="T74" s="320"/>
      <c r="U74" s="320"/>
      <c r="V74" s="505"/>
      <c r="X74" s="330" t="str">
        <f t="shared" si="10"/>
        <v/>
      </c>
      <c r="Y74" s="331" t="str">
        <f t="shared" si="11"/>
        <v/>
      </c>
      <c r="Z74" s="329"/>
      <c r="AA74" s="329"/>
      <c r="AB74" s="334"/>
      <c r="AC74" s="334"/>
      <c r="AD74" s="334"/>
      <c r="AE74" s="334"/>
      <c r="AF74" s="335"/>
    </row>
    <row r="75" spans="2:32">
      <c r="B75" s="158"/>
      <c r="C75" s="328"/>
      <c r="D75" s="328"/>
      <c r="E75" s="156"/>
      <c r="F75" s="329"/>
      <c r="G75" s="320"/>
      <c r="H75" s="329"/>
      <c r="I75" s="156"/>
      <c r="J75" s="330" t="str">
        <f t="shared" si="6"/>
        <v/>
      </c>
      <c r="K75" s="331" t="str">
        <f t="shared" si="7"/>
        <v/>
      </c>
      <c r="L75" s="329"/>
      <c r="M75" s="505"/>
      <c r="N75" s="156"/>
      <c r="O75" s="333"/>
      <c r="P75" s="159"/>
      <c r="Q75" s="156"/>
      <c r="R75" s="330" t="str">
        <f t="shared" si="8"/>
        <v/>
      </c>
      <c r="S75" s="331" t="str">
        <f t="shared" si="9"/>
        <v/>
      </c>
      <c r="T75" s="320"/>
      <c r="U75" s="320"/>
      <c r="V75" s="505"/>
      <c r="X75" s="330" t="str">
        <f t="shared" si="10"/>
        <v/>
      </c>
      <c r="Y75" s="331" t="str">
        <f t="shared" si="11"/>
        <v/>
      </c>
      <c r="Z75" s="329"/>
      <c r="AA75" s="329"/>
      <c r="AB75" s="334"/>
      <c r="AC75" s="334"/>
      <c r="AD75" s="334"/>
      <c r="AE75" s="334"/>
      <c r="AF75" s="335"/>
    </row>
    <row r="76" spans="2:32">
      <c r="B76" s="158"/>
      <c r="C76" s="328"/>
      <c r="D76" s="328"/>
      <c r="E76" s="156"/>
      <c r="F76" s="329"/>
      <c r="G76" s="320"/>
      <c r="H76" s="329"/>
      <c r="I76" s="156"/>
      <c r="J76" s="330" t="str">
        <f t="shared" si="6"/>
        <v/>
      </c>
      <c r="K76" s="331" t="str">
        <f t="shared" si="7"/>
        <v/>
      </c>
      <c r="L76" s="329"/>
      <c r="M76" s="505"/>
      <c r="N76" s="156"/>
      <c r="O76" s="333"/>
      <c r="P76" s="159"/>
      <c r="Q76" s="156"/>
      <c r="R76" s="330" t="str">
        <f t="shared" si="8"/>
        <v/>
      </c>
      <c r="S76" s="331" t="str">
        <f t="shared" si="9"/>
        <v/>
      </c>
      <c r="T76" s="320"/>
      <c r="U76" s="320"/>
      <c r="V76" s="505"/>
      <c r="X76" s="330" t="str">
        <f t="shared" si="10"/>
        <v/>
      </c>
      <c r="Y76" s="331" t="str">
        <f t="shared" si="11"/>
        <v/>
      </c>
      <c r="Z76" s="329"/>
      <c r="AA76" s="329"/>
      <c r="AB76" s="334"/>
      <c r="AC76" s="334"/>
      <c r="AD76" s="334"/>
      <c r="AE76" s="334"/>
      <c r="AF76" s="335"/>
    </row>
    <row r="77" spans="2:32">
      <c r="B77" s="158"/>
      <c r="C77" s="328"/>
      <c r="D77" s="328"/>
      <c r="E77" s="156"/>
      <c r="F77" s="329"/>
      <c r="G77" s="320"/>
      <c r="H77" s="329"/>
      <c r="I77" s="156"/>
      <c r="J77" s="330" t="str">
        <f t="shared" si="6"/>
        <v/>
      </c>
      <c r="K77" s="331" t="str">
        <f t="shared" si="7"/>
        <v/>
      </c>
      <c r="L77" s="329"/>
      <c r="M77" s="505"/>
      <c r="N77" s="156"/>
      <c r="O77" s="333"/>
      <c r="P77" s="159"/>
      <c r="Q77" s="156"/>
      <c r="R77" s="330" t="str">
        <f t="shared" si="8"/>
        <v/>
      </c>
      <c r="S77" s="331" t="str">
        <f t="shared" si="9"/>
        <v/>
      </c>
      <c r="T77" s="320"/>
      <c r="U77" s="320"/>
      <c r="V77" s="505"/>
      <c r="X77" s="330" t="str">
        <f t="shared" si="10"/>
        <v/>
      </c>
      <c r="Y77" s="331" t="str">
        <f t="shared" si="11"/>
        <v/>
      </c>
      <c r="Z77" s="329"/>
      <c r="AA77" s="329"/>
      <c r="AB77" s="334"/>
      <c r="AC77" s="334"/>
      <c r="AD77" s="334"/>
      <c r="AE77" s="334"/>
      <c r="AF77" s="335"/>
    </row>
    <row r="78" spans="2:32">
      <c r="B78" s="158"/>
      <c r="C78" s="328"/>
      <c r="D78" s="328"/>
      <c r="E78" s="156"/>
      <c r="F78" s="329"/>
      <c r="G78" s="320"/>
      <c r="H78" s="329"/>
      <c r="I78" s="156"/>
      <c r="J78" s="330" t="str">
        <f t="shared" si="6"/>
        <v/>
      </c>
      <c r="K78" s="331" t="str">
        <f t="shared" si="7"/>
        <v/>
      </c>
      <c r="L78" s="329"/>
      <c r="M78" s="505"/>
      <c r="N78" s="156"/>
      <c r="O78" s="333"/>
      <c r="P78" s="159"/>
      <c r="Q78" s="156"/>
      <c r="R78" s="330" t="str">
        <f t="shared" si="8"/>
        <v/>
      </c>
      <c r="S78" s="331" t="str">
        <f t="shared" si="9"/>
        <v/>
      </c>
      <c r="T78" s="320"/>
      <c r="U78" s="320"/>
      <c r="V78" s="505"/>
      <c r="X78" s="330" t="str">
        <f t="shared" si="10"/>
        <v/>
      </c>
      <c r="Y78" s="331" t="str">
        <f t="shared" si="11"/>
        <v/>
      </c>
      <c r="Z78" s="329"/>
      <c r="AA78" s="329"/>
      <c r="AB78" s="334"/>
      <c r="AC78" s="334"/>
      <c r="AD78" s="334"/>
      <c r="AE78" s="334"/>
      <c r="AF78" s="335"/>
    </row>
    <row r="79" spans="2:32">
      <c r="B79" s="158"/>
      <c r="C79" s="328"/>
      <c r="D79" s="328"/>
      <c r="E79" s="156"/>
      <c r="F79" s="329"/>
      <c r="G79" s="320"/>
      <c r="H79" s="329"/>
      <c r="I79" s="156"/>
      <c r="J79" s="330" t="str">
        <f t="shared" si="6"/>
        <v/>
      </c>
      <c r="K79" s="331" t="str">
        <f t="shared" si="7"/>
        <v/>
      </c>
      <c r="L79" s="329"/>
      <c r="M79" s="505"/>
      <c r="N79" s="156"/>
      <c r="O79" s="333"/>
      <c r="P79" s="159"/>
      <c r="Q79" s="156"/>
      <c r="R79" s="330" t="str">
        <f t="shared" si="8"/>
        <v/>
      </c>
      <c r="S79" s="331" t="str">
        <f t="shared" si="9"/>
        <v/>
      </c>
      <c r="T79" s="320"/>
      <c r="U79" s="320"/>
      <c r="V79" s="505"/>
      <c r="X79" s="330" t="str">
        <f t="shared" si="10"/>
        <v/>
      </c>
      <c r="Y79" s="331" t="str">
        <f t="shared" si="11"/>
        <v/>
      </c>
      <c r="Z79" s="329"/>
      <c r="AA79" s="329"/>
      <c r="AB79" s="334"/>
      <c r="AC79" s="334"/>
      <c r="AD79" s="334"/>
      <c r="AE79" s="334"/>
      <c r="AF79" s="335"/>
    </row>
    <row r="80" spans="2:32">
      <c r="B80" s="158"/>
      <c r="C80" s="328"/>
      <c r="D80" s="328"/>
      <c r="E80" s="156"/>
      <c r="F80" s="329"/>
      <c r="G80" s="320"/>
      <c r="H80" s="329"/>
      <c r="I80" s="156"/>
      <c r="J80" s="330" t="str">
        <f t="shared" si="6"/>
        <v/>
      </c>
      <c r="K80" s="331" t="str">
        <f t="shared" si="7"/>
        <v/>
      </c>
      <c r="L80" s="329"/>
      <c r="M80" s="505"/>
      <c r="N80" s="156"/>
      <c r="O80" s="333"/>
      <c r="P80" s="159"/>
      <c r="Q80" s="156"/>
      <c r="R80" s="330" t="str">
        <f t="shared" si="8"/>
        <v/>
      </c>
      <c r="S80" s="331" t="str">
        <f t="shared" si="9"/>
        <v/>
      </c>
      <c r="T80" s="320"/>
      <c r="U80" s="320"/>
      <c r="V80" s="505"/>
      <c r="X80" s="330" t="str">
        <f t="shared" si="10"/>
        <v/>
      </c>
      <c r="Y80" s="331" t="str">
        <f t="shared" si="11"/>
        <v/>
      </c>
      <c r="Z80" s="329"/>
      <c r="AA80" s="329"/>
      <c r="AB80" s="334"/>
      <c r="AC80" s="334"/>
      <c r="AD80" s="334"/>
      <c r="AE80" s="334"/>
      <c r="AF80" s="335"/>
    </row>
    <row r="81" spans="2:32">
      <c r="B81" s="158"/>
      <c r="C81" s="328"/>
      <c r="D81" s="328"/>
      <c r="E81" s="156"/>
      <c r="F81" s="329"/>
      <c r="G81" s="320"/>
      <c r="H81" s="329"/>
      <c r="I81" s="156"/>
      <c r="J81" s="330" t="str">
        <f t="shared" si="6"/>
        <v/>
      </c>
      <c r="K81" s="331" t="str">
        <f t="shared" si="7"/>
        <v/>
      </c>
      <c r="L81" s="329"/>
      <c r="M81" s="505"/>
      <c r="N81" s="156"/>
      <c r="O81" s="333"/>
      <c r="P81" s="159"/>
      <c r="Q81" s="156"/>
      <c r="R81" s="330" t="str">
        <f t="shared" si="8"/>
        <v/>
      </c>
      <c r="S81" s="331" t="str">
        <f t="shared" si="9"/>
        <v/>
      </c>
      <c r="T81" s="320"/>
      <c r="U81" s="320"/>
      <c r="V81" s="505"/>
      <c r="X81" s="330" t="str">
        <f t="shared" si="10"/>
        <v/>
      </c>
      <c r="Y81" s="331" t="str">
        <f t="shared" si="11"/>
        <v/>
      </c>
      <c r="Z81" s="329"/>
      <c r="AA81" s="329"/>
      <c r="AB81" s="334"/>
      <c r="AC81" s="334"/>
      <c r="AD81" s="334"/>
      <c r="AE81" s="334"/>
      <c r="AF81" s="335"/>
    </row>
    <row r="82" spans="2:32">
      <c r="B82" s="158"/>
      <c r="C82" s="328"/>
      <c r="D82" s="328"/>
      <c r="E82" s="156"/>
      <c r="F82" s="329"/>
      <c r="G82" s="320"/>
      <c r="H82" s="329"/>
      <c r="I82" s="156"/>
      <c r="J82" s="330" t="str">
        <f t="shared" si="6"/>
        <v/>
      </c>
      <c r="K82" s="331" t="str">
        <f t="shared" si="7"/>
        <v/>
      </c>
      <c r="L82" s="329"/>
      <c r="M82" s="505"/>
      <c r="N82" s="156"/>
      <c r="O82" s="333"/>
      <c r="P82" s="159"/>
      <c r="Q82" s="156"/>
      <c r="R82" s="330" t="str">
        <f t="shared" si="8"/>
        <v/>
      </c>
      <c r="S82" s="331" t="str">
        <f t="shared" si="9"/>
        <v/>
      </c>
      <c r="T82" s="320"/>
      <c r="U82" s="320"/>
      <c r="V82" s="505"/>
      <c r="X82" s="330" t="str">
        <f t="shared" si="10"/>
        <v/>
      </c>
      <c r="Y82" s="331" t="str">
        <f t="shared" si="11"/>
        <v/>
      </c>
      <c r="Z82" s="329"/>
      <c r="AA82" s="329"/>
      <c r="AB82" s="334"/>
      <c r="AC82" s="334"/>
      <c r="AD82" s="334"/>
      <c r="AE82" s="334"/>
      <c r="AF82" s="335"/>
    </row>
    <row r="83" spans="2:32">
      <c r="B83" s="158"/>
      <c r="C83" s="328"/>
      <c r="D83" s="328"/>
      <c r="E83" s="156"/>
      <c r="F83" s="329"/>
      <c r="G83" s="320"/>
      <c r="H83" s="329"/>
      <c r="I83" s="156"/>
      <c r="J83" s="330" t="str">
        <f t="shared" si="6"/>
        <v/>
      </c>
      <c r="K83" s="331" t="str">
        <f t="shared" si="7"/>
        <v/>
      </c>
      <c r="L83" s="329"/>
      <c r="M83" s="505"/>
      <c r="N83" s="156"/>
      <c r="O83" s="333"/>
      <c r="P83" s="159"/>
      <c r="Q83" s="156"/>
      <c r="R83" s="330" t="str">
        <f t="shared" si="8"/>
        <v/>
      </c>
      <c r="S83" s="331" t="str">
        <f t="shared" si="9"/>
        <v/>
      </c>
      <c r="T83" s="320"/>
      <c r="U83" s="320"/>
      <c r="V83" s="505"/>
      <c r="X83" s="330" t="str">
        <f t="shared" si="10"/>
        <v/>
      </c>
      <c r="Y83" s="331" t="str">
        <f t="shared" si="11"/>
        <v/>
      </c>
      <c r="Z83" s="329"/>
      <c r="AA83" s="329"/>
      <c r="AB83" s="334"/>
      <c r="AC83" s="334"/>
      <c r="AD83" s="334"/>
      <c r="AE83" s="334"/>
      <c r="AF83" s="335"/>
    </row>
    <row r="84" spans="2:32">
      <c r="B84" s="158"/>
      <c r="C84" s="328"/>
      <c r="D84" s="328"/>
      <c r="E84" s="156"/>
      <c r="F84" s="329"/>
      <c r="G84" s="320"/>
      <c r="H84" s="329"/>
      <c r="I84" s="156"/>
      <c r="J84" s="330" t="str">
        <f t="shared" si="6"/>
        <v/>
      </c>
      <c r="K84" s="331" t="str">
        <f t="shared" si="7"/>
        <v/>
      </c>
      <c r="L84" s="329"/>
      <c r="M84" s="505"/>
      <c r="N84" s="156"/>
      <c r="O84" s="333"/>
      <c r="P84" s="159"/>
      <c r="Q84" s="156"/>
      <c r="R84" s="330" t="str">
        <f t="shared" si="8"/>
        <v/>
      </c>
      <c r="S84" s="331" t="str">
        <f t="shared" si="9"/>
        <v/>
      </c>
      <c r="T84" s="320"/>
      <c r="U84" s="320"/>
      <c r="V84" s="505"/>
      <c r="X84" s="330" t="str">
        <f t="shared" si="10"/>
        <v/>
      </c>
      <c r="Y84" s="331" t="str">
        <f t="shared" si="11"/>
        <v/>
      </c>
      <c r="Z84" s="329"/>
      <c r="AA84" s="329"/>
      <c r="AB84" s="334"/>
      <c r="AC84" s="334"/>
      <c r="AD84" s="334"/>
      <c r="AE84" s="334"/>
      <c r="AF84" s="335"/>
    </row>
    <row r="85" spans="2:32">
      <c r="B85" s="158"/>
      <c r="C85" s="328"/>
      <c r="D85" s="328"/>
      <c r="E85" s="156"/>
      <c r="F85" s="329"/>
      <c r="G85" s="320"/>
      <c r="H85" s="329"/>
      <c r="I85" s="156"/>
      <c r="J85" s="330" t="str">
        <f t="shared" si="6"/>
        <v/>
      </c>
      <c r="K85" s="331" t="str">
        <f t="shared" si="7"/>
        <v/>
      </c>
      <c r="L85" s="329"/>
      <c r="M85" s="505"/>
      <c r="N85" s="156"/>
      <c r="O85" s="333"/>
      <c r="P85" s="159"/>
      <c r="Q85" s="156"/>
      <c r="R85" s="330" t="str">
        <f t="shared" si="8"/>
        <v/>
      </c>
      <c r="S85" s="331" t="str">
        <f t="shared" si="9"/>
        <v/>
      </c>
      <c r="T85" s="320"/>
      <c r="U85" s="320"/>
      <c r="V85" s="505"/>
      <c r="X85" s="330" t="str">
        <f t="shared" si="10"/>
        <v/>
      </c>
      <c r="Y85" s="331" t="str">
        <f t="shared" si="11"/>
        <v/>
      </c>
      <c r="Z85" s="329"/>
      <c r="AA85" s="329"/>
      <c r="AB85" s="334"/>
      <c r="AC85" s="334"/>
      <c r="AD85" s="334"/>
      <c r="AE85" s="334"/>
      <c r="AF85" s="335"/>
    </row>
    <row r="86" spans="2:32">
      <c r="B86" s="158"/>
      <c r="C86" s="328"/>
      <c r="D86" s="328"/>
      <c r="E86" s="156"/>
      <c r="F86" s="329"/>
      <c r="G86" s="320"/>
      <c r="H86" s="329"/>
      <c r="I86" s="156"/>
      <c r="J86" s="330" t="str">
        <f t="shared" si="6"/>
        <v/>
      </c>
      <c r="K86" s="331" t="str">
        <f t="shared" si="7"/>
        <v/>
      </c>
      <c r="L86" s="329"/>
      <c r="M86" s="505"/>
      <c r="N86" s="156"/>
      <c r="O86" s="333"/>
      <c r="P86" s="159"/>
      <c r="Q86" s="156"/>
      <c r="R86" s="330" t="str">
        <f t="shared" si="8"/>
        <v/>
      </c>
      <c r="S86" s="331" t="str">
        <f t="shared" si="9"/>
        <v/>
      </c>
      <c r="T86" s="320"/>
      <c r="U86" s="320"/>
      <c r="V86" s="505"/>
      <c r="X86" s="330" t="str">
        <f t="shared" si="10"/>
        <v/>
      </c>
      <c r="Y86" s="331" t="str">
        <f t="shared" si="11"/>
        <v/>
      </c>
      <c r="Z86" s="329"/>
      <c r="AA86" s="329"/>
      <c r="AB86" s="334"/>
      <c r="AC86" s="334"/>
      <c r="AD86" s="334"/>
      <c r="AE86" s="334"/>
      <c r="AF86" s="335"/>
    </row>
    <row r="87" spans="2:32">
      <c r="B87" s="158"/>
      <c r="C87" s="328"/>
      <c r="D87" s="328"/>
      <c r="E87" s="156"/>
      <c r="F87" s="329"/>
      <c r="G87" s="320"/>
      <c r="H87" s="329"/>
      <c r="I87" s="156"/>
      <c r="J87" s="330" t="str">
        <f t="shared" si="6"/>
        <v/>
      </c>
      <c r="K87" s="331" t="str">
        <f t="shared" si="7"/>
        <v/>
      </c>
      <c r="L87" s="329"/>
      <c r="M87" s="505"/>
      <c r="N87" s="156"/>
      <c r="O87" s="333"/>
      <c r="P87" s="159"/>
      <c r="Q87" s="156"/>
      <c r="R87" s="330" t="str">
        <f t="shared" si="8"/>
        <v/>
      </c>
      <c r="S87" s="331" t="str">
        <f t="shared" si="9"/>
        <v/>
      </c>
      <c r="T87" s="320"/>
      <c r="U87" s="320"/>
      <c r="V87" s="505"/>
      <c r="X87" s="330" t="str">
        <f t="shared" si="10"/>
        <v/>
      </c>
      <c r="Y87" s="331" t="str">
        <f t="shared" si="11"/>
        <v/>
      </c>
      <c r="Z87" s="329"/>
      <c r="AA87" s="329"/>
      <c r="AB87" s="334"/>
      <c r="AC87" s="334"/>
      <c r="AD87" s="334"/>
      <c r="AE87" s="334"/>
      <c r="AF87" s="335"/>
    </row>
    <row r="88" spans="2:32">
      <c r="B88" s="158"/>
      <c r="C88" s="328"/>
      <c r="D88" s="328"/>
      <c r="E88" s="156"/>
      <c r="F88" s="329"/>
      <c r="G88" s="320"/>
      <c r="H88" s="329"/>
      <c r="I88" s="156"/>
      <c r="J88" s="330" t="str">
        <f t="shared" si="6"/>
        <v/>
      </c>
      <c r="K88" s="331" t="str">
        <f t="shared" si="7"/>
        <v/>
      </c>
      <c r="L88" s="329"/>
      <c r="M88" s="505"/>
      <c r="N88" s="156"/>
      <c r="O88" s="333"/>
      <c r="P88" s="159"/>
      <c r="Q88" s="156"/>
      <c r="R88" s="330" t="str">
        <f t="shared" si="8"/>
        <v/>
      </c>
      <c r="S88" s="331" t="str">
        <f t="shared" si="9"/>
        <v/>
      </c>
      <c r="T88" s="320"/>
      <c r="U88" s="320"/>
      <c r="V88" s="505"/>
      <c r="X88" s="330" t="str">
        <f t="shared" si="10"/>
        <v/>
      </c>
      <c r="Y88" s="331" t="str">
        <f t="shared" si="11"/>
        <v/>
      </c>
      <c r="Z88" s="329"/>
      <c r="AA88" s="329"/>
      <c r="AB88" s="334"/>
      <c r="AC88" s="334"/>
      <c r="AD88" s="334"/>
      <c r="AE88" s="334"/>
      <c r="AF88" s="335"/>
    </row>
    <row r="89" spans="2:32">
      <c r="B89" s="158"/>
      <c r="C89" s="328"/>
      <c r="D89" s="328"/>
      <c r="E89" s="156"/>
      <c r="F89" s="329"/>
      <c r="G89" s="320"/>
      <c r="H89" s="329"/>
      <c r="I89" s="156"/>
      <c r="J89" s="330" t="str">
        <f t="shared" si="6"/>
        <v/>
      </c>
      <c r="K89" s="331" t="str">
        <f t="shared" si="7"/>
        <v/>
      </c>
      <c r="L89" s="329"/>
      <c r="M89" s="505"/>
      <c r="N89" s="156"/>
      <c r="O89" s="333"/>
      <c r="P89" s="159"/>
      <c r="Q89" s="156"/>
      <c r="R89" s="330" t="str">
        <f t="shared" si="8"/>
        <v/>
      </c>
      <c r="S89" s="331" t="str">
        <f t="shared" si="9"/>
        <v/>
      </c>
      <c r="T89" s="320"/>
      <c r="U89" s="320"/>
      <c r="V89" s="505"/>
      <c r="X89" s="330" t="str">
        <f t="shared" si="10"/>
        <v/>
      </c>
      <c r="Y89" s="331" t="str">
        <f t="shared" si="11"/>
        <v/>
      </c>
      <c r="Z89" s="329"/>
      <c r="AA89" s="329"/>
      <c r="AB89" s="334"/>
      <c r="AC89" s="334"/>
      <c r="AD89" s="334"/>
      <c r="AE89" s="334"/>
      <c r="AF89" s="335"/>
    </row>
    <row r="90" spans="2:32">
      <c r="B90" s="158"/>
      <c r="C90" s="328"/>
      <c r="D90" s="328"/>
      <c r="E90" s="156"/>
      <c r="F90" s="329"/>
      <c r="G90" s="320"/>
      <c r="H90" s="329"/>
      <c r="I90" s="156"/>
      <c r="J90" s="330" t="str">
        <f t="shared" si="6"/>
        <v/>
      </c>
      <c r="K90" s="331" t="str">
        <f t="shared" si="7"/>
        <v/>
      </c>
      <c r="L90" s="329"/>
      <c r="M90" s="505"/>
      <c r="N90" s="156"/>
      <c r="O90" s="333"/>
      <c r="P90" s="159"/>
      <c r="Q90" s="156"/>
      <c r="R90" s="330" t="str">
        <f t="shared" si="8"/>
        <v/>
      </c>
      <c r="S90" s="331" t="str">
        <f t="shared" si="9"/>
        <v/>
      </c>
      <c r="T90" s="320"/>
      <c r="U90" s="320"/>
      <c r="V90" s="505"/>
      <c r="X90" s="330" t="str">
        <f t="shared" si="10"/>
        <v/>
      </c>
      <c r="Y90" s="331" t="str">
        <f t="shared" si="11"/>
        <v/>
      </c>
      <c r="Z90" s="329"/>
      <c r="AA90" s="329"/>
      <c r="AB90" s="334"/>
      <c r="AC90" s="334"/>
      <c r="AD90" s="334"/>
      <c r="AE90" s="334"/>
      <c r="AF90" s="335"/>
    </row>
    <row r="91" spans="2:32">
      <c r="B91" s="158"/>
      <c r="C91" s="328"/>
      <c r="D91" s="328"/>
      <c r="E91" s="156"/>
      <c r="F91" s="329"/>
      <c r="G91" s="320"/>
      <c r="H91" s="329"/>
      <c r="I91" s="156"/>
      <c r="J91" s="330" t="str">
        <f t="shared" si="6"/>
        <v/>
      </c>
      <c r="K91" s="331" t="str">
        <f t="shared" si="7"/>
        <v/>
      </c>
      <c r="L91" s="329"/>
      <c r="M91" s="505"/>
      <c r="N91" s="156"/>
      <c r="O91" s="333"/>
      <c r="P91" s="159"/>
      <c r="Q91" s="156"/>
      <c r="R91" s="330" t="str">
        <f t="shared" si="8"/>
        <v/>
      </c>
      <c r="S91" s="331" t="str">
        <f t="shared" si="9"/>
        <v/>
      </c>
      <c r="T91" s="320"/>
      <c r="U91" s="320"/>
      <c r="V91" s="505"/>
      <c r="X91" s="330" t="str">
        <f t="shared" si="10"/>
        <v/>
      </c>
      <c r="Y91" s="331" t="str">
        <f t="shared" si="11"/>
        <v/>
      </c>
      <c r="Z91" s="329"/>
      <c r="AA91" s="329"/>
      <c r="AB91" s="334"/>
      <c r="AC91" s="334"/>
      <c r="AD91" s="334"/>
      <c r="AE91" s="334"/>
      <c r="AF91" s="335"/>
    </row>
    <row r="92" spans="2:32">
      <c r="B92" s="158"/>
      <c r="C92" s="328"/>
      <c r="D92" s="328"/>
      <c r="E92" s="156"/>
      <c r="F92" s="329"/>
      <c r="G92" s="320"/>
      <c r="H92" s="329"/>
      <c r="I92" s="156"/>
      <c r="J92" s="330" t="str">
        <f t="shared" si="6"/>
        <v/>
      </c>
      <c r="K92" s="331" t="str">
        <f t="shared" si="7"/>
        <v/>
      </c>
      <c r="L92" s="329"/>
      <c r="M92" s="505"/>
      <c r="N92" s="156"/>
      <c r="O92" s="333"/>
      <c r="P92" s="159"/>
      <c r="Q92" s="156"/>
      <c r="R92" s="330" t="str">
        <f t="shared" si="8"/>
        <v/>
      </c>
      <c r="S92" s="331" t="str">
        <f t="shared" si="9"/>
        <v/>
      </c>
      <c r="T92" s="320"/>
      <c r="U92" s="320"/>
      <c r="V92" s="505"/>
      <c r="X92" s="330" t="str">
        <f t="shared" si="10"/>
        <v/>
      </c>
      <c r="Y92" s="331" t="str">
        <f t="shared" si="11"/>
        <v/>
      </c>
      <c r="Z92" s="329"/>
      <c r="AA92" s="329"/>
      <c r="AB92" s="334"/>
      <c r="AC92" s="334"/>
      <c r="AD92" s="334"/>
      <c r="AE92" s="334"/>
      <c r="AF92" s="335"/>
    </row>
    <row r="93" spans="2:32">
      <c r="B93" s="158"/>
      <c r="C93" s="328"/>
      <c r="D93" s="328"/>
      <c r="E93" s="156"/>
      <c r="F93" s="329"/>
      <c r="G93" s="320"/>
      <c r="H93" s="329"/>
      <c r="I93" s="156"/>
      <c r="J93" s="330" t="str">
        <f t="shared" si="6"/>
        <v/>
      </c>
      <c r="K93" s="331" t="str">
        <f t="shared" si="7"/>
        <v/>
      </c>
      <c r="L93" s="329"/>
      <c r="M93" s="505"/>
      <c r="N93" s="156"/>
      <c r="O93" s="333"/>
      <c r="P93" s="159"/>
      <c r="Q93" s="156"/>
      <c r="R93" s="330" t="str">
        <f t="shared" si="8"/>
        <v/>
      </c>
      <c r="S93" s="331" t="str">
        <f t="shared" si="9"/>
        <v/>
      </c>
      <c r="T93" s="320"/>
      <c r="U93" s="320"/>
      <c r="V93" s="505"/>
      <c r="X93" s="330" t="str">
        <f t="shared" si="10"/>
        <v/>
      </c>
      <c r="Y93" s="331" t="str">
        <f t="shared" si="11"/>
        <v/>
      </c>
      <c r="Z93" s="329"/>
      <c r="AA93" s="329"/>
      <c r="AB93" s="334"/>
      <c r="AC93" s="334"/>
      <c r="AD93" s="334"/>
      <c r="AE93" s="334"/>
      <c r="AF93" s="335"/>
    </row>
    <row r="94" spans="2:32">
      <c r="B94" s="158"/>
      <c r="C94" s="328"/>
      <c r="D94" s="328"/>
      <c r="E94" s="156"/>
      <c r="F94" s="329"/>
      <c r="G94" s="320"/>
      <c r="H94" s="329"/>
      <c r="I94" s="156"/>
      <c r="J94" s="330" t="str">
        <f t="shared" si="6"/>
        <v/>
      </c>
      <c r="K94" s="331" t="str">
        <f t="shared" si="7"/>
        <v/>
      </c>
      <c r="L94" s="329"/>
      <c r="M94" s="505"/>
      <c r="N94" s="156"/>
      <c r="O94" s="333"/>
      <c r="P94" s="159"/>
      <c r="Q94" s="156"/>
      <c r="R94" s="330" t="str">
        <f t="shared" si="8"/>
        <v/>
      </c>
      <c r="S94" s="331" t="str">
        <f t="shared" si="9"/>
        <v/>
      </c>
      <c r="T94" s="320"/>
      <c r="U94" s="320"/>
      <c r="V94" s="505"/>
      <c r="X94" s="330" t="str">
        <f t="shared" si="10"/>
        <v/>
      </c>
      <c r="Y94" s="331" t="str">
        <f t="shared" si="11"/>
        <v/>
      </c>
      <c r="Z94" s="329"/>
      <c r="AA94" s="329"/>
      <c r="AB94" s="334"/>
      <c r="AC94" s="334"/>
      <c r="AD94" s="334"/>
      <c r="AE94" s="334"/>
      <c r="AF94" s="335"/>
    </row>
    <row r="95" spans="2:32">
      <c r="B95" s="158"/>
      <c r="C95" s="328"/>
      <c r="D95" s="328"/>
      <c r="E95" s="156"/>
      <c r="F95" s="329"/>
      <c r="G95" s="320"/>
      <c r="H95" s="329"/>
      <c r="I95" s="156"/>
      <c r="J95" s="330" t="str">
        <f t="shared" si="6"/>
        <v/>
      </c>
      <c r="K95" s="331" t="str">
        <f t="shared" si="7"/>
        <v/>
      </c>
      <c r="L95" s="329"/>
      <c r="M95" s="505"/>
      <c r="N95" s="156"/>
      <c r="O95" s="333"/>
      <c r="P95" s="159"/>
      <c r="Q95" s="156"/>
      <c r="R95" s="330" t="str">
        <f t="shared" si="8"/>
        <v/>
      </c>
      <c r="S95" s="331" t="str">
        <f t="shared" si="9"/>
        <v/>
      </c>
      <c r="T95" s="320"/>
      <c r="U95" s="320"/>
      <c r="V95" s="505"/>
      <c r="X95" s="330" t="str">
        <f t="shared" si="10"/>
        <v/>
      </c>
      <c r="Y95" s="331" t="str">
        <f t="shared" si="11"/>
        <v/>
      </c>
      <c r="Z95" s="329"/>
      <c r="AA95" s="329"/>
      <c r="AB95" s="334"/>
      <c r="AC95" s="334"/>
      <c r="AD95" s="334"/>
      <c r="AE95" s="334"/>
      <c r="AF95" s="335"/>
    </row>
    <row r="96" spans="2:32">
      <c r="B96" s="158"/>
      <c r="C96" s="328"/>
      <c r="D96" s="328"/>
      <c r="E96" s="156"/>
      <c r="F96" s="329"/>
      <c r="G96" s="320"/>
      <c r="H96" s="329"/>
      <c r="I96" s="156"/>
      <c r="J96" s="330" t="str">
        <f t="shared" si="6"/>
        <v/>
      </c>
      <c r="K96" s="331" t="str">
        <f t="shared" si="7"/>
        <v/>
      </c>
      <c r="L96" s="329"/>
      <c r="M96" s="505"/>
      <c r="N96" s="156"/>
      <c r="O96" s="333"/>
      <c r="P96" s="159"/>
      <c r="Q96" s="156"/>
      <c r="R96" s="330" t="str">
        <f t="shared" si="8"/>
        <v/>
      </c>
      <c r="S96" s="331" t="str">
        <f t="shared" si="9"/>
        <v/>
      </c>
      <c r="T96" s="320"/>
      <c r="U96" s="320"/>
      <c r="V96" s="505"/>
      <c r="X96" s="330" t="str">
        <f t="shared" si="10"/>
        <v/>
      </c>
      <c r="Y96" s="331" t="str">
        <f t="shared" si="11"/>
        <v/>
      </c>
      <c r="Z96" s="329"/>
      <c r="AA96" s="329"/>
      <c r="AB96" s="334"/>
      <c r="AC96" s="334"/>
      <c r="AD96" s="334"/>
      <c r="AE96" s="334"/>
      <c r="AF96" s="335"/>
    </row>
    <row r="97" spans="2:32">
      <c r="B97" s="158"/>
      <c r="C97" s="328"/>
      <c r="D97" s="328"/>
      <c r="E97" s="156"/>
      <c r="F97" s="329"/>
      <c r="G97" s="320"/>
      <c r="H97" s="329"/>
      <c r="I97" s="156"/>
      <c r="J97" s="330" t="str">
        <f t="shared" si="6"/>
        <v/>
      </c>
      <c r="K97" s="331" t="str">
        <f t="shared" si="7"/>
        <v/>
      </c>
      <c r="L97" s="329"/>
      <c r="M97" s="505"/>
      <c r="N97" s="156"/>
      <c r="O97" s="333"/>
      <c r="P97" s="159"/>
      <c r="Q97" s="156"/>
      <c r="R97" s="330" t="str">
        <f t="shared" si="8"/>
        <v/>
      </c>
      <c r="S97" s="331" t="str">
        <f t="shared" si="9"/>
        <v/>
      </c>
      <c r="T97" s="320"/>
      <c r="U97" s="320"/>
      <c r="V97" s="505"/>
      <c r="X97" s="330" t="str">
        <f t="shared" si="10"/>
        <v/>
      </c>
      <c r="Y97" s="331" t="str">
        <f t="shared" si="11"/>
        <v/>
      </c>
      <c r="Z97" s="329"/>
      <c r="AA97" s="329"/>
      <c r="AB97" s="334"/>
      <c r="AC97" s="334"/>
      <c r="AD97" s="334"/>
      <c r="AE97" s="334"/>
      <c r="AF97" s="335"/>
    </row>
    <row r="98" spans="2:32">
      <c r="B98" s="158"/>
      <c r="C98" s="328"/>
      <c r="D98" s="328"/>
      <c r="E98" s="156"/>
      <c r="F98" s="329"/>
      <c r="G98" s="320"/>
      <c r="H98" s="329"/>
      <c r="I98" s="156"/>
      <c r="J98" s="330" t="str">
        <f t="shared" si="6"/>
        <v/>
      </c>
      <c r="K98" s="331" t="str">
        <f t="shared" si="7"/>
        <v/>
      </c>
      <c r="L98" s="329"/>
      <c r="M98" s="505"/>
      <c r="N98" s="156"/>
      <c r="O98" s="333"/>
      <c r="P98" s="159"/>
      <c r="Q98" s="156"/>
      <c r="R98" s="330" t="str">
        <f t="shared" si="8"/>
        <v/>
      </c>
      <c r="S98" s="331" t="str">
        <f t="shared" si="9"/>
        <v/>
      </c>
      <c r="T98" s="320"/>
      <c r="U98" s="320"/>
      <c r="V98" s="505"/>
      <c r="X98" s="330" t="str">
        <f t="shared" si="10"/>
        <v/>
      </c>
      <c r="Y98" s="331" t="str">
        <f t="shared" si="11"/>
        <v/>
      </c>
      <c r="Z98" s="329"/>
      <c r="AA98" s="329"/>
      <c r="AB98" s="334"/>
      <c r="AC98" s="334"/>
      <c r="AD98" s="334"/>
      <c r="AE98" s="334"/>
      <c r="AF98" s="335"/>
    </row>
    <row r="99" spans="2:32">
      <c r="B99" s="158"/>
      <c r="C99" s="328"/>
      <c r="D99" s="328"/>
      <c r="E99" s="156"/>
      <c r="F99" s="329"/>
      <c r="G99" s="320"/>
      <c r="H99" s="329"/>
      <c r="I99" s="156"/>
      <c r="J99" s="330" t="str">
        <f t="shared" si="6"/>
        <v/>
      </c>
      <c r="K99" s="331" t="str">
        <f t="shared" si="7"/>
        <v/>
      </c>
      <c r="L99" s="329"/>
      <c r="M99" s="505"/>
      <c r="N99" s="156"/>
      <c r="O99" s="333"/>
      <c r="P99" s="159"/>
      <c r="Q99" s="156"/>
      <c r="R99" s="330" t="str">
        <f t="shared" si="8"/>
        <v/>
      </c>
      <c r="S99" s="331" t="str">
        <f t="shared" si="9"/>
        <v/>
      </c>
      <c r="T99" s="320"/>
      <c r="U99" s="320"/>
      <c r="V99" s="505"/>
      <c r="X99" s="330" t="str">
        <f t="shared" si="10"/>
        <v/>
      </c>
      <c r="Y99" s="331" t="str">
        <f t="shared" si="11"/>
        <v/>
      </c>
      <c r="Z99" s="329"/>
      <c r="AA99" s="329"/>
      <c r="AB99" s="334"/>
      <c r="AC99" s="334"/>
      <c r="AD99" s="334"/>
      <c r="AE99" s="334"/>
      <c r="AF99" s="335"/>
    </row>
    <row r="100" spans="2:32">
      <c r="B100" s="158"/>
      <c r="C100" s="328"/>
      <c r="D100" s="328"/>
      <c r="E100" s="156"/>
      <c r="F100" s="329"/>
      <c r="G100" s="320"/>
      <c r="H100" s="329"/>
      <c r="I100" s="156"/>
      <c r="J100" s="330" t="str">
        <f t="shared" si="6"/>
        <v/>
      </c>
      <c r="K100" s="331" t="str">
        <f t="shared" si="7"/>
        <v/>
      </c>
      <c r="L100" s="329"/>
      <c r="M100" s="505"/>
      <c r="N100" s="156"/>
      <c r="O100" s="333"/>
      <c r="P100" s="159"/>
      <c r="Q100" s="156"/>
      <c r="R100" s="330" t="str">
        <f t="shared" si="8"/>
        <v/>
      </c>
      <c r="S100" s="331" t="str">
        <f t="shared" si="9"/>
        <v/>
      </c>
      <c r="T100" s="320"/>
      <c r="U100" s="320"/>
      <c r="V100" s="505"/>
      <c r="X100" s="330" t="str">
        <f t="shared" si="10"/>
        <v/>
      </c>
      <c r="Y100" s="331" t="str">
        <f t="shared" si="11"/>
        <v/>
      </c>
      <c r="Z100" s="329"/>
      <c r="AA100" s="329"/>
      <c r="AB100" s="334"/>
      <c r="AC100" s="334"/>
      <c r="AD100" s="334"/>
      <c r="AE100" s="334"/>
      <c r="AF100" s="335"/>
    </row>
    <row r="101" spans="2:32">
      <c r="B101" s="158"/>
      <c r="C101" s="328"/>
      <c r="D101" s="328"/>
      <c r="E101" s="156"/>
      <c r="F101" s="329"/>
      <c r="G101" s="320"/>
      <c r="H101" s="329"/>
      <c r="I101" s="156"/>
      <c r="J101" s="330" t="str">
        <f t="shared" si="6"/>
        <v/>
      </c>
      <c r="K101" s="331" t="str">
        <f t="shared" si="7"/>
        <v/>
      </c>
      <c r="L101" s="329"/>
      <c r="M101" s="505"/>
      <c r="N101" s="156"/>
      <c r="O101" s="333"/>
      <c r="P101" s="159"/>
      <c r="Q101" s="156"/>
      <c r="R101" s="330" t="str">
        <f t="shared" si="8"/>
        <v/>
      </c>
      <c r="S101" s="331" t="str">
        <f t="shared" si="9"/>
        <v/>
      </c>
      <c r="T101" s="320"/>
      <c r="U101" s="320"/>
      <c r="V101" s="505"/>
      <c r="X101" s="330" t="str">
        <f t="shared" si="10"/>
        <v/>
      </c>
      <c r="Y101" s="331" t="str">
        <f t="shared" si="11"/>
        <v/>
      </c>
      <c r="Z101" s="329"/>
      <c r="AA101" s="329"/>
      <c r="AB101" s="334"/>
      <c r="AC101" s="334"/>
      <c r="AD101" s="334"/>
      <c r="AE101" s="334"/>
      <c r="AF101" s="335"/>
    </row>
    <row r="102" spans="2:32">
      <c r="B102" s="158"/>
      <c r="C102" s="328"/>
      <c r="D102" s="328"/>
      <c r="E102" s="156"/>
      <c r="F102" s="329"/>
      <c r="G102" s="320"/>
      <c r="H102" s="329"/>
      <c r="I102" s="156"/>
      <c r="J102" s="330" t="str">
        <f t="shared" si="6"/>
        <v/>
      </c>
      <c r="K102" s="331" t="str">
        <f t="shared" si="7"/>
        <v/>
      </c>
      <c r="L102" s="329"/>
      <c r="M102" s="505"/>
      <c r="N102" s="156"/>
      <c r="O102" s="333"/>
      <c r="P102" s="159"/>
      <c r="Q102" s="156"/>
      <c r="R102" s="330" t="str">
        <f t="shared" si="8"/>
        <v/>
      </c>
      <c r="S102" s="331" t="str">
        <f t="shared" si="9"/>
        <v/>
      </c>
      <c r="T102" s="320"/>
      <c r="U102" s="320"/>
      <c r="V102" s="505"/>
      <c r="X102" s="330" t="str">
        <f t="shared" si="10"/>
        <v/>
      </c>
      <c r="Y102" s="331" t="str">
        <f t="shared" si="11"/>
        <v/>
      </c>
      <c r="Z102" s="329"/>
      <c r="AA102" s="329"/>
      <c r="AB102" s="334"/>
      <c r="AC102" s="334"/>
      <c r="AD102" s="334"/>
      <c r="AE102" s="334"/>
      <c r="AF102" s="335"/>
    </row>
    <row r="103" spans="2:32">
      <c r="B103" s="158"/>
      <c r="C103" s="328"/>
      <c r="D103" s="328"/>
      <c r="E103" s="156"/>
      <c r="F103" s="329"/>
      <c r="G103" s="320"/>
      <c r="H103" s="329"/>
      <c r="I103" s="156"/>
      <c r="J103" s="330" t="str">
        <f t="shared" si="6"/>
        <v/>
      </c>
      <c r="K103" s="331" t="str">
        <f t="shared" si="7"/>
        <v/>
      </c>
      <c r="L103" s="329"/>
      <c r="M103" s="505"/>
      <c r="N103" s="156"/>
      <c r="O103" s="333"/>
      <c r="P103" s="159"/>
      <c r="Q103" s="156"/>
      <c r="R103" s="330" t="str">
        <f t="shared" si="8"/>
        <v/>
      </c>
      <c r="S103" s="331" t="str">
        <f t="shared" si="9"/>
        <v/>
      </c>
      <c r="T103" s="320"/>
      <c r="U103" s="320"/>
      <c r="V103" s="505"/>
      <c r="X103" s="330" t="str">
        <f t="shared" si="10"/>
        <v/>
      </c>
      <c r="Y103" s="331" t="str">
        <f t="shared" si="11"/>
        <v/>
      </c>
      <c r="Z103" s="329"/>
      <c r="AA103" s="329"/>
      <c r="AB103" s="334"/>
      <c r="AC103" s="334"/>
      <c r="AD103" s="334"/>
      <c r="AE103" s="334"/>
      <c r="AF103" s="335"/>
    </row>
    <row r="104" spans="2:32">
      <c r="B104" s="158"/>
      <c r="C104" s="328"/>
      <c r="D104" s="328"/>
      <c r="E104" s="156"/>
      <c r="F104" s="329"/>
      <c r="G104" s="320"/>
      <c r="H104" s="329"/>
      <c r="I104" s="156"/>
      <c r="J104" s="330" t="str">
        <f t="shared" si="6"/>
        <v/>
      </c>
      <c r="K104" s="331" t="str">
        <f t="shared" si="7"/>
        <v/>
      </c>
      <c r="L104" s="329"/>
      <c r="M104" s="505"/>
      <c r="N104" s="156"/>
      <c r="O104" s="333"/>
      <c r="P104" s="159"/>
      <c r="Q104" s="156"/>
      <c r="R104" s="330" t="str">
        <f t="shared" si="8"/>
        <v/>
      </c>
      <c r="S104" s="331" t="str">
        <f t="shared" si="9"/>
        <v/>
      </c>
      <c r="T104" s="320"/>
      <c r="U104" s="320"/>
      <c r="V104" s="505"/>
      <c r="X104" s="330" t="str">
        <f t="shared" si="10"/>
        <v/>
      </c>
      <c r="Y104" s="331" t="str">
        <f t="shared" si="11"/>
        <v/>
      </c>
      <c r="Z104" s="329"/>
      <c r="AA104" s="329"/>
      <c r="AB104" s="334"/>
      <c r="AC104" s="334"/>
      <c r="AD104" s="334"/>
      <c r="AE104" s="334"/>
      <c r="AF104" s="335"/>
    </row>
    <row r="105" spans="2:32">
      <c r="B105" s="158"/>
      <c r="C105" s="328"/>
      <c r="D105" s="328"/>
      <c r="E105" s="156"/>
      <c r="F105" s="329"/>
      <c r="G105" s="320"/>
      <c r="H105" s="329"/>
      <c r="I105" s="156"/>
      <c r="J105" s="330" t="str">
        <f t="shared" si="6"/>
        <v/>
      </c>
      <c r="K105" s="331" t="str">
        <f t="shared" si="7"/>
        <v/>
      </c>
      <c r="L105" s="329"/>
      <c r="M105" s="505"/>
      <c r="N105" s="156"/>
      <c r="O105" s="333"/>
      <c r="P105" s="159"/>
      <c r="Q105" s="156"/>
      <c r="R105" s="330" t="str">
        <f t="shared" si="8"/>
        <v/>
      </c>
      <c r="S105" s="331" t="str">
        <f t="shared" si="9"/>
        <v/>
      </c>
      <c r="T105" s="320"/>
      <c r="U105" s="320"/>
      <c r="V105" s="505"/>
      <c r="X105" s="330" t="str">
        <f t="shared" si="10"/>
        <v/>
      </c>
      <c r="Y105" s="331" t="str">
        <f t="shared" si="11"/>
        <v/>
      </c>
      <c r="Z105" s="329"/>
      <c r="AA105" s="329"/>
      <c r="AB105" s="334"/>
      <c r="AC105" s="334"/>
      <c r="AD105" s="334"/>
      <c r="AE105" s="334"/>
      <c r="AF105" s="335"/>
    </row>
    <row r="106" spans="2:32">
      <c r="B106" s="158"/>
      <c r="C106" s="328"/>
      <c r="D106" s="328"/>
      <c r="E106" s="156"/>
      <c r="F106" s="329"/>
      <c r="G106" s="320"/>
      <c r="H106" s="329"/>
      <c r="I106" s="156"/>
      <c r="J106" s="330" t="str">
        <f t="shared" si="6"/>
        <v/>
      </c>
      <c r="K106" s="331" t="str">
        <f t="shared" si="7"/>
        <v/>
      </c>
      <c r="L106" s="329"/>
      <c r="M106" s="505"/>
      <c r="N106" s="156"/>
      <c r="O106" s="333"/>
      <c r="P106" s="159"/>
      <c r="Q106" s="156"/>
      <c r="R106" s="330" t="str">
        <f t="shared" si="8"/>
        <v/>
      </c>
      <c r="S106" s="331" t="str">
        <f t="shared" si="9"/>
        <v/>
      </c>
      <c r="T106" s="320"/>
      <c r="U106" s="320"/>
      <c r="V106" s="505"/>
      <c r="X106" s="330" t="str">
        <f t="shared" si="10"/>
        <v/>
      </c>
      <c r="Y106" s="331" t="str">
        <f t="shared" si="11"/>
        <v/>
      </c>
      <c r="Z106" s="329"/>
      <c r="AA106" s="329"/>
      <c r="AB106" s="334"/>
      <c r="AC106" s="334"/>
      <c r="AD106" s="334"/>
      <c r="AE106" s="334"/>
      <c r="AF106" s="335"/>
    </row>
    <row r="107" spans="2:32">
      <c r="B107" s="158"/>
      <c r="C107" s="328"/>
      <c r="D107" s="328"/>
      <c r="E107" s="156"/>
      <c r="F107" s="329"/>
      <c r="G107" s="320"/>
      <c r="H107" s="329"/>
      <c r="I107" s="156"/>
      <c r="J107" s="330" t="str">
        <f t="shared" si="6"/>
        <v/>
      </c>
      <c r="K107" s="331" t="str">
        <f t="shared" si="7"/>
        <v/>
      </c>
      <c r="L107" s="329"/>
      <c r="M107" s="505"/>
      <c r="N107" s="156"/>
      <c r="O107" s="333"/>
      <c r="P107" s="159"/>
      <c r="Q107" s="156"/>
      <c r="R107" s="330" t="str">
        <f t="shared" si="8"/>
        <v/>
      </c>
      <c r="S107" s="331" t="str">
        <f t="shared" si="9"/>
        <v/>
      </c>
      <c r="T107" s="320"/>
      <c r="U107" s="320"/>
      <c r="V107" s="505"/>
      <c r="X107" s="330" t="str">
        <f t="shared" si="10"/>
        <v/>
      </c>
      <c r="Y107" s="331" t="str">
        <f t="shared" si="11"/>
        <v/>
      </c>
      <c r="Z107" s="329"/>
      <c r="AA107" s="329"/>
      <c r="AB107" s="334"/>
      <c r="AC107" s="334"/>
      <c r="AD107" s="334"/>
      <c r="AE107" s="334"/>
      <c r="AF107" s="335"/>
    </row>
    <row r="108" spans="2:32">
      <c r="B108" s="158"/>
      <c r="C108" s="328"/>
      <c r="D108" s="328"/>
      <c r="E108" s="156"/>
      <c r="F108" s="329"/>
      <c r="G108" s="320"/>
      <c r="H108" s="329"/>
      <c r="I108" s="156"/>
      <c r="J108" s="330" t="str">
        <f t="shared" si="6"/>
        <v/>
      </c>
      <c r="K108" s="331" t="str">
        <f t="shared" si="7"/>
        <v/>
      </c>
      <c r="L108" s="329"/>
      <c r="M108" s="505"/>
      <c r="N108" s="156"/>
      <c r="O108" s="333"/>
      <c r="P108" s="159"/>
      <c r="Q108" s="156"/>
      <c r="R108" s="330" t="str">
        <f t="shared" si="8"/>
        <v/>
      </c>
      <c r="S108" s="331" t="str">
        <f t="shared" si="9"/>
        <v/>
      </c>
      <c r="T108" s="320"/>
      <c r="U108" s="320"/>
      <c r="V108" s="505"/>
      <c r="X108" s="330" t="str">
        <f t="shared" si="10"/>
        <v/>
      </c>
      <c r="Y108" s="331" t="str">
        <f t="shared" si="11"/>
        <v/>
      </c>
      <c r="Z108" s="329"/>
      <c r="AA108" s="329"/>
      <c r="AB108" s="334"/>
      <c r="AC108" s="334"/>
      <c r="AD108" s="334"/>
      <c r="AE108" s="334"/>
      <c r="AF108" s="335"/>
    </row>
    <row r="109" spans="2:32">
      <c r="B109" s="158"/>
      <c r="C109" s="328"/>
      <c r="D109" s="328"/>
      <c r="E109" s="156"/>
      <c r="F109" s="329"/>
      <c r="G109" s="320"/>
      <c r="H109" s="329"/>
      <c r="I109" s="156"/>
      <c r="J109" s="330" t="str">
        <f t="shared" si="6"/>
        <v/>
      </c>
      <c r="K109" s="331" t="str">
        <f t="shared" si="7"/>
        <v/>
      </c>
      <c r="L109" s="329"/>
      <c r="M109" s="505"/>
      <c r="N109" s="156"/>
      <c r="O109" s="333"/>
      <c r="P109" s="159"/>
      <c r="Q109" s="156"/>
      <c r="R109" s="330" t="str">
        <f t="shared" si="8"/>
        <v/>
      </c>
      <c r="S109" s="331" t="str">
        <f t="shared" si="9"/>
        <v/>
      </c>
      <c r="T109" s="320"/>
      <c r="U109" s="320"/>
      <c r="V109" s="505"/>
      <c r="X109" s="330" t="str">
        <f t="shared" si="10"/>
        <v/>
      </c>
      <c r="Y109" s="331" t="str">
        <f t="shared" si="11"/>
        <v/>
      </c>
      <c r="Z109" s="329"/>
      <c r="AA109" s="329"/>
      <c r="AB109" s="334"/>
      <c r="AC109" s="334"/>
      <c r="AD109" s="334"/>
      <c r="AE109" s="334"/>
      <c r="AF109" s="335"/>
    </row>
    <row r="110" spans="2:32">
      <c r="B110" s="158"/>
      <c r="C110" s="328"/>
      <c r="D110" s="328"/>
      <c r="E110" s="156"/>
      <c r="F110" s="329"/>
      <c r="G110" s="320"/>
      <c r="H110" s="329"/>
      <c r="I110" s="156"/>
      <c r="J110" s="330" t="str">
        <f t="shared" si="6"/>
        <v/>
      </c>
      <c r="K110" s="331" t="str">
        <f t="shared" si="7"/>
        <v/>
      </c>
      <c r="L110" s="329"/>
      <c r="M110" s="505"/>
      <c r="N110" s="156"/>
      <c r="O110" s="333"/>
      <c r="P110" s="159"/>
      <c r="Q110" s="156"/>
      <c r="R110" s="330" t="str">
        <f t="shared" si="8"/>
        <v/>
      </c>
      <c r="S110" s="331" t="str">
        <f t="shared" si="9"/>
        <v/>
      </c>
      <c r="T110" s="320"/>
      <c r="U110" s="320"/>
      <c r="V110" s="505"/>
      <c r="X110" s="330" t="str">
        <f t="shared" si="10"/>
        <v/>
      </c>
      <c r="Y110" s="331" t="str">
        <f t="shared" si="11"/>
        <v/>
      </c>
      <c r="Z110" s="329"/>
      <c r="AA110" s="329"/>
      <c r="AB110" s="334"/>
      <c r="AC110" s="334"/>
      <c r="AD110" s="334"/>
      <c r="AE110" s="334"/>
      <c r="AF110" s="335"/>
    </row>
    <row r="111" spans="2:32">
      <c r="B111" s="158"/>
      <c r="C111" s="328"/>
      <c r="D111" s="328"/>
      <c r="E111" s="156"/>
      <c r="F111" s="329"/>
      <c r="G111" s="320"/>
      <c r="H111" s="329"/>
      <c r="I111" s="156"/>
      <c r="J111" s="330" t="str">
        <f t="shared" si="6"/>
        <v/>
      </c>
      <c r="K111" s="331" t="str">
        <f t="shared" si="7"/>
        <v/>
      </c>
      <c r="L111" s="329"/>
      <c r="M111" s="505"/>
      <c r="N111" s="156"/>
      <c r="O111" s="333"/>
      <c r="P111" s="159"/>
      <c r="Q111" s="156"/>
      <c r="R111" s="330" t="str">
        <f t="shared" si="8"/>
        <v/>
      </c>
      <c r="S111" s="331" t="str">
        <f t="shared" si="9"/>
        <v/>
      </c>
      <c r="T111" s="320"/>
      <c r="U111" s="320"/>
      <c r="V111" s="505"/>
      <c r="X111" s="330" t="str">
        <f t="shared" si="10"/>
        <v/>
      </c>
      <c r="Y111" s="331" t="str">
        <f t="shared" si="11"/>
        <v/>
      </c>
      <c r="Z111" s="329"/>
      <c r="AA111" s="329"/>
      <c r="AB111" s="334"/>
      <c r="AC111" s="334"/>
      <c r="AD111" s="334"/>
      <c r="AE111" s="334"/>
      <c r="AF111" s="335"/>
    </row>
    <row r="112" spans="2:32">
      <c r="B112" s="158"/>
      <c r="C112" s="328"/>
      <c r="D112" s="328"/>
      <c r="E112" s="156"/>
      <c r="F112" s="329"/>
      <c r="G112" s="320"/>
      <c r="H112" s="329"/>
      <c r="I112" s="156"/>
      <c r="J112" s="330" t="str">
        <f t="shared" si="6"/>
        <v/>
      </c>
      <c r="K112" s="331" t="str">
        <f t="shared" si="7"/>
        <v/>
      </c>
      <c r="L112" s="329"/>
      <c r="M112" s="505"/>
      <c r="N112" s="156"/>
      <c r="O112" s="333"/>
      <c r="P112" s="159"/>
      <c r="Q112" s="156"/>
      <c r="R112" s="330" t="str">
        <f t="shared" si="8"/>
        <v/>
      </c>
      <c r="S112" s="331" t="str">
        <f t="shared" si="9"/>
        <v/>
      </c>
      <c r="T112" s="320"/>
      <c r="U112" s="320"/>
      <c r="V112" s="505"/>
      <c r="X112" s="330" t="str">
        <f t="shared" si="10"/>
        <v/>
      </c>
      <c r="Y112" s="331" t="str">
        <f t="shared" si="11"/>
        <v/>
      </c>
      <c r="Z112" s="329"/>
      <c r="AA112" s="329"/>
      <c r="AB112" s="334"/>
      <c r="AC112" s="334"/>
      <c r="AD112" s="334"/>
      <c r="AE112" s="334"/>
      <c r="AF112" s="335"/>
    </row>
    <row r="113" spans="2:32">
      <c r="B113" s="158"/>
      <c r="C113" s="328"/>
      <c r="D113" s="328"/>
      <c r="E113" s="156"/>
      <c r="F113" s="329"/>
      <c r="G113" s="320"/>
      <c r="H113" s="329"/>
      <c r="I113" s="156"/>
      <c r="J113" s="330" t="str">
        <f t="shared" si="6"/>
        <v/>
      </c>
      <c r="K113" s="331" t="str">
        <f t="shared" si="7"/>
        <v/>
      </c>
      <c r="L113" s="329"/>
      <c r="M113" s="505"/>
      <c r="N113" s="156"/>
      <c r="O113" s="333"/>
      <c r="P113" s="159"/>
      <c r="Q113" s="156"/>
      <c r="R113" s="330" t="str">
        <f t="shared" si="8"/>
        <v/>
      </c>
      <c r="S113" s="331" t="str">
        <f t="shared" si="9"/>
        <v/>
      </c>
      <c r="T113" s="320"/>
      <c r="U113" s="320"/>
      <c r="V113" s="505"/>
      <c r="X113" s="330" t="str">
        <f t="shared" si="10"/>
        <v/>
      </c>
      <c r="Y113" s="331" t="str">
        <f t="shared" si="11"/>
        <v/>
      </c>
      <c r="Z113" s="329"/>
      <c r="AA113" s="329"/>
      <c r="AB113" s="334"/>
      <c r="AC113" s="334"/>
      <c r="AD113" s="334"/>
      <c r="AE113" s="334"/>
      <c r="AF113" s="335"/>
    </row>
    <row r="114" spans="2:32">
      <c r="B114" s="158"/>
      <c r="C114" s="328"/>
      <c r="D114" s="328"/>
      <c r="E114" s="156"/>
      <c r="F114" s="329"/>
      <c r="G114" s="320"/>
      <c r="H114" s="329"/>
      <c r="I114" s="156"/>
      <c r="J114" s="330" t="str">
        <f t="shared" si="6"/>
        <v/>
      </c>
      <c r="K114" s="331" t="str">
        <f t="shared" si="7"/>
        <v/>
      </c>
      <c r="L114" s="329"/>
      <c r="M114" s="505"/>
      <c r="N114" s="156"/>
      <c r="O114" s="333"/>
      <c r="P114" s="159"/>
      <c r="Q114" s="156"/>
      <c r="R114" s="330" t="str">
        <f t="shared" si="8"/>
        <v/>
      </c>
      <c r="S114" s="331" t="str">
        <f t="shared" si="9"/>
        <v/>
      </c>
      <c r="T114" s="320"/>
      <c r="U114" s="320"/>
      <c r="V114" s="505"/>
      <c r="X114" s="330" t="str">
        <f t="shared" si="10"/>
        <v/>
      </c>
      <c r="Y114" s="331" t="str">
        <f t="shared" si="11"/>
        <v/>
      </c>
      <c r="Z114" s="329"/>
      <c r="AA114" s="329"/>
      <c r="AB114" s="334"/>
      <c r="AC114" s="334"/>
      <c r="AD114" s="334"/>
      <c r="AE114" s="334"/>
      <c r="AF114" s="335"/>
    </row>
    <row r="115" spans="2:32">
      <c r="B115" s="158"/>
      <c r="C115" s="328"/>
      <c r="D115" s="328"/>
      <c r="E115" s="156"/>
      <c r="F115" s="329"/>
      <c r="G115" s="320"/>
      <c r="H115" s="329"/>
      <c r="I115" s="156"/>
      <c r="J115" s="330" t="str">
        <f t="shared" si="6"/>
        <v/>
      </c>
      <c r="K115" s="331" t="str">
        <f t="shared" si="7"/>
        <v/>
      </c>
      <c r="L115" s="329"/>
      <c r="M115" s="505"/>
      <c r="N115" s="156"/>
      <c r="O115" s="333"/>
      <c r="P115" s="159"/>
      <c r="Q115" s="156"/>
      <c r="R115" s="330" t="str">
        <f t="shared" si="8"/>
        <v/>
      </c>
      <c r="S115" s="331" t="str">
        <f t="shared" si="9"/>
        <v/>
      </c>
      <c r="T115" s="320"/>
      <c r="U115" s="320"/>
      <c r="V115" s="505"/>
      <c r="X115" s="330" t="str">
        <f t="shared" si="10"/>
        <v/>
      </c>
      <c r="Y115" s="331" t="str">
        <f t="shared" si="11"/>
        <v/>
      </c>
      <c r="Z115" s="329"/>
      <c r="AA115" s="329"/>
      <c r="AB115" s="334"/>
      <c r="AC115" s="334"/>
      <c r="AD115" s="334"/>
      <c r="AE115" s="334"/>
      <c r="AF115" s="335"/>
    </row>
    <row r="116" spans="2:32">
      <c r="B116" s="158"/>
      <c r="C116" s="328"/>
      <c r="D116" s="328"/>
      <c r="E116" s="156"/>
      <c r="F116" s="329"/>
      <c r="G116" s="320"/>
      <c r="H116" s="329"/>
      <c r="I116" s="156"/>
      <c r="J116" s="330" t="str">
        <f t="shared" si="6"/>
        <v/>
      </c>
      <c r="K116" s="331" t="str">
        <f t="shared" si="7"/>
        <v/>
      </c>
      <c r="L116" s="329"/>
      <c r="M116" s="505"/>
      <c r="N116" s="156"/>
      <c r="O116" s="333"/>
      <c r="P116" s="159"/>
      <c r="Q116" s="156"/>
      <c r="R116" s="330" t="str">
        <f t="shared" si="8"/>
        <v/>
      </c>
      <c r="S116" s="331" t="str">
        <f t="shared" si="9"/>
        <v/>
      </c>
      <c r="T116" s="320"/>
      <c r="U116" s="320"/>
      <c r="V116" s="505"/>
      <c r="X116" s="330" t="str">
        <f t="shared" si="10"/>
        <v/>
      </c>
      <c r="Y116" s="331" t="str">
        <f t="shared" si="11"/>
        <v/>
      </c>
      <c r="Z116" s="329"/>
      <c r="AA116" s="329"/>
      <c r="AB116" s="334"/>
      <c r="AC116" s="334"/>
      <c r="AD116" s="334"/>
      <c r="AE116" s="334"/>
      <c r="AF116" s="335"/>
    </row>
    <row r="117" spans="2:32">
      <c r="B117" s="158"/>
      <c r="C117" s="328"/>
      <c r="D117" s="328"/>
      <c r="E117" s="156"/>
      <c r="F117" s="329"/>
      <c r="G117" s="320"/>
      <c r="H117" s="329"/>
      <c r="I117" s="156"/>
      <c r="J117" s="330" t="str">
        <f t="shared" si="6"/>
        <v/>
      </c>
      <c r="K117" s="331" t="str">
        <f t="shared" si="7"/>
        <v/>
      </c>
      <c r="L117" s="329"/>
      <c r="M117" s="505"/>
      <c r="N117" s="156"/>
      <c r="O117" s="333"/>
      <c r="P117" s="159"/>
      <c r="Q117" s="156"/>
      <c r="R117" s="330" t="str">
        <f t="shared" si="8"/>
        <v/>
      </c>
      <c r="S117" s="331" t="str">
        <f t="shared" si="9"/>
        <v/>
      </c>
      <c r="T117" s="320"/>
      <c r="U117" s="320"/>
      <c r="V117" s="505"/>
      <c r="X117" s="330" t="str">
        <f t="shared" si="10"/>
        <v/>
      </c>
      <c r="Y117" s="331" t="str">
        <f t="shared" si="11"/>
        <v/>
      </c>
      <c r="Z117" s="329"/>
      <c r="AA117" s="329"/>
      <c r="AB117" s="334"/>
      <c r="AC117" s="334"/>
      <c r="AD117" s="334"/>
      <c r="AE117" s="334"/>
      <c r="AF117" s="335"/>
    </row>
    <row r="118" spans="2:32">
      <c r="B118" s="158"/>
      <c r="C118" s="328"/>
      <c r="D118" s="328"/>
      <c r="E118" s="156"/>
      <c r="F118" s="329"/>
      <c r="G118" s="320"/>
      <c r="H118" s="329"/>
      <c r="I118" s="156"/>
      <c r="J118" s="330" t="str">
        <f t="shared" si="6"/>
        <v/>
      </c>
      <c r="K118" s="331" t="str">
        <f t="shared" si="7"/>
        <v/>
      </c>
      <c r="L118" s="329"/>
      <c r="M118" s="505"/>
      <c r="N118" s="156"/>
      <c r="O118" s="333"/>
      <c r="P118" s="159"/>
      <c r="Q118" s="156"/>
      <c r="R118" s="330" t="str">
        <f t="shared" si="8"/>
        <v/>
      </c>
      <c r="S118" s="331" t="str">
        <f t="shared" si="9"/>
        <v/>
      </c>
      <c r="T118" s="320"/>
      <c r="U118" s="320"/>
      <c r="V118" s="505"/>
      <c r="X118" s="330" t="str">
        <f t="shared" si="10"/>
        <v/>
      </c>
      <c r="Y118" s="331" t="str">
        <f t="shared" si="11"/>
        <v/>
      </c>
      <c r="Z118" s="329"/>
      <c r="AA118" s="329"/>
      <c r="AB118" s="334"/>
      <c r="AC118" s="334"/>
      <c r="AD118" s="334"/>
      <c r="AE118" s="334"/>
      <c r="AF118" s="335"/>
    </row>
    <row r="119" spans="2:32">
      <c r="B119" s="158"/>
      <c r="C119" s="328"/>
      <c r="D119" s="328"/>
      <c r="E119" s="156"/>
      <c r="F119" s="329"/>
      <c r="G119" s="320"/>
      <c r="H119" s="329"/>
      <c r="I119" s="156"/>
      <c r="J119" s="330" t="str">
        <f t="shared" si="6"/>
        <v/>
      </c>
      <c r="K119" s="331" t="str">
        <f t="shared" si="7"/>
        <v/>
      </c>
      <c r="L119" s="329"/>
      <c r="M119" s="505"/>
      <c r="N119" s="156"/>
      <c r="O119" s="333"/>
      <c r="P119" s="159"/>
      <c r="Q119" s="156"/>
      <c r="R119" s="330" t="str">
        <f t="shared" si="8"/>
        <v/>
      </c>
      <c r="S119" s="331" t="str">
        <f t="shared" si="9"/>
        <v/>
      </c>
      <c r="T119" s="320"/>
      <c r="U119" s="320"/>
      <c r="V119" s="505"/>
      <c r="X119" s="330" t="str">
        <f t="shared" si="10"/>
        <v/>
      </c>
      <c r="Y119" s="331" t="str">
        <f t="shared" si="11"/>
        <v/>
      </c>
      <c r="Z119" s="329"/>
      <c r="AA119" s="329"/>
      <c r="AB119" s="334"/>
      <c r="AC119" s="334"/>
      <c r="AD119" s="334"/>
      <c r="AE119" s="334"/>
      <c r="AF119" s="335"/>
    </row>
    <row r="120" spans="2:32">
      <c r="B120" s="158"/>
      <c r="C120" s="328"/>
      <c r="D120" s="328"/>
      <c r="E120" s="156"/>
      <c r="F120" s="329"/>
      <c r="G120" s="320"/>
      <c r="H120" s="329"/>
      <c r="I120" s="156"/>
      <c r="J120" s="330" t="str">
        <f t="shared" si="6"/>
        <v/>
      </c>
      <c r="K120" s="331" t="str">
        <f t="shared" si="7"/>
        <v/>
      </c>
      <c r="L120" s="329"/>
      <c r="M120" s="505"/>
      <c r="N120" s="156"/>
      <c r="O120" s="333"/>
      <c r="P120" s="159"/>
      <c r="Q120" s="156"/>
      <c r="R120" s="330" t="str">
        <f t="shared" si="8"/>
        <v/>
      </c>
      <c r="S120" s="331" t="str">
        <f t="shared" si="9"/>
        <v/>
      </c>
      <c r="T120" s="320"/>
      <c r="U120" s="320"/>
      <c r="V120" s="505"/>
      <c r="X120" s="330" t="str">
        <f t="shared" si="10"/>
        <v/>
      </c>
      <c r="Y120" s="331" t="str">
        <f t="shared" si="11"/>
        <v/>
      </c>
      <c r="Z120" s="329"/>
      <c r="AA120" s="329"/>
      <c r="AB120" s="334"/>
      <c r="AC120" s="334"/>
      <c r="AD120" s="334"/>
      <c r="AE120" s="334"/>
      <c r="AF120" s="335"/>
    </row>
    <row r="121" spans="2:32">
      <c r="B121" s="158"/>
      <c r="C121" s="328"/>
      <c r="D121" s="328"/>
      <c r="E121" s="156"/>
      <c r="F121" s="329"/>
      <c r="G121" s="320"/>
      <c r="H121" s="329"/>
      <c r="I121" s="156"/>
      <c r="J121" s="330" t="str">
        <f t="shared" si="6"/>
        <v/>
      </c>
      <c r="K121" s="331" t="str">
        <f t="shared" si="7"/>
        <v/>
      </c>
      <c r="L121" s="329"/>
      <c r="M121" s="506"/>
      <c r="N121" s="156"/>
      <c r="O121" s="333"/>
      <c r="P121" s="159"/>
      <c r="Q121" s="156"/>
      <c r="R121" s="330" t="str">
        <f t="shared" si="8"/>
        <v/>
      </c>
      <c r="S121" s="331" t="str">
        <f t="shared" si="9"/>
        <v/>
      </c>
      <c r="T121" s="320"/>
      <c r="U121" s="320"/>
      <c r="V121" s="506"/>
      <c r="X121" s="330" t="str">
        <f t="shared" si="10"/>
        <v/>
      </c>
      <c r="Y121" s="331" t="str">
        <f t="shared" si="11"/>
        <v/>
      </c>
      <c r="Z121" s="329"/>
      <c r="AA121" s="329"/>
      <c r="AB121" s="334"/>
      <c r="AC121" s="334"/>
      <c r="AD121" s="334"/>
      <c r="AE121" s="334"/>
      <c r="AF121" s="335"/>
    </row>
    <row r="122" spans="2:32">
      <c r="B122" s="158"/>
      <c r="C122" s="328"/>
      <c r="D122" s="328"/>
      <c r="E122" s="156"/>
      <c r="F122" s="329"/>
      <c r="G122" s="320"/>
      <c r="H122" s="329"/>
      <c r="I122" s="156"/>
      <c r="J122" s="330" t="str">
        <f t="shared" si="6"/>
        <v/>
      </c>
      <c r="K122" s="331" t="str">
        <f t="shared" si="7"/>
        <v/>
      </c>
      <c r="L122" s="329"/>
      <c r="M122" s="504" t="str">
        <f>M6</f>
        <v>Sí</v>
      </c>
      <c r="N122" s="156"/>
      <c r="O122" s="333"/>
      <c r="P122" s="159"/>
      <c r="Q122" s="156"/>
      <c r="R122" s="330" t="str">
        <f t="shared" si="8"/>
        <v/>
      </c>
      <c r="S122" s="331" t="str">
        <f t="shared" si="9"/>
        <v/>
      </c>
      <c r="T122" s="320"/>
      <c r="U122" s="320"/>
      <c r="V122" s="504" t="str">
        <f>V6</f>
        <v>Sí</v>
      </c>
      <c r="X122" s="330" t="str">
        <f t="shared" si="10"/>
        <v/>
      </c>
      <c r="Y122" s="331" t="str">
        <f t="shared" si="11"/>
        <v/>
      </c>
      <c r="Z122" s="329"/>
      <c r="AA122" s="329"/>
      <c r="AB122" s="334"/>
      <c r="AC122" s="334"/>
      <c r="AD122" s="334"/>
      <c r="AE122" s="334"/>
      <c r="AF122" s="335"/>
    </row>
    <row r="123" spans="2:32">
      <c r="B123" s="158"/>
      <c r="C123" s="328"/>
      <c r="D123" s="328"/>
      <c r="E123" s="156"/>
      <c r="F123" s="329"/>
      <c r="G123" s="320"/>
      <c r="H123" s="329"/>
      <c r="I123" s="156"/>
      <c r="J123" s="330" t="str">
        <f t="shared" si="6"/>
        <v/>
      </c>
      <c r="K123" s="331" t="str">
        <f t="shared" si="7"/>
        <v/>
      </c>
      <c r="L123" s="329"/>
      <c r="M123" s="505"/>
      <c r="N123" s="156"/>
      <c r="O123" s="333"/>
      <c r="P123" s="159"/>
      <c r="Q123" s="156"/>
      <c r="R123" s="330" t="str">
        <f t="shared" si="8"/>
        <v/>
      </c>
      <c r="S123" s="331" t="str">
        <f t="shared" si="9"/>
        <v/>
      </c>
      <c r="T123" s="320"/>
      <c r="U123" s="320"/>
      <c r="V123" s="505"/>
      <c r="X123" s="330" t="str">
        <f t="shared" si="10"/>
        <v/>
      </c>
      <c r="Y123" s="331" t="str">
        <f t="shared" si="11"/>
        <v/>
      </c>
      <c r="Z123" s="329"/>
      <c r="AA123" s="329"/>
      <c r="AB123" s="334"/>
      <c r="AC123" s="334"/>
      <c r="AD123" s="334"/>
      <c r="AE123" s="334"/>
      <c r="AF123" s="335"/>
    </row>
    <row r="124" spans="2:32">
      <c r="B124" s="158"/>
      <c r="C124" s="328"/>
      <c r="D124" s="328"/>
      <c r="E124" s="156"/>
      <c r="F124" s="329"/>
      <c r="G124" s="320"/>
      <c r="H124" s="329"/>
      <c r="I124" s="156"/>
      <c r="J124" s="330" t="str">
        <f t="shared" si="6"/>
        <v/>
      </c>
      <c r="K124" s="331" t="str">
        <f t="shared" si="7"/>
        <v/>
      </c>
      <c r="L124" s="329"/>
      <c r="M124" s="505"/>
      <c r="N124" s="156"/>
      <c r="O124" s="333"/>
      <c r="P124" s="159"/>
      <c r="Q124" s="156"/>
      <c r="R124" s="330" t="str">
        <f t="shared" si="8"/>
        <v/>
      </c>
      <c r="S124" s="331" t="str">
        <f t="shared" si="9"/>
        <v/>
      </c>
      <c r="T124" s="320"/>
      <c r="U124" s="320"/>
      <c r="V124" s="505"/>
      <c r="X124" s="330" t="str">
        <f t="shared" si="10"/>
        <v/>
      </c>
      <c r="Y124" s="331" t="str">
        <f t="shared" si="11"/>
        <v/>
      </c>
      <c r="Z124" s="329"/>
      <c r="AA124" s="329"/>
      <c r="AB124" s="334"/>
      <c r="AC124" s="334"/>
      <c r="AD124" s="334"/>
      <c r="AE124" s="334"/>
      <c r="AF124" s="335"/>
    </row>
    <row r="125" spans="2:32">
      <c r="B125" s="158"/>
      <c r="C125" s="328"/>
      <c r="D125" s="328"/>
      <c r="E125" s="156"/>
      <c r="F125" s="329"/>
      <c r="G125" s="320"/>
      <c r="H125" s="329"/>
      <c r="I125" s="156"/>
      <c r="J125" s="330" t="str">
        <f t="shared" si="6"/>
        <v/>
      </c>
      <c r="K125" s="331" t="str">
        <f t="shared" si="7"/>
        <v/>
      </c>
      <c r="L125" s="329"/>
      <c r="M125" s="505"/>
      <c r="N125" s="156"/>
      <c r="O125" s="333"/>
      <c r="P125" s="159"/>
      <c r="Q125" s="156"/>
      <c r="R125" s="330" t="str">
        <f t="shared" si="8"/>
        <v/>
      </c>
      <c r="S125" s="331" t="str">
        <f t="shared" si="9"/>
        <v/>
      </c>
      <c r="T125" s="320"/>
      <c r="U125" s="320"/>
      <c r="V125" s="505"/>
      <c r="X125" s="330" t="str">
        <f t="shared" si="10"/>
        <v/>
      </c>
      <c r="Y125" s="331" t="str">
        <f t="shared" si="11"/>
        <v/>
      </c>
      <c r="Z125" s="329"/>
      <c r="AA125" s="329"/>
      <c r="AB125" s="334"/>
      <c r="AC125" s="334"/>
      <c r="AD125" s="334"/>
      <c r="AE125" s="334"/>
      <c r="AF125" s="335"/>
    </row>
    <row r="126" spans="2:32">
      <c r="B126" s="158"/>
      <c r="C126" s="328"/>
      <c r="D126" s="328"/>
      <c r="E126" s="156"/>
      <c r="F126" s="329"/>
      <c r="G126" s="320"/>
      <c r="H126" s="329"/>
      <c r="I126" s="156"/>
      <c r="J126" s="330" t="str">
        <f t="shared" si="6"/>
        <v/>
      </c>
      <c r="K126" s="331" t="str">
        <f t="shared" si="7"/>
        <v/>
      </c>
      <c r="L126" s="329"/>
      <c r="M126" s="505"/>
      <c r="N126" s="156"/>
      <c r="O126" s="333"/>
      <c r="P126" s="159"/>
      <c r="Q126" s="156"/>
      <c r="R126" s="330" t="str">
        <f t="shared" si="8"/>
        <v/>
      </c>
      <c r="S126" s="331" t="str">
        <f t="shared" si="9"/>
        <v/>
      </c>
      <c r="T126" s="320"/>
      <c r="U126" s="320"/>
      <c r="V126" s="505"/>
      <c r="X126" s="330" t="str">
        <f t="shared" si="10"/>
        <v/>
      </c>
      <c r="Y126" s="331" t="str">
        <f t="shared" si="11"/>
        <v/>
      </c>
      <c r="Z126" s="329"/>
      <c r="AA126" s="329"/>
      <c r="AB126" s="334"/>
      <c r="AC126" s="334"/>
      <c r="AD126" s="334"/>
      <c r="AE126" s="334"/>
      <c r="AF126" s="335"/>
    </row>
    <row r="127" spans="2:32">
      <c r="B127" s="158"/>
      <c r="C127" s="328"/>
      <c r="D127" s="328"/>
      <c r="E127" s="156"/>
      <c r="F127" s="329"/>
      <c r="G127" s="320"/>
      <c r="H127" s="329"/>
      <c r="I127" s="156"/>
      <c r="J127" s="330" t="str">
        <f t="shared" si="6"/>
        <v/>
      </c>
      <c r="K127" s="331" t="str">
        <f t="shared" si="7"/>
        <v/>
      </c>
      <c r="L127" s="329"/>
      <c r="M127" s="505"/>
      <c r="N127" s="156"/>
      <c r="O127" s="333"/>
      <c r="P127" s="159"/>
      <c r="Q127" s="156"/>
      <c r="R127" s="330" t="str">
        <f t="shared" si="8"/>
        <v/>
      </c>
      <c r="S127" s="331" t="str">
        <f t="shared" si="9"/>
        <v/>
      </c>
      <c r="T127" s="320"/>
      <c r="U127" s="320"/>
      <c r="V127" s="505"/>
      <c r="X127" s="330" t="str">
        <f t="shared" si="10"/>
        <v/>
      </c>
      <c r="Y127" s="331" t="str">
        <f t="shared" si="11"/>
        <v/>
      </c>
      <c r="Z127" s="329"/>
      <c r="AA127" s="329"/>
      <c r="AB127" s="334"/>
      <c r="AC127" s="334"/>
      <c r="AD127" s="334"/>
      <c r="AE127" s="334"/>
      <c r="AF127" s="335"/>
    </row>
    <row r="128" spans="2:32">
      <c r="B128" s="158"/>
      <c r="C128" s="328"/>
      <c r="D128" s="328"/>
      <c r="E128" s="156"/>
      <c r="F128" s="329"/>
      <c r="G128" s="320"/>
      <c r="H128" s="329"/>
      <c r="I128" s="156"/>
      <c r="J128" s="330" t="str">
        <f t="shared" si="6"/>
        <v/>
      </c>
      <c r="K128" s="331" t="str">
        <f t="shared" si="7"/>
        <v/>
      </c>
      <c r="L128" s="329"/>
      <c r="M128" s="505"/>
      <c r="N128" s="156"/>
      <c r="O128" s="333"/>
      <c r="P128" s="159"/>
      <c r="Q128" s="156"/>
      <c r="R128" s="330" t="str">
        <f t="shared" si="8"/>
        <v/>
      </c>
      <c r="S128" s="331" t="str">
        <f t="shared" si="9"/>
        <v/>
      </c>
      <c r="T128" s="320"/>
      <c r="U128" s="320"/>
      <c r="V128" s="505"/>
      <c r="X128" s="330" t="str">
        <f t="shared" si="10"/>
        <v/>
      </c>
      <c r="Y128" s="331" t="str">
        <f t="shared" si="11"/>
        <v/>
      </c>
      <c r="Z128" s="329"/>
      <c r="AA128" s="329"/>
      <c r="AB128" s="334"/>
      <c r="AC128" s="334"/>
      <c r="AD128" s="334"/>
      <c r="AE128" s="334"/>
      <c r="AF128" s="335"/>
    </row>
    <row r="129" spans="2:32">
      <c r="B129" s="158"/>
      <c r="C129" s="328"/>
      <c r="D129" s="328"/>
      <c r="E129" s="156"/>
      <c r="F129" s="329"/>
      <c r="G129" s="320"/>
      <c r="H129" s="329"/>
      <c r="I129" s="156"/>
      <c r="J129" s="330" t="str">
        <f t="shared" si="6"/>
        <v/>
      </c>
      <c r="K129" s="331" t="str">
        <f t="shared" si="7"/>
        <v/>
      </c>
      <c r="L129" s="329"/>
      <c r="M129" s="505"/>
      <c r="N129" s="156"/>
      <c r="O129" s="333"/>
      <c r="P129" s="159"/>
      <c r="Q129" s="156"/>
      <c r="R129" s="330" t="str">
        <f t="shared" si="8"/>
        <v/>
      </c>
      <c r="S129" s="331" t="str">
        <f t="shared" si="9"/>
        <v/>
      </c>
      <c r="T129" s="320"/>
      <c r="U129" s="320"/>
      <c r="V129" s="505"/>
      <c r="X129" s="330" t="str">
        <f t="shared" si="10"/>
        <v/>
      </c>
      <c r="Y129" s="331" t="str">
        <f t="shared" si="11"/>
        <v/>
      </c>
      <c r="Z129" s="329"/>
      <c r="AA129" s="329"/>
      <c r="AB129" s="334"/>
      <c r="AC129" s="334"/>
      <c r="AD129" s="334"/>
      <c r="AE129" s="334"/>
      <c r="AF129" s="335"/>
    </row>
    <row r="130" spans="2:32">
      <c r="B130" s="158"/>
      <c r="C130" s="328"/>
      <c r="D130" s="328"/>
      <c r="E130" s="156"/>
      <c r="F130" s="329"/>
      <c r="G130" s="320"/>
      <c r="H130" s="329"/>
      <c r="I130" s="156"/>
      <c r="J130" s="330" t="str">
        <f t="shared" si="6"/>
        <v/>
      </c>
      <c r="K130" s="331" t="str">
        <f t="shared" si="7"/>
        <v/>
      </c>
      <c r="L130" s="329"/>
      <c r="M130" s="505"/>
      <c r="N130" s="156"/>
      <c r="O130" s="333"/>
      <c r="P130" s="159"/>
      <c r="Q130" s="156"/>
      <c r="R130" s="330" t="str">
        <f t="shared" si="8"/>
        <v/>
      </c>
      <c r="S130" s="331" t="str">
        <f t="shared" si="9"/>
        <v/>
      </c>
      <c r="T130" s="320"/>
      <c r="U130" s="320"/>
      <c r="V130" s="505"/>
      <c r="X130" s="330" t="str">
        <f t="shared" si="10"/>
        <v/>
      </c>
      <c r="Y130" s="331" t="str">
        <f t="shared" si="11"/>
        <v/>
      </c>
      <c r="Z130" s="329"/>
      <c r="AA130" s="329"/>
      <c r="AB130" s="334"/>
      <c r="AC130" s="334"/>
      <c r="AD130" s="334"/>
      <c r="AE130" s="334"/>
      <c r="AF130" s="335"/>
    </row>
    <row r="131" spans="2:32">
      <c r="B131" s="158"/>
      <c r="C131" s="328"/>
      <c r="D131" s="328"/>
      <c r="E131" s="156"/>
      <c r="F131" s="329"/>
      <c r="G131" s="320"/>
      <c r="H131" s="329"/>
      <c r="I131" s="156"/>
      <c r="J131" s="330" t="str">
        <f t="shared" si="6"/>
        <v/>
      </c>
      <c r="K131" s="331" t="str">
        <f t="shared" si="7"/>
        <v/>
      </c>
      <c r="L131" s="329"/>
      <c r="M131" s="505"/>
      <c r="N131" s="156"/>
      <c r="O131" s="333"/>
      <c r="P131" s="159"/>
      <c r="Q131" s="156"/>
      <c r="R131" s="330" t="str">
        <f t="shared" si="8"/>
        <v/>
      </c>
      <c r="S131" s="331" t="str">
        <f t="shared" si="9"/>
        <v/>
      </c>
      <c r="T131" s="320"/>
      <c r="U131" s="320"/>
      <c r="V131" s="505"/>
      <c r="X131" s="330" t="str">
        <f t="shared" si="10"/>
        <v/>
      </c>
      <c r="Y131" s="331" t="str">
        <f t="shared" si="11"/>
        <v/>
      </c>
      <c r="Z131" s="329"/>
      <c r="AA131" s="329"/>
      <c r="AB131" s="334"/>
      <c r="AC131" s="334"/>
      <c r="AD131" s="334"/>
      <c r="AE131" s="334"/>
      <c r="AF131" s="335"/>
    </row>
    <row r="132" spans="2:32">
      <c r="B132" s="158"/>
      <c r="C132" s="328"/>
      <c r="D132" s="328"/>
      <c r="E132" s="156"/>
      <c r="F132" s="329"/>
      <c r="G132" s="320"/>
      <c r="H132" s="329"/>
      <c r="I132" s="156"/>
      <c r="J132" s="330" t="str">
        <f t="shared" si="6"/>
        <v/>
      </c>
      <c r="K132" s="331" t="str">
        <f t="shared" si="7"/>
        <v/>
      </c>
      <c r="L132" s="329"/>
      <c r="M132" s="505"/>
      <c r="N132" s="156"/>
      <c r="O132" s="333"/>
      <c r="P132" s="159"/>
      <c r="Q132" s="156"/>
      <c r="R132" s="330" t="str">
        <f t="shared" si="8"/>
        <v/>
      </c>
      <c r="S132" s="331" t="str">
        <f t="shared" si="9"/>
        <v/>
      </c>
      <c r="T132" s="320"/>
      <c r="U132" s="320"/>
      <c r="V132" s="505"/>
      <c r="X132" s="330" t="str">
        <f t="shared" si="10"/>
        <v/>
      </c>
      <c r="Y132" s="331" t="str">
        <f t="shared" si="11"/>
        <v/>
      </c>
      <c r="Z132" s="329"/>
      <c r="AA132" s="329"/>
      <c r="AB132" s="334"/>
      <c r="AC132" s="334"/>
      <c r="AD132" s="334"/>
      <c r="AE132" s="334"/>
      <c r="AF132" s="335"/>
    </row>
    <row r="133" spans="2:32">
      <c r="B133" s="158"/>
      <c r="C133" s="328"/>
      <c r="D133" s="328"/>
      <c r="E133" s="156"/>
      <c r="F133" s="329"/>
      <c r="G133" s="320"/>
      <c r="H133" s="329"/>
      <c r="I133" s="156"/>
      <c r="J133" s="330" t="str">
        <f t="shared" si="6"/>
        <v/>
      </c>
      <c r="K133" s="331" t="str">
        <f t="shared" si="7"/>
        <v/>
      </c>
      <c r="L133" s="329"/>
      <c r="M133" s="505"/>
      <c r="N133" s="156"/>
      <c r="O133" s="333"/>
      <c r="P133" s="159"/>
      <c r="Q133" s="156"/>
      <c r="R133" s="330" t="str">
        <f t="shared" si="8"/>
        <v/>
      </c>
      <c r="S133" s="331" t="str">
        <f t="shared" si="9"/>
        <v/>
      </c>
      <c r="T133" s="320"/>
      <c r="U133" s="320"/>
      <c r="V133" s="505"/>
      <c r="X133" s="330" t="str">
        <f t="shared" si="10"/>
        <v/>
      </c>
      <c r="Y133" s="331" t="str">
        <f t="shared" si="11"/>
        <v/>
      </c>
      <c r="Z133" s="329"/>
      <c r="AA133" s="329"/>
      <c r="AB133" s="334"/>
      <c r="AC133" s="334"/>
      <c r="AD133" s="334"/>
      <c r="AE133" s="334"/>
      <c r="AF133" s="335"/>
    </row>
    <row r="134" spans="2:32">
      <c r="B134" s="158"/>
      <c r="C134" s="328"/>
      <c r="D134" s="328"/>
      <c r="E134" s="156"/>
      <c r="F134" s="329"/>
      <c r="G134" s="320"/>
      <c r="H134" s="329"/>
      <c r="I134" s="156"/>
      <c r="J134" s="330" t="str">
        <f t="shared" si="6"/>
        <v/>
      </c>
      <c r="K134" s="331" t="str">
        <f t="shared" si="7"/>
        <v/>
      </c>
      <c r="L134" s="329"/>
      <c r="M134" s="505"/>
      <c r="N134" s="156"/>
      <c r="O134" s="333"/>
      <c r="P134" s="159"/>
      <c r="Q134" s="156"/>
      <c r="R134" s="330" t="str">
        <f t="shared" si="8"/>
        <v/>
      </c>
      <c r="S134" s="331" t="str">
        <f t="shared" si="9"/>
        <v/>
      </c>
      <c r="T134" s="320"/>
      <c r="U134" s="320"/>
      <c r="V134" s="505"/>
      <c r="X134" s="330" t="str">
        <f t="shared" si="10"/>
        <v/>
      </c>
      <c r="Y134" s="331" t="str">
        <f t="shared" si="11"/>
        <v/>
      </c>
      <c r="Z134" s="329"/>
      <c r="AA134" s="329"/>
      <c r="AB134" s="334"/>
      <c r="AC134" s="334"/>
      <c r="AD134" s="334"/>
      <c r="AE134" s="334"/>
      <c r="AF134" s="335"/>
    </row>
    <row r="135" spans="2:32">
      <c r="B135" s="158"/>
      <c r="C135" s="328"/>
      <c r="D135" s="328"/>
      <c r="E135" s="156"/>
      <c r="F135" s="329"/>
      <c r="G135" s="320"/>
      <c r="H135" s="329"/>
      <c r="I135" s="156"/>
      <c r="J135" s="330" t="str">
        <f t="shared" ref="J135:J182" si="12">IF($C135="","",$C135)</f>
        <v/>
      </c>
      <c r="K135" s="331" t="str">
        <f t="shared" ref="K135:K182" si="13">IF($D135="","",$D135)</f>
        <v/>
      </c>
      <c r="L135" s="329"/>
      <c r="M135" s="505"/>
      <c r="N135" s="156"/>
      <c r="O135" s="333"/>
      <c r="P135" s="159"/>
      <c r="Q135" s="156"/>
      <c r="R135" s="330" t="str">
        <f t="shared" ref="R135:R182" si="14">IF($C135="","",$C135)</f>
        <v/>
      </c>
      <c r="S135" s="331" t="str">
        <f t="shared" ref="S135:S182" si="15">IF($D135="","",$D135)</f>
        <v/>
      </c>
      <c r="T135" s="320"/>
      <c r="U135" s="320"/>
      <c r="V135" s="505"/>
      <c r="X135" s="330" t="str">
        <f t="shared" ref="X135:X182" si="16">IF($C135="","",$C135)</f>
        <v/>
      </c>
      <c r="Y135" s="331" t="str">
        <f t="shared" ref="Y135:Y182" si="17">IF($D135="","",$D135)</f>
        <v/>
      </c>
      <c r="Z135" s="329"/>
      <c r="AA135" s="329"/>
      <c r="AB135" s="334"/>
      <c r="AC135" s="334"/>
      <c r="AD135" s="334"/>
      <c r="AE135" s="334"/>
      <c r="AF135" s="335"/>
    </row>
    <row r="136" spans="2:32">
      <c r="B136" s="158"/>
      <c r="C136" s="328"/>
      <c r="D136" s="328"/>
      <c r="E136" s="156"/>
      <c r="F136" s="329"/>
      <c r="G136" s="320"/>
      <c r="H136" s="329"/>
      <c r="I136" s="156"/>
      <c r="J136" s="330" t="str">
        <f t="shared" si="12"/>
        <v/>
      </c>
      <c r="K136" s="331" t="str">
        <f t="shared" si="13"/>
        <v/>
      </c>
      <c r="L136" s="329"/>
      <c r="M136" s="505"/>
      <c r="N136" s="156"/>
      <c r="O136" s="333"/>
      <c r="P136" s="159"/>
      <c r="Q136" s="156"/>
      <c r="R136" s="330" t="str">
        <f t="shared" si="14"/>
        <v/>
      </c>
      <c r="S136" s="331" t="str">
        <f t="shared" si="15"/>
        <v/>
      </c>
      <c r="T136" s="320"/>
      <c r="U136" s="320"/>
      <c r="V136" s="505"/>
      <c r="X136" s="330" t="str">
        <f t="shared" si="16"/>
        <v/>
      </c>
      <c r="Y136" s="331" t="str">
        <f t="shared" si="17"/>
        <v/>
      </c>
      <c r="Z136" s="329"/>
      <c r="AA136" s="329"/>
      <c r="AB136" s="334"/>
      <c r="AC136" s="334"/>
      <c r="AD136" s="334"/>
      <c r="AE136" s="334"/>
      <c r="AF136" s="335"/>
    </row>
    <row r="137" spans="2:32">
      <c r="B137" s="158"/>
      <c r="C137" s="328"/>
      <c r="D137" s="328"/>
      <c r="E137" s="156"/>
      <c r="F137" s="329"/>
      <c r="G137" s="320"/>
      <c r="H137" s="329"/>
      <c r="I137" s="156"/>
      <c r="J137" s="330" t="str">
        <f t="shared" si="12"/>
        <v/>
      </c>
      <c r="K137" s="331" t="str">
        <f t="shared" si="13"/>
        <v/>
      </c>
      <c r="L137" s="329"/>
      <c r="M137" s="505"/>
      <c r="N137" s="156"/>
      <c r="O137" s="333"/>
      <c r="P137" s="159"/>
      <c r="Q137" s="156"/>
      <c r="R137" s="330" t="str">
        <f t="shared" si="14"/>
        <v/>
      </c>
      <c r="S137" s="331" t="str">
        <f t="shared" si="15"/>
        <v/>
      </c>
      <c r="T137" s="320"/>
      <c r="U137" s="320"/>
      <c r="V137" s="505"/>
      <c r="X137" s="330" t="str">
        <f t="shared" si="16"/>
        <v/>
      </c>
      <c r="Y137" s="331" t="str">
        <f t="shared" si="17"/>
        <v/>
      </c>
      <c r="Z137" s="329"/>
      <c r="AA137" s="329"/>
      <c r="AB137" s="334"/>
      <c r="AC137" s="334"/>
      <c r="AD137" s="334"/>
      <c r="AE137" s="334"/>
      <c r="AF137" s="335"/>
    </row>
    <row r="138" spans="2:32">
      <c r="B138" s="158"/>
      <c r="C138" s="328"/>
      <c r="D138" s="328"/>
      <c r="E138" s="156"/>
      <c r="F138" s="329"/>
      <c r="G138" s="320"/>
      <c r="H138" s="329"/>
      <c r="I138" s="156"/>
      <c r="J138" s="330" t="str">
        <f t="shared" si="12"/>
        <v/>
      </c>
      <c r="K138" s="331" t="str">
        <f t="shared" si="13"/>
        <v/>
      </c>
      <c r="L138" s="329"/>
      <c r="M138" s="505"/>
      <c r="N138" s="156"/>
      <c r="O138" s="333"/>
      <c r="P138" s="159"/>
      <c r="Q138" s="156"/>
      <c r="R138" s="330" t="str">
        <f t="shared" si="14"/>
        <v/>
      </c>
      <c r="S138" s="331" t="str">
        <f t="shared" si="15"/>
        <v/>
      </c>
      <c r="T138" s="320"/>
      <c r="U138" s="320"/>
      <c r="V138" s="505"/>
      <c r="X138" s="330" t="str">
        <f t="shared" si="16"/>
        <v/>
      </c>
      <c r="Y138" s="331" t="str">
        <f t="shared" si="17"/>
        <v/>
      </c>
      <c r="Z138" s="329"/>
      <c r="AA138" s="329"/>
      <c r="AB138" s="334"/>
      <c r="AC138" s="334"/>
      <c r="AD138" s="334"/>
      <c r="AE138" s="334"/>
      <c r="AF138" s="335"/>
    </row>
    <row r="139" spans="2:32">
      <c r="B139" s="158"/>
      <c r="C139" s="328"/>
      <c r="D139" s="328"/>
      <c r="E139" s="156"/>
      <c r="F139" s="329"/>
      <c r="G139" s="320"/>
      <c r="H139" s="329"/>
      <c r="I139" s="156"/>
      <c r="J139" s="330" t="str">
        <f t="shared" si="12"/>
        <v/>
      </c>
      <c r="K139" s="331" t="str">
        <f t="shared" si="13"/>
        <v/>
      </c>
      <c r="L139" s="329"/>
      <c r="M139" s="505"/>
      <c r="N139" s="156"/>
      <c r="O139" s="333"/>
      <c r="P139" s="159"/>
      <c r="Q139" s="156"/>
      <c r="R139" s="330" t="str">
        <f t="shared" si="14"/>
        <v/>
      </c>
      <c r="S139" s="331" t="str">
        <f t="shared" si="15"/>
        <v/>
      </c>
      <c r="T139" s="320"/>
      <c r="U139" s="320"/>
      <c r="V139" s="505"/>
      <c r="X139" s="330" t="str">
        <f t="shared" si="16"/>
        <v/>
      </c>
      <c r="Y139" s="331" t="str">
        <f t="shared" si="17"/>
        <v/>
      </c>
      <c r="Z139" s="329"/>
      <c r="AA139" s="329"/>
      <c r="AB139" s="334"/>
      <c r="AC139" s="334"/>
      <c r="AD139" s="334"/>
      <c r="AE139" s="334"/>
      <c r="AF139" s="335"/>
    </row>
    <row r="140" spans="2:32">
      <c r="B140" s="158"/>
      <c r="C140" s="328"/>
      <c r="D140" s="328"/>
      <c r="E140" s="156"/>
      <c r="F140" s="329"/>
      <c r="G140" s="320"/>
      <c r="H140" s="329"/>
      <c r="I140" s="156"/>
      <c r="J140" s="330" t="str">
        <f t="shared" si="12"/>
        <v/>
      </c>
      <c r="K140" s="331" t="str">
        <f t="shared" si="13"/>
        <v/>
      </c>
      <c r="L140" s="329"/>
      <c r="M140" s="505"/>
      <c r="N140" s="156"/>
      <c r="O140" s="333"/>
      <c r="P140" s="159"/>
      <c r="Q140" s="156"/>
      <c r="R140" s="330" t="str">
        <f t="shared" si="14"/>
        <v/>
      </c>
      <c r="S140" s="331" t="str">
        <f t="shared" si="15"/>
        <v/>
      </c>
      <c r="T140" s="320"/>
      <c r="U140" s="320"/>
      <c r="V140" s="505"/>
      <c r="X140" s="330" t="str">
        <f t="shared" si="16"/>
        <v/>
      </c>
      <c r="Y140" s="331" t="str">
        <f t="shared" si="17"/>
        <v/>
      </c>
      <c r="Z140" s="329"/>
      <c r="AA140" s="329"/>
      <c r="AB140" s="334"/>
      <c r="AC140" s="334"/>
      <c r="AD140" s="334"/>
      <c r="AE140" s="334"/>
      <c r="AF140" s="335"/>
    </row>
    <row r="141" spans="2:32">
      <c r="B141" s="158"/>
      <c r="C141" s="328"/>
      <c r="D141" s="328"/>
      <c r="E141" s="156"/>
      <c r="F141" s="329"/>
      <c r="G141" s="320"/>
      <c r="H141" s="329"/>
      <c r="I141" s="156"/>
      <c r="J141" s="330" t="str">
        <f t="shared" si="12"/>
        <v/>
      </c>
      <c r="K141" s="331" t="str">
        <f t="shared" si="13"/>
        <v/>
      </c>
      <c r="L141" s="329"/>
      <c r="M141" s="505"/>
      <c r="N141" s="156"/>
      <c r="O141" s="333"/>
      <c r="P141" s="159"/>
      <c r="Q141" s="156"/>
      <c r="R141" s="330" t="str">
        <f t="shared" si="14"/>
        <v/>
      </c>
      <c r="S141" s="331" t="str">
        <f t="shared" si="15"/>
        <v/>
      </c>
      <c r="T141" s="320"/>
      <c r="U141" s="320"/>
      <c r="V141" s="505"/>
      <c r="X141" s="330" t="str">
        <f t="shared" si="16"/>
        <v/>
      </c>
      <c r="Y141" s="331" t="str">
        <f t="shared" si="17"/>
        <v/>
      </c>
      <c r="Z141" s="329"/>
      <c r="AA141" s="329"/>
      <c r="AB141" s="334"/>
      <c r="AC141" s="334"/>
      <c r="AD141" s="334"/>
      <c r="AE141" s="334"/>
      <c r="AF141" s="335"/>
    </row>
    <row r="142" spans="2:32">
      <c r="B142" s="158"/>
      <c r="C142" s="328"/>
      <c r="D142" s="328"/>
      <c r="E142" s="156"/>
      <c r="F142" s="329"/>
      <c r="G142" s="320"/>
      <c r="H142" s="329"/>
      <c r="I142" s="156"/>
      <c r="J142" s="330" t="str">
        <f t="shared" si="12"/>
        <v/>
      </c>
      <c r="K142" s="331" t="str">
        <f t="shared" si="13"/>
        <v/>
      </c>
      <c r="L142" s="329"/>
      <c r="M142" s="505"/>
      <c r="N142" s="156"/>
      <c r="O142" s="333"/>
      <c r="P142" s="159"/>
      <c r="Q142" s="156"/>
      <c r="R142" s="330" t="str">
        <f t="shared" si="14"/>
        <v/>
      </c>
      <c r="S142" s="331" t="str">
        <f t="shared" si="15"/>
        <v/>
      </c>
      <c r="T142" s="320"/>
      <c r="U142" s="320"/>
      <c r="V142" s="505"/>
      <c r="X142" s="330" t="str">
        <f t="shared" si="16"/>
        <v/>
      </c>
      <c r="Y142" s="331" t="str">
        <f t="shared" si="17"/>
        <v/>
      </c>
      <c r="Z142" s="329"/>
      <c r="AA142" s="329"/>
      <c r="AB142" s="334"/>
      <c r="AC142" s="334"/>
      <c r="AD142" s="334"/>
      <c r="AE142" s="334"/>
      <c r="AF142" s="335"/>
    </row>
    <row r="143" spans="2:32">
      <c r="B143" s="158"/>
      <c r="C143" s="328"/>
      <c r="D143" s="328"/>
      <c r="E143" s="156"/>
      <c r="F143" s="329"/>
      <c r="G143" s="320"/>
      <c r="H143" s="329"/>
      <c r="I143" s="156"/>
      <c r="J143" s="330" t="str">
        <f t="shared" si="12"/>
        <v/>
      </c>
      <c r="K143" s="331" t="str">
        <f t="shared" si="13"/>
        <v/>
      </c>
      <c r="L143" s="329"/>
      <c r="M143" s="505"/>
      <c r="N143" s="156"/>
      <c r="O143" s="333"/>
      <c r="P143" s="159"/>
      <c r="Q143" s="156"/>
      <c r="R143" s="330" t="str">
        <f t="shared" si="14"/>
        <v/>
      </c>
      <c r="S143" s="331" t="str">
        <f t="shared" si="15"/>
        <v/>
      </c>
      <c r="T143" s="320"/>
      <c r="U143" s="320"/>
      <c r="V143" s="505"/>
      <c r="X143" s="330" t="str">
        <f t="shared" si="16"/>
        <v/>
      </c>
      <c r="Y143" s="331" t="str">
        <f t="shared" si="17"/>
        <v/>
      </c>
      <c r="Z143" s="329"/>
      <c r="AA143" s="329"/>
      <c r="AB143" s="334"/>
      <c r="AC143" s="334"/>
      <c r="AD143" s="334"/>
      <c r="AE143" s="334"/>
      <c r="AF143" s="335"/>
    </row>
    <row r="144" spans="2:32">
      <c r="B144" s="158"/>
      <c r="C144" s="328"/>
      <c r="D144" s="328"/>
      <c r="E144" s="156"/>
      <c r="F144" s="329"/>
      <c r="G144" s="320"/>
      <c r="H144" s="329"/>
      <c r="I144" s="156"/>
      <c r="J144" s="330" t="str">
        <f t="shared" si="12"/>
        <v/>
      </c>
      <c r="K144" s="331" t="str">
        <f t="shared" si="13"/>
        <v/>
      </c>
      <c r="L144" s="329"/>
      <c r="M144" s="505"/>
      <c r="N144" s="156"/>
      <c r="O144" s="333"/>
      <c r="P144" s="159"/>
      <c r="Q144" s="156"/>
      <c r="R144" s="330" t="str">
        <f t="shared" si="14"/>
        <v/>
      </c>
      <c r="S144" s="331" t="str">
        <f t="shared" si="15"/>
        <v/>
      </c>
      <c r="T144" s="320"/>
      <c r="U144" s="320"/>
      <c r="V144" s="505"/>
      <c r="X144" s="330" t="str">
        <f t="shared" si="16"/>
        <v/>
      </c>
      <c r="Y144" s="331" t="str">
        <f t="shared" si="17"/>
        <v/>
      </c>
      <c r="Z144" s="329"/>
      <c r="AA144" s="329"/>
      <c r="AB144" s="334"/>
      <c r="AC144" s="334"/>
      <c r="AD144" s="334"/>
      <c r="AE144" s="334"/>
      <c r="AF144" s="335"/>
    </row>
    <row r="145" spans="2:32">
      <c r="B145" s="158"/>
      <c r="C145" s="328"/>
      <c r="D145" s="328"/>
      <c r="E145" s="156"/>
      <c r="F145" s="329"/>
      <c r="G145" s="320"/>
      <c r="H145" s="329"/>
      <c r="I145" s="156"/>
      <c r="J145" s="330" t="str">
        <f t="shared" si="12"/>
        <v/>
      </c>
      <c r="K145" s="331" t="str">
        <f t="shared" si="13"/>
        <v/>
      </c>
      <c r="L145" s="329"/>
      <c r="M145" s="505"/>
      <c r="N145" s="156"/>
      <c r="O145" s="333"/>
      <c r="P145" s="159"/>
      <c r="Q145" s="156"/>
      <c r="R145" s="330" t="str">
        <f t="shared" si="14"/>
        <v/>
      </c>
      <c r="S145" s="331" t="str">
        <f t="shared" si="15"/>
        <v/>
      </c>
      <c r="T145" s="320"/>
      <c r="U145" s="320"/>
      <c r="V145" s="505"/>
      <c r="X145" s="330" t="str">
        <f t="shared" si="16"/>
        <v/>
      </c>
      <c r="Y145" s="331" t="str">
        <f t="shared" si="17"/>
        <v/>
      </c>
      <c r="Z145" s="329"/>
      <c r="AA145" s="329"/>
      <c r="AB145" s="334"/>
      <c r="AC145" s="334"/>
      <c r="AD145" s="334"/>
      <c r="AE145" s="334"/>
      <c r="AF145" s="335"/>
    </row>
    <row r="146" spans="2:32">
      <c r="B146" s="158"/>
      <c r="C146" s="328"/>
      <c r="D146" s="328"/>
      <c r="E146" s="156"/>
      <c r="F146" s="329"/>
      <c r="G146" s="320"/>
      <c r="H146" s="329"/>
      <c r="I146" s="156"/>
      <c r="J146" s="330" t="str">
        <f t="shared" si="12"/>
        <v/>
      </c>
      <c r="K146" s="331" t="str">
        <f t="shared" si="13"/>
        <v/>
      </c>
      <c r="L146" s="329"/>
      <c r="M146" s="505"/>
      <c r="N146" s="156"/>
      <c r="O146" s="333"/>
      <c r="P146" s="159"/>
      <c r="Q146" s="156"/>
      <c r="R146" s="330" t="str">
        <f t="shared" si="14"/>
        <v/>
      </c>
      <c r="S146" s="331" t="str">
        <f t="shared" si="15"/>
        <v/>
      </c>
      <c r="T146" s="320"/>
      <c r="U146" s="320"/>
      <c r="V146" s="505"/>
      <c r="X146" s="330" t="str">
        <f t="shared" si="16"/>
        <v/>
      </c>
      <c r="Y146" s="331" t="str">
        <f t="shared" si="17"/>
        <v/>
      </c>
      <c r="Z146" s="329"/>
      <c r="AA146" s="329"/>
      <c r="AB146" s="334"/>
      <c r="AC146" s="334"/>
      <c r="AD146" s="334"/>
      <c r="AE146" s="334"/>
      <c r="AF146" s="335"/>
    </row>
    <row r="147" spans="2:32">
      <c r="B147" s="158"/>
      <c r="C147" s="328"/>
      <c r="D147" s="328"/>
      <c r="E147" s="156"/>
      <c r="F147" s="329"/>
      <c r="G147" s="320"/>
      <c r="H147" s="329"/>
      <c r="I147" s="156"/>
      <c r="J147" s="330" t="str">
        <f t="shared" si="12"/>
        <v/>
      </c>
      <c r="K147" s="331" t="str">
        <f t="shared" si="13"/>
        <v/>
      </c>
      <c r="L147" s="329"/>
      <c r="M147" s="505"/>
      <c r="N147" s="156"/>
      <c r="O147" s="333"/>
      <c r="P147" s="159"/>
      <c r="Q147" s="156"/>
      <c r="R147" s="330" t="str">
        <f t="shared" si="14"/>
        <v/>
      </c>
      <c r="S147" s="331" t="str">
        <f t="shared" si="15"/>
        <v/>
      </c>
      <c r="T147" s="320"/>
      <c r="U147" s="320"/>
      <c r="V147" s="505"/>
      <c r="X147" s="330" t="str">
        <f t="shared" si="16"/>
        <v/>
      </c>
      <c r="Y147" s="331" t="str">
        <f t="shared" si="17"/>
        <v/>
      </c>
      <c r="Z147" s="329"/>
      <c r="AA147" s="329"/>
      <c r="AB147" s="334"/>
      <c r="AC147" s="334"/>
      <c r="AD147" s="334"/>
      <c r="AE147" s="334"/>
      <c r="AF147" s="335"/>
    </row>
    <row r="148" spans="2:32">
      <c r="B148" s="158"/>
      <c r="C148" s="328"/>
      <c r="D148" s="328"/>
      <c r="E148" s="156"/>
      <c r="F148" s="329"/>
      <c r="G148" s="320"/>
      <c r="H148" s="329"/>
      <c r="I148" s="156"/>
      <c r="J148" s="330" t="str">
        <f t="shared" si="12"/>
        <v/>
      </c>
      <c r="K148" s="331" t="str">
        <f t="shared" si="13"/>
        <v/>
      </c>
      <c r="L148" s="329"/>
      <c r="M148" s="505"/>
      <c r="N148" s="156"/>
      <c r="O148" s="333"/>
      <c r="P148" s="159"/>
      <c r="Q148" s="156"/>
      <c r="R148" s="330" t="str">
        <f t="shared" si="14"/>
        <v/>
      </c>
      <c r="S148" s="331" t="str">
        <f t="shared" si="15"/>
        <v/>
      </c>
      <c r="T148" s="320"/>
      <c r="U148" s="320"/>
      <c r="V148" s="505"/>
      <c r="X148" s="330" t="str">
        <f t="shared" si="16"/>
        <v/>
      </c>
      <c r="Y148" s="331" t="str">
        <f t="shared" si="17"/>
        <v/>
      </c>
      <c r="Z148" s="329"/>
      <c r="AA148" s="329"/>
      <c r="AB148" s="334"/>
      <c r="AC148" s="334"/>
      <c r="AD148" s="334"/>
      <c r="AE148" s="334"/>
      <c r="AF148" s="335"/>
    </row>
    <row r="149" spans="2:32">
      <c r="B149" s="158"/>
      <c r="C149" s="328"/>
      <c r="D149" s="328"/>
      <c r="E149" s="156"/>
      <c r="F149" s="329"/>
      <c r="G149" s="320"/>
      <c r="H149" s="329"/>
      <c r="I149" s="156"/>
      <c r="J149" s="330" t="str">
        <f t="shared" si="12"/>
        <v/>
      </c>
      <c r="K149" s="331" t="str">
        <f t="shared" si="13"/>
        <v/>
      </c>
      <c r="L149" s="329"/>
      <c r="M149" s="505"/>
      <c r="N149" s="156"/>
      <c r="O149" s="333"/>
      <c r="P149" s="159"/>
      <c r="Q149" s="156"/>
      <c r="R149" s="330" t="str">
        <f t="shared" si="14"/>
        <v/>
      </c>
      <c r="S149" s="331" t="str">
        <f t="shared" si="15"/>
        <v/>
      </c>
      <c r="T149" s="320"/>
      <c r="U149" s="320"/>
      <c r="V149" s="505"/>
      <c r="X149" s="330" t="str">
        <f t="shared" si="16"/>
        <v/>
      </c>
      <c r="Y149" s="331" t="str">
        <f t="shared" si="17"/>
        <v/>
      </c>
      <c r="Z149" s="329"/>
      <c r="AA149" s="329"/>
      <c r="AB149" s="334"/>
      <c r="AC149" s="334"/>
      <c r="AD149" s="334"/>
      <c r="AE149" s="334"/>
      <c r="AF149" s="335"/>
    </row>
    <row r="150" spans="2:32">
      <c r="B150" s="158"/>
      <c r="C150" s="328"/>
      <c r="D150" s="328"/>
      <c r="E150" s="156"/>
      <c r="F150" s="329"/>
      <c r="G150" s="320"/>
      <c r="H150" s="329"/>
      <c r="I150" s="156"/>
      <c r="J150" s="330" t="str">
        <f t="shared" si="12"/>
        <v/>
      </c>
      <c r="K150" s="331" t="str">
        <f t="shared" si="13"/>
        <v/>
      </c>
      <c r="L150" s="329"/>
      <c r="M150" s="505"/>
      <c r="N150" s="156"/>
      <c r="O150" s="333"/>
      <c r="P150" s="159"/>
      <c r="Q150" s="156"/>
      <c r="R150" s="330" t="str">
        <f t="shared" si="14"/>
        <v/>
      </c>
      <c r="S150" s="331" t="str">
        <f t="shared" si="15"/>
        <v/>
      </c>
      <c r="T150" s="320"/>
      <c r="U150" s="320"/>
      <c r="V150" s="505"/>
      <c r="X150" s="330" t="str">
        <f t="shared" si="16"/>
        <v/>
      </c>
      <c r="Y150" s="331" t="str">
        <f t="shared" si="17"/>
        <v/>
      </c>
      <c r="Z150" s="329"/>
      <c r="AA150" s="329"/>
      <c r="AB150" s="334"/>
      <c r="AC150" s="334"/>
      <c r="AD150" s="334"/>
      <c r="AE150" s="334"/>
      <c r="AF150" s="335"/>
    </row>
    <row r="151" spans="2:32">
      <c r="B151" s="158"/>
      <c r="C151" s="328"/>
      <c r="D151" s="328"/>
      <c r="E151" s="156"/>
      <c r="F151" s="329"/>
      <c r="G151" s="320"/>
      <c r="H151" s="329"/>
      <c r="I151" s="156"/>
      <c r="J151" s="330" t="str">
        <f t="shared" si="12"/>
        <v/>
      </c>
      <c r="K151" s="331" t="str">
        <f t="shared" si="13"/>
        <v/>
      </c>
      <c r="L151" s="329"/>
      <c r="M151" s="505"/>
      <c r="N151" s="156"/>
      <c r="O151" s="333"/>
      <c r="P151" s="159"/>
      <c r="Q151" s="156"/>
      <c r="R151" s="330" t="str">
        <f t="shared" si="14"/>
        <v/>
      </c>
      <c r="S151" s="331" t="str">
        <f t="shared" si="15"/>
        <v/>
      </c>
      <c r="T151" s="320"/>
      <c r="U151" s="320"/>
      <c r="V151" s="505"/>
      <c r="X151" s="330" t="str">
        <f t="shared" si="16"/>
        <v/>
      </c>
      <c r="Y151" s="331" t="str">
        <f t="shared" si="17"/>
        <v/>
      </c>
      <c r="Z151" s="329"/>
      <c r="AA151" s="329"/>
      <c r="AB151" s="334"/>
      <c r="AC151" s="334"/>
      <c r="AD151" s="334"/>
      <c r="AE151" s="334"/>
      <c r="AF151" s="335"/>
    </row>
    <row r="152" spans="2:32">
      <c r="B152" s="158"/>
      <c r="C152" s="328"/>
      <c r="D152" s="328"/>
      <c r="E152" s="156"/>
      <c r="F152" s="329"/>
      <c r="G152" s="320"/>
      <c r="H152" s="329"/>
      <c r="I152" s="156"/>
      <c r="J152" s="330" t="str">
        <f t="shared" si="12"/>
        <v/>
      </c>
      <c r="K152" s="331" t="str">
        <f t="shared" si="13"/>
        <v/>
      </c>
      <c r="L152" s="329"/>
      <c r="M152" s="505"/>
      <c r="N152" s="156"/>
      <c r="O152" s="333"/>
      <c r="P152" s="159"/>
      <c r="Q152" s="156"/>
      <c r="R152" s="330" t="str">
        <f t="shared" si="14"/>
        <v/>
      </c>
      <c r="S152" s="331" t="str">
        <f t="shared" si="15"/>
        <v/>
      </c>
      <c r="T152" s="320"/>
      <c r="U152" s="320"/>
      <c r="V152" s="505"/>
      <c r="X152" s="330" t="str">
        <f t="shared" si="16"/>
        <v/>
      </c>
      <c r="Y152" s="331" t="str">
        <f t="shared" si="17"/>
        <v/>
      </c>
      <c r="Z152" s="329"/>
      <c r="AA152" s="329"/>
      <c r="AB152" s="334"/>
      <c r="AC152" s="334"/>
      <c r="AD152" s="334"/>
      <c r="AE152" s="334"/>
      <c r="AF152" s="335"/>
    </row>
    <row r="153" spans="2:32">
      <c r="B153" s="158"/>
      <c r="C153" s="328"/>
      <c r="D153" s="328"/>
      <c r="E153" s="156"/>
      <c r="F153" s="329"/>
      <c r="G153" s="320"/>
      <c r="H153" s="329"/>
      <c r="I153" s="156"/>
      <c r="J153" s="330" t="str">
        <f t="shared" si="12"/>
        <v/>
      </c>
      <c r="K153" s="331" t="str">
        <f t="shared" si="13"/>
        <v/>
      </c>
      <c r="L153" s="329"/>
      <c r="M153" s="505"/>
      <c r="N153" s="156"/>
      <c r="O153" s="333"/>
      <c r="P153" s="159"/>
      <c r="Q153" s="156"/>
      <c r="R153" s="330" t="str">
        <f t="shared" si="14"/>
        <v/>
      </c>
      <c r="S153" s="331" t="str">
        <f t="shared" si="15"/>
        <v/>
      </c>
      <c r="T153" s="320"/>
      <c r="U153" s="320"/>
      <c r="V153" s="505"/>
      <c r="X153" s="330" t="str">
        <f t="shared" si="16"/>
        <v/>
      </c>
      <c r="Y153" s="331" t="str">
        <f t="shared" si="17"/>
        <v/>
      </c>
      <c r="Z153" s="329"/>
      <c r="AA153" s="329"/>
      <c r="AB153" s="334"/>
      <c r="AC153" s="334"/>
      <c r="AD153" s="334"/>
      <c r="AE153" s="334"/>
      <c r="AF153" s="335"/>
    </row>
    <row r="154" spans="2:32">
      <c r="B154" s="158"/>
      <c r="C154" s="328"/>
      <c r="D154" s="328"/>
      <c r="E154" s="156"/>
      <c r="F154" s="329"/>
      <c r="G154" s="320"/>
      <c r="H154" s="329"/>
      <c r="I154" s="156"/>
      <c r="J154" s="330" t="str">
        <f t="shared" si="12"/>
        <v/>
      </c>
      <c r="K154" s="331" t="str">
        <f t="shared" si="13"/>
        <v/>
      </c>
      <c r="L154" s="329"/>
      <c r="M154" s="505"/>
      <c r="N154" s="156"/>
      <c r="O154" s="333"/>
      <c r="P154" s="159"/>
      <c r="Q154" s="156"/>
      <c r="R154" s="330" t="str">
        <f t="shared" si="14"/>
        <v/>
      </c>
      <c r="S154" s="331" t="str">
        <f t="shared" si="15"/>
        <v/>
      </c>
      <c r="T154" s="320"/>
      <c r="U154" s="320"/>
      <c r="V154" s="505"/>
      <c r="X154" s="330" t="str">
        <f t="shared" si="16"/>
        <v/>
      </c>
      <c r="Y154" s="331" t="str">
        <f t="shared" si="17"/>
        <v/>
      </c>
      <c r="Z154" s="329"/>
      <c r="AA154" s="329"/>
      <c r="AB154" s="334"/>
      <c r="AC154" s="334"/>
      <c r="AD154" s="334"/>
      <c r="AE154" s="334"/>
      <c r="AF154" s="335"/>
    </row>
    <row r="155" spans="2:32">
      <c r="B155" s="158"/>
      <c r="C155" s="328"/>
      <c r="D155" s="328"/>
      <c r="E155" s="156"/>
      <c r="F155" s="329"/>
      <c r="G155" s="320"/>
      <c r="H155" s="329"/>
      <c r="I155" s="156"/>
      <c r="J155" s="330" t="str">
        <f t="shared" si="12"/>
        <v/>
      </c>
      <c r="K155" s="331" t="str">
        <f t="shared" si="13"/>
        <v/>
      </c>
      <c r="L155" s="329"/>
      <c r="M155" s="505"/>
      <c r="N155" s="156"/>
      <c r="O155" s="333"/>
      <c r="P155" s="159"/>
      <c r="Q155" s="156"/>
      <c r="R155" s="330" t="str">
        <f t="shared" si="14"/>
        <v/>
      </c>
      <c r="S155" s="331" t="str">
        <f t="shared" si="15"/>
        <v/>
      </c>
      <c r="T155" s="320"/>
      <c r="U155" s="320"/>
      <c r="V155" s="505"/>
      <c r="X155" s="330" t="str">
        <f t="shared" si="16"/>
        <v/>
      </c>
      <c r="Y155" s="331" t="str">
        <f t="shared" si="17"/>
        <v/>
      </c>
      <c r="Z155" s="329"/>
      <c r="AA155" s="329"/>
      <c r="AB155" s="334"/>
      <c r="AC155" s="334"/>
      <c r="AD155" s="334"/>
      <c r="AE155" s="334"/>
      <c r="AF155" s="335"/>
    </row>
    <row r="156" spans="2:32">
      <c r="B156" s="158"/>
      <c r="C156" s="328"/>
      <c r="D156" s="328"/>
      <c r="E156" s="156"/>
      <c r="F156" s="329"/>
      <c r="G156" s="320"/>
      <c r="H156" s="329"/>
      <c r="I156" s="156"/>
      <c r="J156" s="330" t="str">
        <f t="shared" si="12"/>
        <v/>
      </c>
      <c r="K156" s="331" t="str">
        <f t="shared" si="13"/>
        <v/>
      </c>
      <c r="L156" s="329"/>
      <c r="M156" s="505"/>
      <c r="N156" s="156"/>
      <c r="O156" s="333"/>
      <c r="P156" s="159"/>
      <c r="Q156" s="156"/>
      <c r="R156" s="330" t="str">
        <f t="shared" si="14"/>
        <v/>
      </c>
      <c r="S156" s="331" t="str">
        <f t="shared" si="15"/>
        <v/>
      </c>
      <c r="T156" s="320"/>
      <c r="U156" s="320"/>
      <c r="V156" s="505"/>
      <c r="X156" s="330" t="str">
        <f t="shared" si="16"/>
        <v/>
      </c>
      <c r="Y156" s="331" t="str">
        <f t="shared" si="17"/>
        <v/>
      </c>
      <c r="Z156" s="329"/>
      <c r="AA156" s="329"/>
      <c r="AB156" s="334"/>
      <c r="AC156" s="334"/>
      <c r="AD156" s="334"/>
      <c r="AE156" s="334"/>
      <c r="AF156" s="335"/>
    </row>
    <row r="157" spans="2:32">
      <c r="B157" s="158"/>
      <c r="C157" s="328"/>
      <c r="D157" s="328"/>
      <c r="E157" s="156"/>
      <c r="F157" s="329"/>
      <c r="G157" s="320"/>
      <c r="H157" s="329"/>
      <c r="I157" s="156"/>
      <c r="J157" s="330" t="str">
        <f t="shared" si="12"/>
        <v/>
      </c>
      <c r="K157" s="331" t="str">
        <f t="shared" si="13"/>
        <v/>
      </c>
      <c r="L157" s="329"/>
      <c r="M157" s="505"/>
      <c r="N157" s="156"/>
      <c r="O157" s="333"/>
      <c r="P157" s="159"/>
      <c r="Q157" s="156"/>
      <c r="R157" s="330" t="str">
        <f t="shared" si="14"/>
        <v/>
      </c>
      <c r="S157" s="331" t="str">
        <f t="shared" si="15"/>
        <v/>
      </c>
      <c r="T157" s="320"/>
      <c r="U157" s="320"/>
      <c r="V157" s="505"/>
      <c r="X157" s="330" t="str">
        <f t="shared" si="16"/>
        <v/>
      </c>
      <c r="Y157" s="331" t="str">
        <f t="shared" si="17"/>
        <v/>
      </c>
      <c r="Z157" s="329"/>
      <c r="AA157" s="329"/>
      <c r="AB157" s="334"/>
      <c r="AC157" s="334"/>
      <c r="AD157" s="334"/>
      <c r="AE157" s="334"/>
      <c r="AF157" s="335"/>
    </row>
    <row r="158" spans="2:32">
      <c r="B158" s="158"/>
      <c r="C158" s="328"/>
      <c r="D158" s="328"/>
      <c r="E158" s="156"/>
      <c r="F158" s="329"/>
      <c r="G158" s="320"/>
      <c r="H158" s="329"/>
      <c r="I158" s="156"/>
      <c r="J158" s="330" t="str">
        <f t="shared" si="12"/>
        <v/>
      </c>
      <c r="K158" s="331" t="str">
        <f t="shared" si="13"/>
        <v/>
      </c>
      <c r="L158" s="329"/>
      <c r="M158" s="505"/>
      <c r="N158" s="156"/>
      <c r="O158" s="333"/>
      <c r="P158" s="159"/>
      <c r="Q158" s="156"/>
      <c r="R158" s="330" t="str">
        <f t="shared" si="14"/>
        <v/>
      </c>
      <c r="S158" s="331" t="str">
        <f t="shared" si="15"/>
        <v/>
      </c>
      <c r="T158" s="320"/>
      <c r="U158" s="320"/>
      <c r="V158" s="505"/>
      <c r="X158" s="330" t="str">
        <f t="shared" si="16"/>
        <v/>
      </c>
      <c r="Y158" s="331" t="str">
        <f t="shared" si="17"/>
        <v/>
      </c>
      <c r="Z158" s="329"/>
      <c r="AA158" s="329"/>
      <c r="AB158" s="334"/>
      <c r="AC158" s="334"/>
      <c r="AD158" s="334"/>
      <c r="AE158" s="334"/>
      <c r="AF158" s="335"/>
    </row>
    <row r="159" spans="2:32">
      <c r="B159" s="158"/>
      <c r="C159" s="328"/>
      <c r="D159" s="328"/>
      <c r="E159" s="156"/>
      <c r="F159" s="329"/>
      <c r="G159" s="320"/>
      <c r="H159" s="329"/>
      <c r="I159" s="156"/>
      <c r="J159" s="330" t="str">
        <f t="shared" si="12"/>
        <v/>
      </c>
      <c r="K159" s="331" t="str">
        <f t="shared" si="13"/>
        <v/>
      </c>
      <c r="L159" s="329"/>
      <c r="M159" s="505"/>
      <c r="N159" s="156"/>
      <c r="O159" s="333"/>
      <c r="P159" s="159"/>
      <c r="Q159" s="156"/>
      <c r="R159" s="330" t="str">
        <f t="shared" si="14"/>
        <v/>
      </c>
      <c r="S159" s="331" t="str">
        <f t="shared" si="15"/>
        <v/>
      </c>
      <c r="T159" s="320"/>
      <c r="U159" s="320"/>
      <c r="V159" s="505"/>
      <c r="X159" s="330" t="str">
        <f t="shared" si="16"/>
        <v/>
      </c>
      <c r="Y159" s="331" t="str">
        <f t="shared" si="17"/>
        <v/>
      </c>
      <c r="Z159" s="329"/>
      <c r="AA159" s="329"/>
      <c r="AB159" s="334"/>
      <c r="AC159" s="334"/>
      <c r="AD159" s="334"/>
      <c r="AE159" s="334"/>
      <c r="AF159" s="335"/>
    </row>
    <row r="160" spans="2:32">
      <c r="B160" s="158"/>
      <c r="C160" s="328"/>
      <c r="D160" s="328"/>
      <c r="E160" s="156"/>
      <c r="F160" s="329"/>
      <c r="G160" s="320"/>
      <c r="H160" s="329"/>
      <c r="I160" s="156"/>
      <c r="J160" s="330" t="str">
        <f t="shared" si="12"/>
        <v/>
      </c>
      <c r="K160" s="331" t="str">
        <f t="shared" si="13"/>
        <v/>
      </c>
      <c r="L160" s="329"/>
      <c r="M160" s="505"/>
      <c r="N160" s="156"/>
      <c r="O160" s="333"/>
      <c r="P160" s="159"/>
      <c r="Q160" s="156"/>
      <c r="R160" s="330" t="str">
        <f t="shared" si="14"/>
        <v/>
      </c>
      <c r="S160" s="331" t="str">
        <f t="shared" si="15"/>
        <v/>
      </c>
      <c r="T160" s="320"/>
      <c r="U160" s="320"/>
      <c r="V160" s="505"/>
      <c r="X160" s="330" t="str">
        <f t="shared" si="16"/>
        <v/>
      </c>
      <c r="Y160" s="331" t="str">
        <f t="shared" si="17"/>
        <v/>
      </c>
      <c r="Z160" s="329"/>
      <c r="AA160" s="329"/>
      <c r="AB160" s="334"/>
      <c r="AC160" s="334"/>
      <c r="AD160" s="334"/>
      <c r="AE160" s="334"/>
      <c r="AF160" s="335"/>
    </row>
    <row r="161" spans="2:32">
      <c r="B161" s="158"/>
      <c r="C161" s="328"/>
      <c r="D161" s="328"/>
      <c r="E161" s="156"/>
      <c r="F161" s="329"/>
      <c r="G161" s="320"/>
      <c r="H161" s="329"/>
      <c r="I161" s="156"/>
      <c r="J161" s="330" t="str">
        <f t="shared" si="12"/>
        <v/>
      </c>
      <c r="K161" s="331" t="str">
        <f t="shared" si="13"/>
        <v/>
      </c>
      <c r="L161" s="329"/>
      <c r="M161" s="505"/>
      <c r="N161" s="156"/>
      <c r="O161" s="333"/>
      <c r="P161" s="159"/>
      <c r="Q161" s="156"/>
      <c r="R161" s="330" t="str">
        <f t="shared" si="14"/>
        <v/>
      </c>
      <c r="S161" s="331" t="str">
        <f t="shared" si="15"/>
        <v/>
      </c>
      <c r="T161" s="320"/>
      <c r="U161" s="320"/>
      <c r="V161" s="505"/>
      <c r="X161" s="330" t="str">
        <f t="shared" si="16"/>
        <v/>
      </c>
      <c r="Y161" s="331" t="str">
        <f t="shared" si="17"/>
        <v/>
      </c>
      <c r="Z161" s="329"/>
      <c r="AA161" s="329"/>
      <c r="AB161" s="334"/>
      <c r="AC161" s="334"/>
      <c r="AD161" s="334"/>
      <c r="AE161" s="334"/>
      <c r="AF161" s="335"/>
    </row>
    <row r="162" spans="2:32">
      <c r="B162" s="158"/>
      <c r="C162" s="328"/>
      <c r="D162" s="328"/>
      <c r="E162" s="156"/>
      <c r="F162" s="329"/>
      <c r="G162" s="320"/>
      <c r="H162" s="329"/>
      <c r="I162" s="156"/>
      <c r="J162" s="330" t="str">
        <f t="shared" si="12"/>
        <v/>
      </c>
      <c r="K162" s="331" t="str">
        <f t="shared" si="13"/>
        <v/>
      </c>
      <c r="L162" s="329"/>
      <c r="M162" s="505"/>
      <c r="N162" s="156"/>
      <c r="O162" s="333"/>
      <c r="P162" s="159"/>
      <c r="Q162" s="156"/>
      <c r="R162" s="330" t="str">
        <f t="shared" si="14"/>
        <v/>
      </c>
      <c r="S162" s="331" t="str">
        <f t="shared" si="15"/>
        <v/>
      </c>
      <c r="T162" s="320"/>
      <c r="U162" s="320"/>
      <c r="V162" s="505"/>
      <c r="X162" s="330" t="str">
        <f t="shared" si="16"/>
        <v/>
      </c>
      <c r="Y162" s="331" t="str">
        <f t="shared" si="17"/>
        <v/>
      </c>
      <c r="Z162" s="329"/>
      <c r="AA162" s="329"/>
      <c r="AB162" s="334"/>
      <c r="AC162" s="334"/>
      <c r="AD162" s="334"/>
      <c r="AE162" s="334"/>
      <c r="AF162" s="335"/>
    </row>
    <row r="163" spans="2:32">
      <c r="B163" s="158"/>
      <c r="C163" s="328"/>
      <c r="D163" s="328"/>
      <c r="E163" s="156"/>
      <c r="F163" s="329"/>
      <c r="G163" s="320"/>
      <c r="H163" s="329"/>
      <c r="I163" s="156"/>
      <c r="J163" s="330" t="str">
        <f t="shared" si="12"/>
        <v/>
      </c>
      <c r="K163" s="331" t="str">
        <f t="shared" si="13"/>
        <v/>
      </c>
      <c r="L163" s="329"/>
      <c r="M163" s="505"/>
      <c r="N163" s="156"/>
      <c r="O163" s="333"/>
      <c r="P163" s="159"/>
      <c r="Q163" s="156"/>
      <c r="R163" s="330" t="str">
        <f t="shared" si="14"/>
        <v/>
      </c>
      <c r="S163" s="331" t="str">
        <f t="shared" si="15"/>
        <v/>
      </c>
      <c r="T163" s="320"/>
      <c r="U163" s="320"/>
      <c r="V163" s="505"/>
      <c r="X163" s="330" t="str">
        <f t="shared" si="16"/>
        <v/>
      </c>
      <c r="Y163" s="331" t="str">
        <f t="shared" si="17"/>
        <v/>
      </c>
      <c r="Z163" s="329"/>
      <c r="AA163" s="329"/>
      <c r="AB163" s="334"/>
      <c r="AC163" s="334"/>
      <c r="AD163" s="334"/>
      <c r="AE163" s="334"/>
      <c r="AF163" s="335"/>
    </row>
    <row r="164" spans="2:32">
      <c r="B164" s="158"/>
      <c r="C164" s="328"/>
      <c r="D164" s="328"/>
      <c r="E164" s="156"/>
      <c r="F164" s="329"/>
      <c r="G164" s="320"/>
      <c r="H164" s="329"/>
      <c r="I164" s="156"/>
      <c r="J164" s="330" t="str">
        <f t="shared" si="12"/>
        <v/>
      </c>
      <c r="K164" s="331" t="str">
        <f t="shared" si="13"/>
        <v/>
      </c>
      <c r="L164" s="329"/>
      <c r="M164" s="505"/>
      <c r="N164" s="156"/>
      <c r="O164" s="333"/>
      <c r="P164" s="159"/>
      <c r="Q164" s="156"/>
      <c r="R164" s="330" t="str">
        <f t="shared" si="14"/>
        <v/>
      </c>
      <c r="S164" s="331" t="str">
        <f t="shared" si="15"/>
        <v/>
      </c>
      <c r="T164" s="320"/>
      <c r="U164" s="320"/>
      <c r="V164" s="505"/>
      <c r="X164" s="330" t="str">
        <f t="shared" si="16"/>
        <v/>
      </c>
      <c r="Y164" s="331" t="str">
        <f t="shared" si="17"/>
        <v/>
      </c>
      <c r="Z164" s="329"/>
      <c r="AA164" s="329"/>
      <c r="AB164" s="334"/>
      <c r="AC164" s="334"/>
      <c r="AD164" s="334"/>
      <c r="AE164" s="334"/>
      <c r="AF164" s="335"/>
    </row>
    <row r="165" spans="2:32">
      <c r="B165" s="158"/>
      <c r="C165" s="328"/>
      <c r="D165" s="328"/>
      <c r="E165" s="156"/>
      <c r="F165" s="329"/>
      <c r="G165" s="320"/>
      <c r="H165" s="329"/>
      <c r="I165" s="156"/>
      <c r="J165" s="330" t="str">
        <f t="shared" si="12"/>
        <v/>
      </c>
      <c r="K165" s="331" t="str">
        <f t="shared" si="13"/>
        <v/>
      </c>
      <c r="L165" s="329"/>
      <c r="M165" s="505"/>
      <c r="N165" s="156"/>
      <c r="O165" s="333"/>
      <c r="P165" s="159"/>
      <c r="Q165" s="156"/>
      <c r="R165" s="330" t="str">
        <f t="shared" si="14"/>
        <v/>
      </c>
      <c r="S165" s="331" t="str">
        <f t="shared" si="15"/>
        <v/>
      </c>
      <c r="T165" s="320"/>
      <c r="U165" s="320"/>
      <c r="V165" s="505"/>
      <c r="X165" s="330" t="str">
        <f t="shared" si="16"/>
        <v/>
      </c>
      <c r="Y165" s="331" t="str">
        <f t="shared" si="17"/>
        <v/>
      </c>
      <c r="Z165" s="329"/>
      <c r="AA165" s="329"/>
      <c r="AB165" s="334"/>
      <c r="AC165" s="334"/>
      <c r="AD165" s="334"/>
      <c r="AE165" s="334"/>
      <c r="AF165" s="335"/>
    </row>
    <row r="166" spans="2:32">
      <c r="B166" s="158"/>
      <c r="C166" s="328"/>
      <c r="D166" s="328"/>
      <c r="E166" s="156"/>
      <c r="F166" s="329"/>
      <c r="G166" s="320"/>
      <c r="H166" s="329"/>
      <c r="I166" s="156"/>
      <c r="J166" s="330" t="str">
        <f t="shared" si="12"/>
        <v/>
      </c>
      <c r="K166" s="331" t="str">
        <f t="shared" si="13"/>
        <v/>
      </c>
      <c r="L166" s="329"/>
      <c r="M166" s="505"/>
      <c r="N166" s="156"/>
      <c r="O166" s="333"/>
      <c r="P166" s="159"/>
      <c r="Q166" s="156"/>
      <c r="R166" s="330" t="str">
        <f t="shared" si="14"/>
        <v/>
      </c>
      <c r="S166" s="331" t="str">
        <f t="shared" si="15"/>
        <v/>
      </c>
      <c r="T166" s="320"/>
      <c r="U166" s="320"/>
      <c r="V166" s="505"/>
      <c r="X166" s="330" t="str">
        <f t="shared" si="16"/>
        <v/>
      </c>
      <c r="Y166" s="331" t="str">
        <f t="shared" si="17"/>
        <v/>
      </c>
      <c r="Z166" s="329"/>
      <c r="AA166" s="329"/>
      <c r="AB166" s="334"/>
      <c r="AC166" s="334"/>
      <c r="AD166" s="334"/>
      <c r="AE166" s="334"/>
      <c r="AF166" s="335"/>
    </row>
    <row r="167" spans="2:32">
      <c r="B167" s="158"/>
      <c r="C167" s="328"/>
      <c r="D167" s="328"/>
      <c r="E167" s="156"/>
      <c r="F167" s="329"/>
      <c r="G167" s="320"/>
      <c r="H167" s="329"/>
      <c r="I167" s="156"/>
      <c r="J167" s="330" t="str">
        <f t="shared" si="12"/>
        <v/>
      </c>
      <c r="K167" s="331" t="str">
        <f t="shared" si="13"/>
        <v/>
      </c>
      <c r="L167" s="329"/>
      <c r="M167" s="505"/>
      <c r="N167" s="156"/>
      <c r="O167" s="333"/>
      <c r="P167" s="159"/>
      <c r="Q167" s="156"/>
      <c r="R167" s="330" t="str">
        <f t="shared" si="14"/>
        <v/>
      </c>
      <c r="S167" s="331" t="str">
        <f t="shared" si="15"/>
        <v/>
      </c>
      <c r="T167" s="320"/>
      <c r="U167" s="320"/>
      <c r="V167" s="505"/>
      <c r="X167" s="330" t="str">
        <f t="shared" si="16"/>
        <v/>
      </c>
      <c r="Y167" s="331" t="str">
        <f t="shared" si="17"/>
        <v/>
      </c>
      <c r="Z167" s="329"/>
      <c r="AA167" s="329"/>
      <c r="AB167" s="334"/>
      <c r="AC167" s="334"/>
      <c r="AD167" s="334"/>
      <c r="AE167" s="334"/>
      <c r="AF167" s="335"/>
    </row>
    <row r="168" spans="2:32">
      <c r="B168" s="158"/>
      <c r="C168" s="328"/>
      <c r="D168" s="328"/>
      <c r="E168" s="156"/>
      <c r="F168" s="329"/>
      <c r="G168" s="320"/>
      <c r="H168" s="329"/>
      <c r="I168" s="156"/>
      <c r="J168" s="330" t="str">
        <f t="shared" si="12"/>
        <v/>
      </c>
      <c r="K168" s="331" t="str">
        <f t="shared" si="13"/>
        <v/>
      </c>
      <c r="L168" s="329"/>
      <c r="M168" s="505"/>
      <c r="N168" s="156"/>
      <c r="O168" s="333"/>
      <c r="P168" s="159"/>
      <c r="Q168" s="156"/>
      <c r="R168" s="330" t="str">
        <f t="shared" si="14"/>
        <v/>
      </c>
      <c r="S168" s="331" t="str">
        <f t="shared" si="15"/>
        <v/>
      </c>
      <c r="T168" s="320"/>
      <c r="U168" s="320"/>
      <c r="V168" s="505"/>
      <c r="X168" s="330" t="str">
        <f t="shared" si="16"/>
        <v/>
      </c>
      <c r="Y168" s="331" t="str">
        <f t="shared" si="17"/>
        <v/>
      </c>
      <c r="Z168" s="329"/>
      <c r="AA168" s="329"/>
      <c r="AB168" s="334"/>
      <c r="AC168" s="334"/>
      <c r="AD168" s="334"/>
      <c r="AE168" s="334"/>
      <c r="AF168" s="335"/>
    </row>
    <row r="169" spans="2:32">
      <c r="B169" s="158"/>
      <c r="C169" s="328"/>
      <c r="D169" s="328"/>
      <c r="E169" s="156"/>
      <c r="F169" s="329"/>
      <c r="G169" s="320"/>
      <c r="H169" s="329"/>
      <c r="I169" s="156"/>
      <c r="J169" s="330" t="str">
        <f t="shared" si="12"/>
        <v/>
      </c>
      <c r="K169" s="331" t="str">
        <f t="shared" si="13"/>
        <v/>
      </c>
      <c r="L169" s="329"/>
      <c r="M169" s="505"/>
      <c r="N169" s="156"/>
      <c r="O169" s="333"/>
      <c r="P169" s="159"/>
      <c r="Q169" s="156"/>
      <c r="R169" s="330" t="str">
        <f t="shared" si="14"/>
        <v/>
      </c>
      <c r="S169" s="331" t="str">
        <f t="shared" si="15"/>
        <v/>
      </c>
      <c r="T169" s="320"/>
      <c r="U169" s="320"/>
      <c r="V169" s="505"/>
      <c r="X169" s="330" t="str">
        <f t="shared" si="16"/>
        <v/>
      </c>
      <c r="Y169" s="331" t="str">
        <f t="shared" si="17"/>
        <v/>
      </c>
      <c r="Z169" s="329"/>
      <c r="AA169" s="329"/>
      <c r="AB169" s="334"/>
      <c r="AC169" s="334"/>
      <c r="AD169" s="334"/>
      <c r="AE169" s="334"/>
      <c r="AF169" s="335"/>
    </row>
    <row r="170" spans="2:32">
      <c r="B170" s="158"/>
      <c r="C170" s="328"/>
      <c r="D170" s="328"/>
      <c r="E170" s="156"/>
      <c r="F170" s="329"/>
      <c r="G170" s="320"/>
      <c r="H170" s="329"/>
      <c r="I170" s="156"/>
      <c r="J170" s="330" t="str">
        <f t="shared" si="12"/>
        <v/>
      </c>
      <c r="K170" s="331" t="str">
        <f t="shared" si="13"/>
        <v/>
      </c>
      <c r="L170" s="329"/>
      <c r="M170" s="505"/>
      <c r="N170" s="156"/>
      <c r="O170" s="333"/>
      <c r="P170" s="159"/>
      <c r="Q170" s="156"/>
      <c r="R170" s="330" t="str">
        <f t="shared" si="14"/>
        <v/>
      </c>
      <c r="S170" s="331" t="str">
        <f t="shared" si="15"/>
        <v/>
      </c>
      <c r="T170" s="320"/>
      <c r="U170" s="320"/>
      <c r="V170" s="505"/>
      <c r="X170" s="330" t="str">
        <f t="shared" si="16"/>
        <v/>
      </c>
      <c r="Y170" s="331" t="str">
        <f t="shared" si="17"/>
        <v/>
      </c>
      <c r="Z170" s="329"/>
      <c r="AA170" s="329"/>
      <c r="AB170" s="334"/>
      <c r="AC170" s="334"/>
      <c r="AD170" s="334"/>
      <c r="AE170" s="334"/>
      <c r="AF170" s="335"/>
    </row>
    <row r="171" spans="2:32">
      <c r="B171" s="158"/>
      <c r="C171" s="328"/>
      <c r="D171" s="328"/>
      <c r="E171" s="156"/>
      <c r="F171" s="329"/>
      <c r="G171" s="320"/>
      <c r="H171" s="329"/>
      <c r="I171" s="156"/>
      <c r="J171" s="330" t="str">
        <f t="shared" si="12"/>
        <v/>
      </c>
      <c r="K171" s="331" t="str">
        <f t="shared" si="13"/>
        <v/>
      </c>
      <c r="L171" s="329"/>
      <c r="M171" s="505"/>
      <c r="N171" s="156"/>
      <c r="O171" s="333"/>
      <c r="P171" s="159"/>
      <c r="Q171" s="156"/>
      <c r="R171" s="330" t="str">
        <f t="shared" si="14"/>
        <v/>
      </c>
      <c r="S171" s="331" t="str">
        <f t="shared" si="15"/>
        <v/>
      </c>
      <c r="T171" s="320"/>
      <c r="U171" s="320"/>
      <c r="V171" s="505"/>
      <c r="X171" s="330" t="str">
        <f t="shared" si="16"/>
        <v/>
      </c>
      <c r="Y171" s="331" t="str">
        <f t="shared" si="17"/>
        <v/>
      </c>
      <c r="Z171" s="329"/>
      <c r="AA171" s="329"/>
      <c r="AB171" s="334"/>
      <c r="AC171" s="334"/>
      <c r="AD171" s="334"/>
      <c r="AE171" s="334"/>
      <c r="AF171" s="335"/>
    </row>
    <row r="172" spans="2:32">
      <c r="B172" s="158"/>
      <c r="C172" s="328"/>
      <c r="D172" s="328"/>
      <c r="E172" s="156"/>
      <c r="F172" s="329"/>
      <c r="G172" s="320"/>
      <c r="H172" s="329"/>
      <c r="I172" s="156"/>
      <c r="J172" s="330" t="str">
        <f t="shared" si="12"/>
        <v/>
      </c>
      <c r="K172" s="331" t="str">
        <f t="shared" si="13"/>
        <v/>
      </c>
      <c r="L172" s="329"/>
      <c r="M172" s="505"/>
      <c r="N172" s="156"/>
      <c r="O172" s="333"/>
      <c r="P172" s="159"/>
      <c r="Q172" s="156"/>
      <c r="R172" s="330" t="str">
        <f t="shared" si="14"/>
        <v/>
      </c>
      <c r="S172" s="331" t="str">
        <f t="shared" si="15"/>
        <v/>
      </c>
      <c r="T172" s="320"/>
      <c r="U172" s="320"/>
      <c r="V172" s="505"/>
      <c r="X172" s="330" t="str">
        <f t="shared" si="16"/>
        <v/>
      </c>
      <c r="Y172" s="331" t="str">
        <f t="shared" si="17"/>
        <v/>
      </c>
      <c r="Z172" s="329"/>
      <c r="AA172" s="329"/>
      <c r="AB172" s="334"/>
      <c r="AC172" s="334"/>
      <c r="AD172" s="334"/>
      <c r="AE172" s="334"/>
      <c r="AF172" s="335"/>
    </row>
    <row r="173" spans="2:32">
      <c r="B173" s="158"/>
      <c r="C173" s="328"/>
      <c r="D173" s="328"/>
      <c r="E173" s="156"/>
      <c r="F173" s="329"/>
      <c r="G173" s="320"/>
      <c r="H173" s="329"/>
      <c r="I173" s="156"/>
      <c r="J173" s="330" t="str">
        <f t="shared" si="12"/>
        <v/>
      </c>
      <c r="K173" s="331" t="str">
        <f t="shared" si="13"/>
        <v/>
      </c>
      <c r="L173" s="329"/>
      <c r="M173" s="505"/>
      <c r="N173" s="156"/>
      <c r="O173" s="333"/>
      <c r="P173" s="159"/>
      <c r="Q173" s="156"/>
      <c r="R173" s="330" t="str">
        <f t="shared" si="14"/>
        <v/>
      </c>
      <c r="S173" s="331" t="str">
        <f t="shared" si="15"/>
        <v/>
      </c>
      <c r="T173" s="320"/>
      <c r="U173" s="320"/>
      <c r="V173" s="505"/>
      <c r="X173" s="330" t="str">
        <f t="shared" si="16"/>
        <v/>
      </c>
      <c r="Y173" s="331" t="str">
        <f t="shared" si="17"/>
        <v/>
      </c>
      <c r="Z173" s="329"/>
      <c r="AA173" s="329"/>
      <c r="AB173" s="334"/>
      <c r="AC173" s="334"/>
      <c r="AD173" s="334"/>
      <c r="AE173" s="334"/>
      <c r="AF173" s="335"/>
    </row>
    <row r="174" spans="2:32">
      <c r="B174" s="158"/>
      <c r="C174" s="328"/>
      <c r="D174" s="328"/>
      <c r="E174" s="156"/>
      <c r="F174" s="329"/>
      <c r="G174" s="320"/>
      <c r="H174" s="329"/>
      <c r="I174" s="156"/>
      <c r="J174" s="330" t="str">
        <f t="shared" si="12"/>
        <v/>
      </c>
      <c r="K174" s="331" t="str">
        <f t="shared" si="13"/>
        <v/>
      </c>
      <c r="L174" s="329"/>
      <c r="M174" s="505"/>
      <c r="N174" s="156"/>
      <c r="O174" s="333"/>
      <c r="P174" s="159"/>
      <c r="Q174" s="156"/>
      <c r="R174" s="330" t="str">
        <f t="shared" si="14"/>
        <v/>
      </c>
      <c r="S174" s="331" t="str">
        <f t="shared" si="15"/>
        <v/>
      </c>
      <c r="T174" s="320"/>
      <c r="U174" s="320"/>
      <c r="V174" s="505"/>
      <c r="X174" s="330" t="str">
        <f t="shared" si="16"/>
        <v/>
      </c>
      <c r="Y174" s="331" t="str">
        <f t="shared" si="17"/>
        <v/>
      </c>
      <c r="Z174" s="329"/>
      <c r="AA174" s="329"/>
      <c r="AB174" s="334"/>
      <c r="AC174" s="334"/>
      <c r="AD174" s="334"/>
      <c r="AE174" s="334"/>
      <c r="AF174" s="335"/>
    </row>
    <row r="175" spans="2:32">
      <c r="B175" s="158"/>
      <c r="C175" s="328"/>
      <c r="D175" s="328"/>
      <c r="E175" s="156"/>
      <c r="F175" s="329"/>
      <c r="G175" s="320"/>
      <c r="H175" s="329"/>
      <c r="I175" s="156"/>
      <c r="J175" s="330" t="str">
        <f t="shared" si="12"/>
        <v/>
      </c>
      <c r="K175" s="331" t="str">
        <f t="shared" si="13"/>
        <v/>
      </c>
      <c r="L175" s="329"/>
      <c r="M175" s="505"/>
      <c r="N175" s="156"/>
      <c r="O175" s="333"/>
      <c r="P175" s="159"/>
      <c r="Q175" s="156"/>
      <c r="R175" s="330" t="str">
        <f t="shared" si="14"/>
        <v/>
      </c>
      <c r="S175" s="331" t="str">
        <f t="shared" si="15"/>
        <v/>
      </c>
      <c r="T175" s="320"/>
      <c r="U175" s="320"/>
      <c r="V175" s="505"/>
      <c r="X175" s="330" t="str">
        <f t="shared" si="16"/>
        <v/>
      </c>
      <c r="Y175" s="331" t="str">
        <f t="shared" si="17"/>
        <v/>
      </c>
      <c r="Z175" s="329"/>
      <c r="AA175" s="329"/>
      <c r="AB175" s="334"/>
      <c r="AC175" s="334"/>
      <c r="AD175" s="334"/>
      <c r="AE175" s="334"/>
      <c r="AF175" s="335"/>
    </row>
    <row r="176" spans="2:32">
      <c r="B176" s="158"/>
      <c r="C176" s="328"/>
      <c r="D176" s="328"/>
      <c r="E176" s="156"/>
      <c r="F176" s="329"/>
      <c r="G176" s="320"/>
      <c r="H176" s="329"/>
      <c r="I176" s="156"/>
      <c r="J176" s="330" t="str">
        <f t="shared" si="12"/>
        <v/>
      </c>
      <c r="K176" s="331" t="str">
        <f t="shared" si="13"/>
        <v/>
      </c>
      <c r="L176" s="329"/>
      <c r="M176" s="505"/>
      <c r="N176" s="156"/>
      <c r="O176" s="333"/>
      <c r="P176" s="159"/>
      <c r="Q176" s="156"/>
      <c r="R176" s="330" t="str">
        <f t="shared" si="14"/>
        <v/>
      </c>
      <c r="S176" s="331" t="str">
        <f t="shared" si="15"/>
        <v/>
      </c>
      <c r="T176" s="320"/>
      <c r="U176" s="320"/>
      <c r="V176" s="505"/>
      <c r="X176" s="330" t="str">
        <f t="shared" si="16"/>
        <v/>
      </c>
      <c r="Y176" s="331" t="str">
        <f t="shared" si="17"/>
        <v/>
      </c>
      <c r="Z176" s="329"/>
      <c r="AA176" s="329"/>
      <c r="AB176" s="334"/>
      <c r="AC176" s="334"/>
      <c r="AD176" s="334"/>
      <c r="AE176" s="334"/>
      <c r="AF176" s="335"/>
    </row>
    <row r="177" spans="2:32">
      <c r="B177" s="158"/>
      <c r="C177" s="328"/>
      <c r="D177" s="328"/>
      <c r="E177" s="156"/>
      <c r="F177" s="329"/>
      <c r="G177" s="320"/>
      <c r="H177" s="329"/>
      <c r="I177" s="156"/>
      <c r="J177" s="330" t="str">
        <f t="shared" si="12"/>
        <v/>
      </c>
      <c r="K177" s="331" t="str">
        <f t="shared" si="13"/>
        <v/>
      </c>
      <c r="L177" s="329"/>
      <c r="M177" s="505"/>
      <c r="N177" s="156"/>
      <c r="O177" s="333"/>
      <c r="P177" s="159"/>
      <c r="Q177" s="156"/>
      <c r="R177" s="330" t="str">
        <f t="shared" si="14"/>
        <v/>
      </c>
      <c r="S177" s="331" t="str">
        <f t="shared" si="15"/>
        <v/>
      </c>
      <c r="T177" s="320"/>
      <c r="U177" s="320"/>
      <c r="V177" s="505"/>
      <c r="X177" s="330" t="str">
        <f t="shared" si="16"/>
        <v/>
      </c>
      <c r="Y177" s="331" t="str">
        <f t="shared" si="17"/>
        <v/>
      </c>
      <c r="Z177" s="329"/>
      <c r="AA177" s="329"/>
      <c r="AB177" s="334"/>
      <c r="AC177" s="334"/>
      <c r="AD177" s="334"/>
      <c r="AE177" s="334"/>
      <c r="AF177" s="335"/>
    </row>
    <row r="178" spans="2:32">
      <c r="B178" s="158"/>
      <c r="C178" s="328"/>
      <c r="D178" s="328"/>
      <c r="E178" s="156"/>
      <c r="F178" s="329"/>
      <c r="G178" s="320"/>
      <c r="H178" s="329"/>
      <c r="I178" s="156"/>
      <c r="J178" s="330" t="str">
        <f t="shared" si="12"/>
        <v/>
      </c>
      <c r="K178" s="331" t="str">
        <f t="shared" si="13"/>
        <v/>
      </c>
      <c r="L178" s="329"/>
      <c r="M178" s="505"/>
      <c r="N178" s="156"/>
      <c r="O178" s="333"/>
      <c r="P178" s="159"/>
      <c r="Q178" s="156"/>
      <c r="R178" s="330" t="str">
        <f t="shared" si="14"/>
        <v/>
      </c>
      <c r="S178" s="331" t="str">
        <f t="shared" si="15"/>
        <v/>
      </c>
      <c r="T178" s="320"/>
      <c r="U178" s="320"/>
      <c r="V178" s="505"/>
      <c r="X178" s="330" t="str">
        <f t="shared" si="16"/>
        <v/>
      </c>
      <c r="Y178" s="331" t="str">
        <f t="shared" si="17"/>
        <v/>
      </c>
      <c r="Z178" s="329"/>
      <c r="AA178" s="329"/>
      <c r="AB178" s="334"/>
      <c r="AC178" s="334"/>
      <c r="AD178" s="334"/>
      <c r="AE178" s="334"/>
      <c r="AF178" s="335"/>
    </row>
    <row r="179" spans="2:32">
      <c r="B179" s="158"/>
      <c r="C179" s="328"/>
      <c r="D179" s="328"/>
      <c r="E179" s="156"/>
      <c r="F179" s="329"/>
      <c r="G179" s="320"/>
      <c r="H179" s="329"/>
      <c r="I179" s="156"/>
      <c r="J179" s="330" t="str">
        <f t="shared" si="12"/>
        <v/>
      </c>
      <c r="K179" s="331" t="str">
        <f t="shared" si="13"/>
        <v/>
      </c>
      <c r="L179" s="329"/>
      <c r="M179" s="505"/>
      <c r="N179" s="156"/>
      <c r="O179" s="333"/>
      <c r="P179" s="159"/>
      <c r="Q179" s="156"/>
      <c r="R179" s="330" t="str">
        <f t="shared" si="14"/>
        <v/>
      </c>
      <c r="S179" s="331" t="str">
        <f t="shared" si="15"/>
        <v/>
      </c>
      <c r="T179" s="320"/>
      <c r="U179" s="320"/>
      <c r="V179" s="505"/>
      <c r="X179" s="330" t="str">
        <f t="shared" si="16"/>
        <v/>
      </c>
      <c r="Y179" s="331" t="str">
        <f t="shared" si="17"/>
        <v/>
      </c>
      <c r="Z179" s="329"/>
      <c r="AA179" s="329"/>
      <c r="AB179" s="334"/>
      <c r="AC179" s="334"/>
      <c r="AD179" s="334"/>
      <c r="AE179" s="334"/>
      <c r="AF179" s="335"/>
    </row>
    <row r="180" spans="2:32">
      <c r="B180" s="158"/>
      <c r="C180" s="328"/>
      <c r="D180" s="328"/>
      <c r="E180" s="156"/>
      <c r="F180" s="329"/>
      <c r="G180" s="320"/>
      <c r="H180" s="329"/>
      <c r="I180" s="156"/>
      <c r="J180" s="330" t="str">
        <f t="shared" si="12"/>
        <v/>
      </c>
      <c r="K180" s="331" t="str">
        <f t="shared" si="13"/>
        <v/>
      </c>
      <c r="L180" s="329"/>
      <c r="M180" s="505"/>
      <c r="N180" s="156"/>
      <c r="O180" s="333"/>
      <c r="P180" s="159"/>
      <c r="Q180" s="156"/>
      <c r="R180" s="330" t="str">
        <f t="shared" si="14"/>
        <v/>
      </c>
      <c r="S180" s="331" t="str">
        <f t="shared" si="15"/>
        <v/>
      </c>
      <c r="T180" s="320"/>
      <c r="U180" s="320"/>
      <c r="V180" s="505"/>
      <c r="X180" s="330" t="str">
        <f t="shared" si="16"/>
        <v/>
      </c>
      <c r="Y180" s="331" t="str">
        <f t="shared" si="17"/>
        <v/>
      </c>
      <c r="Z180" s="329"/>
      <c r="AA180" s="329"/>
      <c r="AB180" s="334"/>
      <c r="AC180" s="334"/>
      <c r="AD180" s="334"/>
      <c r="AE180" s="334"/>
      <c r="AF180" s="335"/>
    </row>
    <row r="181" spans="2:32">
      <c r="B181" s="158"/>
      <c r="C181" s="328"/>
      <c r="D181" s="328"/>
      <c r="E181" s="156"/>
      <c r="F181" s="329"/>
      <c r="G181" s="320"/>
      <c r="H181" s="329"/>
      <c r="I181" s="156"/>
      <c r="J181" s="330" t="str">
        <f t="shared" si="12"/>
        <v/>
      </c>
      <c r="K181" s="331" t="str">
        <f t="shared" si="13"/>
        <v/>
      </c>
      <c r="L181" s="329"/>
      <c r="M181" s="505"/>
      <c r="N181" s="156"/>
      <c r="O181" s="333"/>
      <c r="P181" s="159"/>
      <c r="Q181" s="156"/>
      <c r="R181" s="330" t="str">
        <f t="shared" si="14"/>
        <v/>
      </c>
      <c r="S181" s="331" t="str">
        <f t="shared" si="15"/>
        <v/>
      </c>
      <c r="T181" s="320"/>
      <c r="U181" s="320"/>
      <c r="V181" s="505"/>
      <c r="X181" s="330" t="str">
        <f t="shared" si="16"/>
        <v/>
      </c>
      <c r="Y181" s="331" t="str">
        <f t="shared" si="17"/>
        <v/>
      </c>
      <c r="Z181" s="329"/>
      <c r="AA181" s="329"/>
      <c r="AB181" s="334"/>
      <c r="AC181" s="334"/>
      <c r="AD181" s="334"/>
      <c r="AE181" s="334"/>
      <c r="AF181" s="335"/>
    </row>
    <row r="182" spans="2:32">
      <c r="B182" s="158"/>
      <c r="C182" s="328"/>
      <c r="D182" s="328"/>
      <c r="E182" s="156"/>
      <c r="F182" s="329"/>
      <c r="G182" s="320"/>
      <c r="H182" s="329"/>
      <c r="I182" s="156"/>
      <c r="J182" s="330" t="str">
        <f t="shared" si="12"/>
        <v/>
      </c>
      <c r="K182" s="331" t="str">
        <f t="shared" si="13"/>
        <v/>
      </c>
      <c r="L182" s="329"/>
      <c r="M182" s="505"/>
      <c r="N182" s="156"/>
      <c r="O182" s="333"/>
      <c r="P182" s="159"/>
      <c r="Q182" s="156"/>
      <c r="R182" s="330" t="str">
        <f t="shared" si="14"/>
        <v/>
      </c>
      <c r="S182" s="331" t="str">
        <f t="shared" si="15"/>
        <v/>
      </c>
      <c r="T182" s="320"/>
      <c r="U182" s="320"/>
      <c r="V182" s="505"/>
      <c r="X182" s="330" t="str">
        <f t="shared" si="16"/>
        <v/>
      </c>
      <c r="Y182" s="331" t="str">
        <f t="shared" si="17"/>
        <v/>
      </c>
      <c r="Z182" s="329"/>
      <c r="AA182" s="329"/>
      <c r="AB182" s="334"/>
      <c r="AC182" s="334"/>
      <c r="AD182" s="334"/>
      <c r="AE182" s="334"/>
      <c r="AF182" s="335"/>
    </row>
    <row r="183" spans="2:32">
      <c r="B183" s="158"/>
      <c r="C183" s="328"/>
      <c r="D183" s="9"/>
      <c r="E183" s="156"/>
      <c r="F183" s="7"/>
      <c r="G183" s="6"/>
      <c r="H183" s="7"/>
      <c r="I183" s="156"/>
      <c r="J183" s="157" t="str">
        <f t="shared" ref="J183:J220" si="18">IF($C183="","",$C183)</f>
        <v/>
      </c>
      <c r="K183" s="157" t="str">
        <f t="shared" ref="K183:K198" si="19">IF($D183="","",$D183)</f>
        <v/>
      </c>
      <c r="L183" s="7"/>
      <c r="M183" s="506"/>
      <c r="N183" s="156"/>
      <c r="O183" s="8"/>
      <c r="P183" s="159"/>
      <c r="Q183" s="156"/>
      <c r="R183" s="133" t="str">
        <f t="shared" ref="R183:R198" si="20">IF($C183="","",$C183)</f>
        <v/>
      </c>
      <c r="S183" s="157" t="str">
        <f t="shared" ref="S183:S198" si="21">IF($D183="","",$D183)</f>
        <v/>
      </c>
      <c r="T183" s="320"/>
      <c r="U183" s="6"/>
      <c r="V183" s="506"/>
      <c r="X183" s="133" t="str">
        <f t="shared" ref="X183:X198" si="22">IF($C183="","",$C183)</f>
        <v/>
      </c>
      <c r="Y183" s="157" t="str">
        <f t="shared" ref="Y183:Y198" si="23">IF($D183="","",$D183)</f>
        <v/>
      </c>
      <c r="Z183" s="7"/>
      <c r="AA183" s="7"/>
      <c r="AB183" s="143"/>
      <c r="AC183" s="143"/>
      <c r="AD183" s="214"/>
      <c r="AE183" s="214"/>
      <c r="AF183" s="159"/>
    </row>
    <row r="184" spans="2:32">
      <c r="B184" s="158"/>
      <c r="C184" s="328"/>
      <c r="D184" s="9"/>
      <c r="E184" s="156"/>
      <c r="F184" s="7"/>
      <c r="G184" s="6"/>
      <c r="H184" s="7"/>
      <c r="I184" s="156"/>
      <c r="J184" s="157" t="str">
        <f t="shared" si="18"/>
        <v/>
      </c>
      <c r="K184" s="157" t="str">
        <f t="shared" si="19"/>
        <v/>
      </c>
      <c r="L184" s="7"/>
      <c r="M184" s="504" t="str">
        <f>$M$6</f>
        <v>Sí</v>
      </c>
      <c r="N184" s="156"/>
      <c r="O184" s="8"/>
      <c r="P184" s="159"/>
      <c r="Q184" s="156"/>
      <c r="R184" s="133" t="str">
        <f t="shared" si="20"/>
        <v/>
      </c>
      <c r="S184" s="157" t="str">
        <f t="shared" si="21"/>
        <v/>
      </c>
      <c r="T184" s="320"/>
      <c r="U184" s="6"/>
      <c r="V184" s="507" t="str">
        <f>$V$6</f>
        <v>Sí</v>
      </c>
      <c r="X184" s="133" t="str">
        <f t="shared" si="22"/>
        <v/>
      </c>
      <c r="Y184" s="157" t="str">
        <f t="shared" si="23"/>
        <v/>
      </c>
      <c r="Z184" s="7"/>
      <c r="AA184" s="7"/>
      <c r="AB184" s="143"/>
      <c r="AC184" s="143"/>
      <c r="AD184" s="214"/>
      <c r="AE184" s="214"/>
      <c r="AF184" s="159"/>
    </row>
    <row r="185" spans="2:32">
      <c r="B185" s="158"/>
      <c r="C185" s="328"/>
      <c r="D185" s="9"/>
      <c r="E185" s="156"/>
      <c r="F185" s="7"/>
      <c r="G185" s="6"/>
      <c r="H185" s="7"/>
      <c r="I185" s="156"/>
      <c r="J185" s="157" t="str">
        <f t="shared" si="18"/>
        <v/>
      </c>
      <c r="K185" s="157" t="str">
        <f t="shared" si="19"/>
        <v/>
      </c>
      <c r="L185" s="7"/>
      <c r="M185" s="505"/>
      <c r="N185" s="156"/>
      <c r="O185" s="8"/>
      <c r="P185" s="159"/>
      <c r="Q185" s="156"/>
      <c r="R185" s="133" t="str">
        <f t="shared" si="20"/>
        <v/>
      </c>
      <c r="S185" s="157" t="str">
        <f t="shared" si="21"/>
        <v/>
      </c>
      <c r="T185" s="320"/>
      <c r="U185" s="6"/>
      <c r="V185" s="507"/>
      <c r="X185" s="133" t="str">
        <f t="shared" si="22"/>
        <v/>
      </c>
      <c r="Y185" s="157" t="str">
        <f t="shared" si="23"/>
        <v/>
      </c>
      <c r="Z185" s="7"/>
      <c r="AA185" s="7"/>
      <c r="AB185" s="143"/>
      <c r="AC185" s="143"/>
      <c r="AD185" s="214"/>
      <c r="AE185" s="214"/>
      <c r="AF185" s="159"/>
    </row>
    <row r="186" spans="2:32">
      <c r="B186" s="158"/>
      <c r="C186" s="328"/>
      <c r="D186" s="9"/>
      <c r="E186" s="156"/>
      <c r="F186" s="7"/>
      <c r="G186" s="6"/>
      <c r="H186" s="7"/>
      <c r="I186" s="156"/>
      <c r="J186" s="157" t="str">
        <f t="shared" si="18"/>
        <v/>
      </c>
      <c r="K186" s="157" t="str">
        <f t="shared" si="19"/>
        <v/>
      </c>
      <c r="L186" s="7"/>
      <c r="M186" s="505"/>
      <c r="N186" s="156"/>
      <c r="O186" s="8"/>
      <c r="P186" s="159"/>
      <c r="Q186" s="156"/>
      <c r="R186" s="133" t="str">
        <f t="shared" si="20"/>
        <v/>
      </c>
      <c r="S186" s="157" t="str">
        <f t="shared" si="21"/>
        <v/>
      </c>
      <c r="T186" s="320"/>
      <c r="U186" s="6"/>
      <c r="V186" s="507"/>
      <c r="X186" s="133" t="str">
        <f t="shared" si="22"/>
        <v/>
      </c>
      <c r="Y186" s="157" t="str">
        <f t="shared" si="23"/>
        <v/>
      </c>
      <c r="Z186" s="7"/>
      <c r="AA186" s="7"/>
      <c r="AB186" s="143"/>
      <c r="AC186" s="143"/>
      <c r="AD186" s="214"/>
      <c r="AE186" s="214"/>
      <c r="AF186" s="159"/>
    </row>
    <row r="187" spans="2:32">
      <c r="B187" s="158"/>
      <c r="C187" s="328"/>
      <c r="D187" s="9"/>
      <c r="E187" s="156"/>
      <c r="F187" s="7"/>
      <c r="G187" s="6"/>
      <c r="H187" s="7"/>
      <c r="I187" s="156"/>
      <c r="J187" s="157" t="str">
        <f t="shared" si="18"/>
        <v/>
      </c>
      <c r="K187" s="157" t="str">
        <f t="shared" si="19"/>
        <v/>
      </c>
      <c r="L187" s="7"/>
      <c r="M187" s="505"/>
      <c r="N187" s="156"/>
      <c r="O187" s="8"/>
      <c r="P187" s="159"/>
      <c r="Q187" s="156"/>
      <c r="R187" s="133" t="str">
        <f t="shared" si="20"/>
        <v/>
      </c>
      <c r="S187" s="157" t="str">
        <f t="shared" si="21"/>
        <v/>
      </c>
      <c r="T187" s="320"/>
      <c r="U187" s="6"/>
      <c r="V187" s="507"/>
      <c r="X187" s="133" t="str">
        <f t="shared" si="22"/>
        <v/>
      </c>
      <c r="Y187" s="157" t="str">
        <f t="shared" si="23"/>
        <v/>
      </c>
      <c r="Z187" s="7"/>
      <c r="AA187" s="7"/>
      <c r="AB187" s="143"/>
      <c r="AC187" s="143"/>
      <c r="AD187" s="214"/>
      <c r="AE187" s="214"/>
      <c r="AF187" s="159"/>
    </row>
    <row r="188" spans="2:32">
      <c r="B188" s="158"/>
      <c r="C188" s="328"/>
      <c r="D188" s="9"/>
      <c r="E188" s="156"/>
      <c r="F188" s="7"/>
      <c r="G188" s="6"/>
      <c r="H188" s="7"/>
      <c r="I188" s="156"/>
      <c r="J188" s="157" t="str">
        <f t="shared" si="18"/>
        <v/>
      </c>
      <c r="K188" s="157" t="str">
        <f t="shared" si="19"/>
        <v/>
      </c>
      <c r="L188" s="7"/>
      <c r="M188" s="505"/>
      <c r="N188" s="156"/>
      <c r="O188" s="8"/>
      <c r="P188" s="159"/>
      <c r="Q188" s="156"/>
      <c r="R188" s="133" t="str">
        <f t="shared" si="20"/>
        <v/>
      </c>
      <c r="S188" s="157" t="str">
        <f t="shared" si="21"/>
        <v/>
      </c>
      <c r="T188" s="320"/>
      <c r="U188" s="6"/>
      <c r="V188" s="507"/>
      <c r="X188" s="133" t="str">
        <f t="shared" si="22"/>
        <v/>
      </c>
      <c r="Y188" s="157" t="str">
        <f t="shared" si="23"/>
        <v/>
      </c>
      <c r="Z188" s="7"/>
      <c r="AA188" s="7"/>
      <c r="AB188" s="143"/>
      <c r="AC188" s="143"/>
      <c r="AD188" s="214"/>
      <c r="AE188" s="214"/>
      <c r="AF188" s="159"/>
    </row>
    <row r="189" spans="2:32">
      <c r="B189" s="158"/>
      <c r="C189" s="328"/>
      <c r="D189" s="9"/>
      <c r="E189" s="156"/>
      <c r="F189" s="7"/>
      <c r="G189" s="6"/>
      <c r="H189" s="7"/>
      <c r="I189" s="156"/>
      <c r="J189" s="157" t="str">
        <f t="shared" si="18"/>
        <v/>
      </c>
      <c r="K189" s="157" t="str">
        <f t="shared" si="19"/>
        <v/>
      </c>
      <c r="L189" s="7"/>
      <c r="M189" s="505"/>
      <c r="N189" s="156"/>
      <c r="O189" s="8"/>
      <c r="P189" s="159"/>
      <c r="Q189" s="156"/>
      <c r="R189" s="133" t="str">
        <f t="shared" si="20"/>
        <v/>
      </c>
      <c r="S189" s="157" t="str">
        <f t="shared" si="21"/>
        <v/>
      </c>
      <c r="T189" s="320"/>
      <c r="U189" s="6"/>
      <c r="V189" s="507"/>
      <c r="X189" s="133" t="str">
        <f t="shared" si="22"/>
        <v/>
      </c>
      <c r="Y189" s="157" t="str">
        <f t="shared" si="23"/>
        <v/>
      </c>
      <c r="Z189" s="7"/>
      <c r="AA189" s="7"/>
      <c r="AB189" s="143"/>
      <c r="AC189" s="143"/>
      <c r="AD189" s="214"/>
      <c r="AE189" s="214"/>
      <c r="AF189" s="159"/>
    </row>
    <row r="190" spans="2:32">
      <c r="B190" s="158"/>
      <c r="C190" s="328"/>
      <c r="D190" s="9"/>
      <c r="E190" s="156"/>
      <c r="F190" s="7"/>
      <c r="G190" s="6"/>
      <c r="H190" s="7"/>
      <c r="I190" s="156"/>
      <c r="J190" s="157" t="str">
        <f t="shared" si="18"/>
        <v/>
      </c>
      <c r="K190" s="157" t="str">
        <f t="shared" si="19"/>
        <v/>
      </c>
      <c r="L190" s="7"/>
      <c r="M190" s="505"/>
      <c r="N190" s="156"/>
      <c r="O190" s="8"/>
      <c r="P190" s="159"/>
      <c r="Q190" s="156"/>
      <c r="R190" s="133" t="str">
        <f t="shared" si="20"/>
        <v/>
      </c>
      <c r="S190" s="157" t="str">
        <f t="shared" si="21"/>
        <v/>
      </c>
      <c r="T190" s="320"/>
      <c r="U190" s="6"/>
      <c r="V190" s="507"/>
      <c r="X190" s="133" t="str">
        <f t="shared" si="22"/>
        <v/>
      </c>
      <c r="Y190" s="157" t="str">
        <f t="shared" si="23"/>
        <v/>
      </c>
      <c r="Z190" s="7"/>
      <c r="AA190" s="7"/>
      <c r="AB190" s="143"/>
      <c r="AC190" s="143"/>
      <c r="AD190" s="214"/>
      <c r="AE190" s="214"/>
      <c r="AF190" s="159"/>
    </row>
    <row r="191" spans="2:32">
      <c r="B191" s="158"/>
      <c r="C191" s="328"/>
      <c r="D191" s="9"/>
      <c r="E191" s="156"/>
      <c r="F191" s="7"/>
      <c r="G191" s="6"/>
      <c r="H191" s="7"/>
      <c r="I191" s="156"/>
      <c r="J191" s="157" t="str">
        <f t="shared" si="18"/>
        <v/>
      </c>
      <c r="K191" s="157" t="str">
        <f t="shared" si="19"/>
        <v/>
      </c>
      <c r="L191" s="7"/>
      <c r="M191" s="505"/>
      <c r="N191" s="156"/>
      <c r="O191" s="8"/>
      <c r="P191" s="159"/>
      <c r="Q191" s="156"/>
      <c r="R191" s="133" t="str">
        <f t="shared" si="20"/>
        <v/>
      </c>
      <c r="S191" s="157" t="str">
        <f t="shared" si="21"/>
        <v/>
      </c>
      <c r="T191" s="320"/>
      <c r="U191" s="6"/>
      <c r="V191" s="507"/>
      <c r="X191" s="133" t="str">
        <f t="shared" si="22"/>
        <v/>
      </c>
      <c r="Y191" s="157" t="str">
        <f t="shared" si="23"/>
        <v/>
      </c>
      <c r="Z191" s="7"/>
      <c r="AA191" s="7"/>
      <c r="AB191" s="143"/>
      <c r="AC191" s="143"/>
      <c r="AD191" s="214"/>
      <c r="AE191" s="214"/>
      <c r="AF191" s="159"/>
    </row>
    <row r="192" spans="2:32">
      <c r="B192" s="158"/>
      <c r="C192" s="328"/>
      <c r="D192" s="9"/>
      <c r="E192" s="156"/>
      <c r="F192" s="7"/>
      <c r="G192" s="6"/>
      <c r="H192" s="7"/>
      <c r="I192" s="156"/>
      <c r="J192" s="157" t="str">
        <f t="shared" si="18"/>
        <v/>
      </c>
      <c r="K192" s="157" t="str">
        <f t="shared" si="19"/>
        <v/>
      </c>
      <c r="L192" s="7"/>
      <c r="M192" s="505"/>
      <c r="N192" s="156"/>
      <c r="O192" s="8"/>
      <c r="P192" s="159"/>
      <c r="Q192" s="156"/>
      <c r="R192" s="133" t="str">
        <f t="shared" si="20"/>
        <v/>
      </c>
      <c r="S192" s="157" t="str">
        <f t="shared" si="21"/>
        <v/>
      </c>
      <c r="T192" s="320"/>
      <c r="U192" s="6"/>
      <c r="V192" s="507"/>
      <c r="X192" s="133" t="str">
        <f t="shared" si="22"/>
        <v/>
      </c>
      <c r="Y192" s="157" t="str">
        <f t="shared" si="23"/>
        <v/>
      </c>
      <c r="Z192" s="7"/>
      <c r="AA192" s="7"/>
      <c r="AB192" s="143"/>
      <c r="AC192" s="143"/>
      <c r="AD192" s="214"/>
      <c r="AE192" s="214"/>
      <c r="AF192" s="159"/>
    </row>
    <row r="193" spans="2:32">
      <c r="B193" s="158"/>
      <c r="C193" s="328"/>
      <c r="D193" s="9"/>
      <c r="E193" s="156"/>
      <c r="F193" s="7"/>
      <c r="G193" s="6"/>
      <c r="H193" s="7"/>
      <c r="I193" s="156"/>
      <c r="J193" s="157" t="str">
        <f t="shared" si="18"/>
        <v/>
      </c>
      <c r="K193" s="157" t="str">
        <f t="shared" si="19"/>
        <v/>
      </c>
      <c r="L193" s="7"/>
      <c r="M193" s="505"/>
      <c r="N193" s="156"/>
      <c r="O193" s="8"/>
      <c r="P193" s="159"/>
      <c r="Q193" s="156"/>
      <c r="R193" s="133" t="str">
        <f t="shared" si="20"/>
        <v/>
      </c>
      <c r="S193" s="157" t="str">
        <f t="shared" si="21"/>
        <v/>
      </c>
      <c r="T193" s="320"/>
      <c r="U193" s="6"/>
      <c r="V193" s="507"/>
      <c r="X193" s="133" t="str">
        <f t="shared" si="22"/>
        <v/>
      </c>
      <c r="Y193" s="157" t="str">
        <f t="shared" si="23"/>
        <v/>
      </c>
      <c r="Z193" s="7"/>
      <c r="AA193" s="7"/>
      <c r="AB193" s="143"/>
      <c r="AC193" s="143"/>
      <c r="AD193" s="214"/>
      <c r="AE193" s="214"/>
      <c r="AF193" s="159"/>
    </row>
    <row r="194" spans="2:32">
      <c r="B194" s="158"/>
      <c r="C194" s="328"/>
      <c r="D194" s="9"/>
      <c r="E194" s="156"/>
      <c r="F194" s="7"/>
      <c r="G194" s="6"/>
      <c r="H194" s="7"/>
      <c r="I194" s="156"/>
      <c r="J194" s="157" t="str">
        <f t="shared" si="18"/>
        <v/>
      </c>
      <c r="K194" s="157" t="str">
        <f t="shared" si="19"/>
        <v/>
      </c>
      <c r="L194" s="7"/>
      <c r="M194" s="505"/>
      <c r="N194" s="156"/>
      <c r="O194" s="8"/>
      <c r="P194" s="159"/>
      <c r="Q194" s="156"/>
      <c r="R194" s="133" t="str">
        <f t="shared" si="20"/>
        <v/>
      </c>
      <c r="S194" s="157" t="str">
        <f t="shared" si="21"/>
        <v/>
      </c>
      <c r="T194" s="320"/>
      <c r="U194" s="6"/>
      <c r="V194" s="507"/>
      <c r="X194" s="133" t="str">
        <f t="shared" si="22"/>
        <v/>
      </c>
      <c r="Y194" s="157" t="str">
        <f t="shared" si="23"/>
        <v/>
      </c>
      <c r="Z194" s="7"/>
      <c r="AA194" s="7"/>
      <c r="AB194" s="143"/>
      <c r="AC194" s="143"/>
      <c r="AD194" s="214"/>
      <c r="AE194" s="214"/>
      <c r="AF194" s="159"/>
    </row>
    <row r="195" spans="2:32">
      <c r="B195" s="158"/>
      <c r="C195" s="328"/>
      <c r="D195" s="9"/>
      <c r="E195" s="156"/>
      <c r="F195" s="7"/>
      <c r="G195" s="6"/>
      <c r="H195" s="7"/>
      <c r="I195" s="156"/>
      <c r="J195" s="157" t="str">
        <f t="shared" si="18"/>
        <v/>
      </c>
      <c r="K195" s="157" t="str">
        <f t="shared" si="19"/>
        <v/>
      </c>
      <c r="L195" s="7"/>
      <c r="M195" s="505"/>
      <c r="N195" s="156"/>
      <c r="O195" s="8"/>
      <c r="P195" s="159"/>
      <c r="Q195" s="156"/>
      <c r="R195" s="133" t="str">
        <f t="shared" si="20"/>
        <v/>
      </c>
      <c r="S195" s="157" t="str">
        <f t="shared" si="21"/>
        <v/>
      </c>
      <c r="T195" s="320"/>
      <c r="U195" s="6"/>
      <c r="V195" s="507"/>
      <c r="X195" s="133" t="str">
        <f t="shared" si="22"/>
        <v/>
      </c>
      <c r="Y195" s="157" t="str">
        <f t="shared" si="23"/>
        <v/>
      </c>
      <c r="Z195" s="7"/>
      <c r="AA195" s="7"/>
      <c r="AB195" s="143"/>
      <c r="AC195" s="143"/>
      <c r="AD195" s="214"/>
      <c r="AE195" s="214"/>
      <c r="AF195" s="159"/>
    </row>
    <row r="196" spans="2:32">
      <c r="B196" s="158"/>
      <c r="C196" s="328"/>
      <c r="D196" s="9"/>
      <c r="E196" s="156"/>
      <c r="F196" s="7"/>
      <c r="G196" s="6"/>
      <c r="H196" s="7"/>
      <c r="I196" s="156"/>
      <c r="J196" s="157" t="str">
        <f t="shared" si="18"/>
        <v/>
      </c>
      <c r="K196" s="157" t="str">
        <f t="shared" si="19"/>
        <v/>
      </c>
      <c r="L196" s="7"/>
      <c r="M196" s="505"/>
      <c r="N196" s="156"/>
      <c r="O196" s="8"/>
      <c r="P196" s="159"/>
      <c r="Q196" s="156"/>
      <c r="R196" s="133" t="str">
        <f t="shared" si="20"/>
        <v/>
      </c>
      <c r="S196" s="157" t="str">
        <f t="shared" si="21"/>
        <v/>
      </c>
      <c r="T196" s="320"/>
      <c r="U196" s="6"/>
      <c r="V196" s="507"/>
      <c r="X196" s="133" t="str">
        <f t="shared" si="22"/>
        <v/>
      </c>
      <c r="Y196" s="157" t="str">
        <f t="shared" si="23"/>
        <v/>
      </c>
      <c r="Z196" s="7"/>
      <c r="AA196" s="7"/>
      <c r="AB196" s="143"/>
      <c r="AC196" s="143"/>
      <c r="AD196" s="214"/>
      <c r="AE196" s="214"/>
      <c r="AF196" s="159"/>
    </row>
    <row r="197" spans="2:32">
      <c r="B197" s="158"/>
      <c r="C197" s="328"/>
      <c r="D197" s="9"/>
      <c r="E197" s="156"/>
      <c r="F197" s="7"/>
      <c r="G197" s="6"/>
      <c r="H197" s="7"/>
      <c r="I197" s="156"/>
      <c r="J197" s="157" t="str">
        <f t="shared" si="18"/>
        <v/>
      </c>
      <c r="K197" s="157" t="str">
        <f t="shared" si="19"/>
        <v/>
      </c>
      <c r="L197" s="7"/>
      <c r="M197" s="505"/>
      <c r="N197" s="156"/>
      <c r="O197" s="8"/>
      <c r="P197" s="159"/>
      <c r="Q197" s="156"/>
      <c r="R197" s="133" t="str">
        <f t="shared" si="20"/>
        <v/>
      </c>
      <c r="S197" s="157" t="str">
        <f t="shared" si="21"/>
        <v/>
      </c>
      <c r="T197" s="320"/>
      <c r="U197" s="6"/>
      <c r="V197" s="507"/>
      <c r="X197" s="133" t="str">
        <f t="shared" si="22"/>
        <v/>
      </c>
      <c r="Y197" s="157" t="str">
        <f t="shared" si="23"/>
        <v/>
      </c>
      <c r="Z197" s="7"/>
      <c r="AA197" s="7"/>
      <c r="AB197" s="143"/>
      <c r="AC197" s="143"/>
      <c r="AD197" s="214"/>
      <c r="AE197" s="214"/>
      <c r="AF197" s="159"/>
    </row>
    <row r="198" spans="2:32">
      <c r="B198" s="158"/>
      <c r="C198" s="328"/>
      <c r="D198" s="9"/>
      <c r="E198" s="156"/>
      <c r="F198" s="7"/>
      <c r="G198" s="6"/>
      <c r="H198" s="7"/>
      <c r="I198" s="156"/>
      <c r="J198" s="157" t="str">
        <f t="shared" si="18"/>
        <v/>
      </c>
      <c r="K198" s="157" t="str">
        <f t="shared" si="19"/>
        <v/>
      </c>
      <c r="L198" s="7"/>
      <c r="M198" s="505"/>
      <c r="N198" s="156"/>
      <c r="O198" s="8"/>
      <c r="P198" s="159"/>
      <c r="Q198" s="156"/>
      <c r="R198" s="133" t="str">
        <f t="shared" si="20"/>
        <v/>
      </c>
      <c r="S198" s="157" t="str">
        <f t="shared" si="21"/>
        <v/>
      </c>
      <c r="T198" s="320"/>
      <c r="U198" s="6"/>
      <c r="V198" s="507"/>
      <c r="X198" s="133" t="str">
        <f t="shared" si="22"/>
        <v/>
      </c>
      <c r="Y198" s="157" t="str">
        <f t="shared" si="23"/>
        <v/>
      </c>
      <c r="Z198" s="7"/>
      <c r="AA198" s="7"/>
      <c r="AB198" s="143"/>
      <c r="AC198" s="143"/>
      <c r="AD198" s="214"/>
      <c r="AE198" s="214"/>
      <c r="AF198" s="159"/>
    </row>
    <row r="199" spans="2:32">
      <c r="B199" s="158"/>
      <c r="C199" s="328"/>
      <c r="D199" s="9"/>
      <c r="E199" s="156"/>
      <c r="F199" s="7"/>
      <c r="G199" s="6"/>
      <c r="H199" s="7"/>
      <c r="I199" s="156"/>
      <c r="J199" s="157" t="str">
        <f t="shared" si="18"/>
        <v/>
      </c>
      <c r="K199" s="157" t="str">
        <f t="shared" ref="K199:K262" si="24">IF($D199="","",$D199)</f>
        <v/>
      </c>
      <c r="L199" s="7"/>
      <c r="M199" s="505"/>
      <c r="N199" s="156"/>
      <c r="O199" s="8"/>
      <c r="P199" s="159"/>
      <c r="Q199" s="156"/>
      <c r="R199" s="133" t="str">
        <f t="shared" ref="R199:R262" si="25">IF($C199="","",$C199)</f>
        <v/>
      </c>
      <c r="S199" s="157" t="str">
        <f t="shared" ref="S199:S262" si="26">IF($D199="","",$D199)</f>
        <v/>
      </c>
      <c r="T199" s="320"/>
      <c r="U199" s="6"/>
      <c r="V199" s="507"/>
      <c r="X199" s="133" t="str">
        <f t="shared" ref="X199:X262" si="27">IF($C199="","",$C199)</f>
        <v/>
      </c>
      <c r="Y199" s="157" t="str">
        <f t="shared" ref="Y199:Y262" si="28">IF($D199="","",$D199)</f>
        <v/>
      </c>
      <c r="Z199" s="7"/>
      <c r="AA199" s="7"/>
      <c r="AB199" s="143"/>
      <c r="AC199" s="143"/>
      <c r="AD199" s="214"/>
      <c r="AE199" s="214"/>
      <c r="AF199" s="159"/>
    </row>
    <row r="200" spans="2:32">
      <c r="B200" s="158"/>
      <c r="C200" s="328"/>
      <c r="D200" s="9"/>
      <c r="E200" s="156"/>
      <c r="F200" s="7"/>
      <c r="G200" s="6"/>
      <c r="H200" s="7"/>
      <c r="I200" s="156"/>
      <c r="J200" s="157" t="str">
        <f t="shared" si="18"/>
        <v/>
      </c>
      <c r="K200" s="157" t="str">
        <f t="shared" si="24"/>
        <v/>
      </c>
      <c r="L200" s="7"/>
      <c r="M200" s="505"/>
      <c r="N200" s="156"/>
      <c r="O200" s="8"/>
      <c r="P200" s="159"/>
      <c r="Q200" s="156"/>
      <c r="R200" s="133" t="str">
        <f t="shared" si="25"/>
        <v/>
      </c>
      <c r="S200" s="157" t="str">
        <f t="shared" si="26"/>
        <v/>
      </c>
      <c r="T200" s="320"/>
      <c r="U200" s="6"/>
      <c r="V200" s="507"/>
      <c r="X200" s="133" t="str">
        <f t="shared" si="27"/>
        <v/>
      </c>
      <c r="Y200" s="157" t="str">
        <f t="shared" si="28"/>
        <v/>
      </c>
      <c r="Z200" s="7"/>
      <c r="AA200" s="7"/>
      <c r="AB200" s="143"/>
      <c r="AC200" s="143"/>
      <c r="AD200" s="214"/>
      <c r="AE200" s="214"/>
      <c r="AF200" s="159"/>
    </row>
    <row r="201" spans="2:32">
      <c r="B201" s="158"/>
      <c r="C201" s="328"/>
      <c r="D201" s="9"/>
      <c r="E201" s="156"/>
      <c r="F201" s="7"/>
      <c r="G201" s="6"/>
      <c r="H201" s="7"/>
      <c r="I201" s="156"/>
      <c r="J201" s="157" t="str">
        <f t="shared" si="18"/>
        <v/>
      </c>
      <c r="K201" s="157" t="str">
        <f t="shared" si="24"/>
        <v/>
      </c>
      <c r="L201" s="7"/>
      <c r="M201" s="505"/>
      <c r="N201" s="156"/>
      <c r="O201" s="8"/>
      <c r="P201" s="159"/>
      <c r="Q201" s="156"/>
      <c r="R201" s="133" t="str">
        <f t="shared" si="25"/>
        <v/>
      </c>
      <c r="S201" s="157" t="str">
        <f t="shared" si="26"/>
        <v/>
      </c>
      <c r="T201" s="320"/>
      <c r="U201" s="6"/>
      <c r="V201" s="507"/>
      <c r="X201" s="133" t="str">
        <f t="shared" si="27"/>
        <v/>
      </c>
      <c r="Y201" s="157" t="str">
        <f t="shared" si="28"/>
        <v/>
      </c>
      <c r="Z201" s="7"/>
      <c r="AA201" s="7"/>
      <c r="AB201" s="143"/>
      <c r="AC201" s="143"/>
      <c r="AD201" s="214"/>
      <c r="AE201" s="214"/>
      <c r="AF201" s="159"/>
    </row>
    <row r="202" spans="2:32">
      <c r="B202" s="158"/>
      <c r="C202" s="328"/>
      <c r="D202" s="9"/>
      <c r="E202" s="156"/>
      <c r="F202" s="7"/>
      <c r="G202" s="6"/>
      <c r="H202" s="7"/>
      <c r="I202" s="156"/>
      <c r="J202" s="157" t="str">
        <f t="shared" si="18"/>
        <v/>
      </c>
      <c r="K202" s="157" t="str">
        <f t="shared" si="24"/>
        <v/>
      </c>
      <c r="L202" s="7"/>
      <c r="M202" s="505"/>
      <c r="N202" s="156"/>
      <c r="O202" s="8"/>
      <c r="P202" s="159"/>
      <c r="Q202" s="156"/>
      <c r="R202" s="133" t="str">
        <f t="shared" si="25"/>
        <v/>
      </c>
      <c r="S202" s="157" t="str">
        <f t="shared" si="26"/>
        <v/>
      </c>
      <c r="T202" s="320"/>
      <c r="U202" s="6"/>
      <c r="V202" s="507"/>
      <c r="X202" s="133" t="str">
        <f t="shared" si="27"/>
        <v/>
      </c>
      <c r="Y202" s="157" t="str">
        <f t="shared" si="28"/>
        <v/>
      </c>
      <c r="Z202" s="7"/>
      <c r="AA202" s="7"/>
      <c r="AB202" s="143"/>
      <c r="AC202" s="143"/>
      <c r="AD202" s="214"/>
      <c r="AE202" s="214"/>
      <c r="AF202" s="159"/>
    </row>
    <row r="203" spans="2:32">
      <c r="B203" s="158"/>
      <c r="C203" s="328"/>
      <c r="D203" s="9"/>
      <c r="E203" s="156"/>
      <c r="F203" s="7"/>
      <c r="G203" s="6"/>
      <c r="H203" s="7"/>
      <c r="I203" s="156"/>
      <c r="J203" s="157" t="str">
        <f t="shared" si="18"/>
        <v/>
      </c>
      <c r="K203" s="157" t="str">
        <f t="shared" si="24"/>
        <v/>
      </c>
      <c r="L203" s="7"/>
      <c r="M203" s="505"/>
      <c r="N203" s="156"/>
      <c r="O203" s="8"/>
      <c r="P203" s="159"/>
      <c r="Q203" s="156"/>
      <c r="R203" s="133" t="str">
        <f t="shared" si="25"/>
        <v/>
      </c>
      <c r="S203" s="157" t="str">
        <f t="shared" si="26"/>
        <v/>
      </c>
      <c r="T203" s="320"/>
      <c r="U203" s="6"/>
      <c r="V203" s="507"/>
      <c r="X203" s="133" t="str">
        <f t="shared" si="27"/>
        <v/>
      </c>
      <c r="Y203" s="157" t="str">
        <f t="shared" si="28"/>
        <v/>
      </c>
      <c r="Z203" s="7"/>
      <c r="AA203" s="7"/>
      <c r="AB203" s="143"/>
      <c r="AC203" s="143"/>
      <c r="AD203" s="214"/>
      <c r="AE203" s="214"/>
      <c r="AF203" s="159"/>
    </row>
    <row r="204" spans="2:32">
      <c r="B204" s="158"/>
      <c r="C204" s="328"/>
      <c r="D204" s="9"/>
      <c r="E204" s="156"/>
      <c r="F204" s="7"/>
      <c r="G204" s="6"/>
      <c r="H204" s="7"/>
      <c r="I204" s="156"/>
      <c r="J204" s="157" t="str">
        <f t="shared" si="18"/>
        <v/>
      </c>
      <c r="K204" s="157" t="str">
        <f t="shared" si="24"/>
        <v/>
      </c>
      <c r="L204" s="7"/>
      <c r="M204" s="505"/>
      <c r="N204" s="156"/>
      <c r="O204" s="8"/>
      <c r="P204" s="159"/>
      <c r="Q204" s="156"/>
      <c r="R204" s="133" t="str">
        <f t="shared" si="25"/>
        <v/>
      </c>
      <c r="S204" s="157" t="str">
        <f t="shared" si="26"/>
        <v/>
      </c>
      <c r="T204" s="320"/>
      <c r="U204" s="6"/>
      <c r="V204" s="507"/>
      <c r="X204" s="133" t="str">
        <f t="shared" si="27"/>
        <v/>
      </c>
      <c r="Y204" s="157" t="str">
        <f t="shared" si="28"/>
        <v/>
      </c>
      <c r="Z204" s="7"/>
      <c r="AA204" s="7"/>
      <c r="AB204" s="143"/>
      <c r="AC204" s="143"/>
      <c r="AD204" s="214"/>
      <c r="AE204" s="214"/>
      <c r="AF204" s="159"/>
    </row>
    <row r="205" spans="2:32">
      <c r="B205" s="158"/>
      <c r="C205" s="328"/>
      <c r="D205" s="9"/>
      <c r="E205" s="156"/>
      <c r="F205" s="7"/>
      <c r="G205" s="6"/>
      <c r="H205" s="7"/>
      <c r="I205" s="156"/>
      <c r="J205" s="157" t="str">
        <f t="shared" si="18"/>
        <v/>
      </c>
      <c r="K205" s="157" t="str">
        <f t="shared" si="24"/>
        <v/>
      </c>
      <c r="L205" s="7"/>
      <c r="M205" s="505"/>
      <c r="N205" s="156"/>
      <c r="O205" s="8"/>
      <c r="P205" s="159"/>
      <c r="Q205" s="156"/>
      <c r="R205" s="133" t="str">
        <f t="shared" si="25"/>
        <v/>
      </c>
      <c r="S205" s="157" t="str">
        <f t="shared" si="26"/>
        <v/>
      </c>
      <c r="T205" s="320"/>
      <c r="U205" s="6"/>
      <c r="V205" s="507"/>
      <c r="X205" s="133" t="str">
        <f t="shared" si="27"/>
        <v/>
      </c>
      <c r="Y205" s="157" t="str">
        <f t="shared" si="28"/>
        <v/>
      </c>
      <c r="Z205" s="7"/>
      <c r="AA205" s="7"/>
      <c r="AB205" s="143"/>
      <c r="AC205" s="143"/>
      <c r="AD205" s="214"/>
      <c r="AE205" s="214"/>
      <c r="AF205" s="159"/>
    </row>
    <row r="206" spans="2:32">
      <c r="B206" s="158"/>
      <c r="C206" s="328"/>
      <c r="D206" s="9"/>
      <c r="E206" s="156"/>
      <c r="F206" s="7"/>
      <c r="G206" s="6"/>
      <c r="H206" s="7"/>
      <c r="I206" s="156"/>
      <c r="J206" s="157" t="str">
        <f t="shared" si="18"/>
        <v/>
      </c>
      <c r="K206" s="157" t="str">
        <f t="shared" si="24"/>
        <v/>
      </c>
      <c r="L206" s="7"/>
      <c r="M206" s="505"/>
      <c r="N206" s="156"/>
      <c r="O206" s="8"/>
      <c r="P206" s="159"/>
      <c r="Q206" s="156"/>
      <c r="R206" s="133" t="str">
        <f t="shared" si="25"/>
        <v/>
      </c>
      <c r="S206" s="157" t="str">
        <f t="shared" si="26"/>
        <v/>
      </c>
      <c r="T206" s="320"/>
      <c r="U206" s="6"/>
      <c r="V206" s="507"/>
      <c r="X206" s="133" t="str">
        <f t="shared" si="27"/>
        <v/>
      </c>
      <c r="Y206" s="157" t="str">
        <f t="shared" si="28"/>
        <v/>
      </c>
      <c r="Z206" s="7"/>
      <c r="AA206" s="7"/>
      <c r="AB206" s="143"/>
      <c r="AC206" s="143"/>
      <c r="AD206" s="214"/>
      <c r="AE206" s="214"/>
      <c r="AF206" s="159"/>
    </row>
    <row r="207" spans="2:32">
      <c r="B207" s="158"/>
      <c r="C207" s="328"/>
      <c r="D207" s="9"/>
      <c r="E207" s="156"/>
      <c r="F207" s="7"/>
      <c r="G207" s="6"/>
      <c r="H207" s="7"/>
      <c r="I207" s="156"/>
      <c r="J207" s="157" t="str">
        <f t="shared" si="18"/>
        <v/>
      </c>
      <c r="K207" s="157" t="str">
        <f t="shared" si="24"/>
        <v/>
      </c>
      <c r="L207" s="7"/>
      <c r="M207" s="505"/>
      <c r="N207" s="156"/>
      <c r="O207" s="8"/>
      <c r="P207" s="159"/>
      <c r="Q207" s="156"/>
      <c r="R207" s="133" t="str">
        <f t="shared" si="25"/>
        <v/>
      </c>
      <c r="S207" s="157" t="str">
        <f t="shared" si="26"/>
        <v/>
      </c>
      <c r="T207" s="320"/>
      <c r="U207" s="6"/>
      <c r="V207" s="507"/>
      <c r="X207" s="133" t="str">
        <f t="shared" si="27"/>
        <v/>
      </c>
      <c r="Y207" s="157" t="str">
        <f t="shared" si="28"/>
        <v/>
      </c>
      <c r="Z207" s="7"/>
      <c r="AA207" s="7"/>
      <c r="AB207" s="143"/>
      <c r="AC207" s="143"/>
      <c r="AD207" s="214"/>
      <c r="AE207" s="214"/>
      <c r="AF207" s="159"/>
    </row>
    <row r="208" spans="2:32">
      <c r="B208" s="158"/>
      <c r="C208" s="328"/>
      <c r="D208" s="9"/>
      <c r="E208" s="156"/>
      <c r="F208" s="7"/>
      <c r="G208" s="6"/>
      <c r="H208" s="7"/>
      <c r="I208" s="156"/>
      <c r="J208" s="157" t="str">
        <f t="shared" si="18"/>
        <v/>
      </c>
      <c r="K208" s="157" t="str">
        <f t="shared" si="24"/>
        <v/>
      </c>
      <c r="L208" s="7"/>
      <c r="M208" s="505"/>
      <c r="N208" s="156"/>
      <c r="O208" s="8"/>
      <c r="P208" s="159"/>
      <c r="Q208" s="156"/>
      <c r="R208" s="133" t="str">
        <f t="shared" si="25"/>
        <v/>
      </c>
      <c r="S208" s="157" t="str">
        <f t="shared" si="26"/>
        <v/>
      </c>
      <c r="T208" s="320"/>
      <c r="U208" s="6"/>
      <c r="V208" s="507"/>
      <c r="X208" s="133" t="str">
        <f t="shared" si="27"/>
        <v/>
      </c>
      <c r="Y208" s="157" t="str">
        <f t="shared" si="28"/>
        <v/>
      </c>
      <c r="Z208" s="7"/>
      <c r="AA208" s="7"/>
      <c r="AB208" s="143"/>
      <c r="AC208" s="143"/>
      <c r="AD208" s="214"/>
      <c r="AE208" s="214"/>
      <c r="AF208" s="159"/>
    </row>
    <row r="209" spans="2:32">
      <c r="B209" s="158"/>
      <c r="C209" s="328"/>
      <c r="D209" s="9"/>
      <c r="E209" s="156"/>
      <c r="F209" s="7"/>
      <c r="G209" s="6"/>
      <c r="H209" s="7"/>
      <c r="I209" s="156"/>
      <c r="J209" s="157" t="str">
        <f t="shared" si="18"/>
        <v/>
      </c>
      <c r="K209" s="157" t="str">
        <f t="shared" si="24"/>
        <v/>
      </c>
      <c r="L209" s="7"/>
      <c r="M209" s="505"/>
      <c r="N209" s="156"/>
      <c r="O209" s="8"/>
      <c r="P209" s="159"/>
      <c r="Q209" s="156"/>
      <c r="R209" s="133" t="str">
        <f t="shared" si="25"/>
        <v/>
      </c>
      <c r="S209" s="157" t="str">
        <f t="shared" si="26"/>
        <v/>
      </c>
      <c r="T209" s="320"/>
      <c r="U209" s="6"/>
      <c r="V209" s="507"/>
      <c r="X209" s="133" t="str">
        <f t="shared" si="27"/>
        <v/>
      </c>
      <c r="Y209" s="157" t="str">
        <f t="shared" si="28"/>
        <v/>
      </c>
      <c r="Z209" s="7"/>
      <c r="AA209" s="7"/>
      <c r="AB209" s="143"/>
      <c r="AC209" s="143"/>
      <c r="AD209" s="214"/>
      <c r="AE209" s="214"/>
      <c r="AF209" s="159"/>
    </row>
    <row r="210" spans="2:32">
      <c r="B210" s="158"/>
      <c r="C210" s="328"/>
      <c r="D210" s="9"/>
      <c r="E210" s="156"/>
      <c r="F210" s="7"/>
      <c r="G210" s="6"/>
      <c r="H210" s="7"/>
      <c r="I210" s="156"/>
      <c r="J210" s="157" t="str">
        <f t="shared" si="18"/>
        <v/>
      </c>
      <c r="K210" s="157" t="str">
        <f t="shared" si="24"/>
        <v/>
      </c>
      <c r="L210" s="7"/>
      <c r="M210" s="505"/>
      <c r="N210" s="156"/>
      <c r="O210" s="8"/>
      <c r="P210" s="159"/>
      <c r="Q210" s="156"/>
      <c r="R210" s="133" t="str">
        <f t="shared" si="25"/>
        <v/>
      </c>
      <c r="S210" s="157" t="str">
        <f t="shared" si="26"/>
        <v/>
      </c>
      <c r="T210" s="320"/>
      <c r="U210" s="6"/>
      <c r="V210" s="507"/>
      <c r="X210" s="133" t="str">
        <f t="shared" si="27"/>
        <v/>
      </c>
      <c r="Y210" s="157" t="str">
        <f t="shared" si="28"/>
        <v/>
      </c>
      <c r="Z210" s="7"/>
      <c r="AA210" s="7"/>
      <c r="AB210" s="143"/>
      <c r="AC210" s="143"/>
      <c r="AD210" s="214"/>
      <c r="AE210" s="214"/>
      <c r="AF210" s="159"/>
    </row>
    <row r="211" spans="2:32">
      <c r="B211" s="158"/>
      <c r="C211" s="328"/>
      <c r="D211" s="9"/>
      <c r="E211" s="156"/>
      <c r="F211" s="7"/>
      <c r="G211" s="6"/>
      <c r="H211" s="7"/>
      <c r="I211" s="156"/>
      <c r="J211" s="157" t="str">
        <f t="shared" si="18"/>
        <v/>
      </c>
      <c r="K211" s="157" t="str">
        <f t="shared" si="24"/>
        <v/>
      </c>
      <c r="L211" s="7"/>
      <c r="M211" s="505"/>
      <c r="N211" s="156"/>
      <c r="O211" s="8"/>
      <c r="P211" s="159"/>
      <c r="Q211" s="156"/>
      <c r="R211" s="133" t="str">
        <f t="shared" si="25"/>
        <v/>
      </c>
      <c r="S211" s="157" t="str">
        <f t="shared" si="26"/>
        <v/>
      </c>
      <c r="T211" s="320"/>
      <c r="U211" s="6"/>
      <c r="V211" s="507"/>
      <c r="X211" s="133" t="str">
        <f t="shared" si="27"/>
        <v/>
      </c>
      <c r="Y211" s="157" t="str">
        <f t="shared" si="28"/>
        <v/>
      </c>
      <c r="Z211" s="7"/>
      <c r="AA211" s="7"/>
      <c r="AB211" s="143"/>
      <c r="AC211" s="143"/>
      <c r="AD211" s="214"/>
      <c r="AE211" s="214"/>
      <c r="AF211" s="159"/>
    </row>
    <row r="212" spans="2:32">
      <c r="B212" s="158"/>
      <c r="C212" s="328"/>
      <c r="D212" s="9"/>
      <c r="E212" s="156"/>
      <c r="F212" s="7"/>
      <c r="G212" s="6"/>
      <c r="H212" s="7"/>
      <c r="I212" s="156"/>
      <c r="J212" s="157" t="str">
        <f t="shared" si="18"/>
        <v/>
      </c>
      <c r="K212" s="157" t="str">
        <f t="shared" si="24"/>
        <v/>
      </c>
      <c r="L212" s="7"/>
      <c r="M212" s="505"/>
      <c r="N212" s="156"/>
      <c r="O212" s="8"/>
      <c r="P212" s="159"/>
      <c r="Q212" s="156"/>
      <c r="R212" s="133" t="str">
        <f t="shared" si="25"/>
        <v/>
      </c>
      <c r="S212" s="157" t="str">
        <f t="shared" si="26"/>
        <v/>
      </c>
      <c r="T212" s="320"/>
      <c r="U212" s="6"/>
      <c r="V212" s="507"/>
      <c r="X212" s="133" t="str">
        <f t="shared" si="27"/>
        <v/>
      </c>
      <c r="Y212" s="157" t="str">
        <f t="shared" si="28"/>
        <v/>
      </c>
      <c r="Z212" s="7"/>
      <c r="AA212" s="7"/>
      <c r="AB212" s="143"/>
      <c r="AC212" s="143"/>
      <c r="AD212" s="214"/>
      <c r="AE212" s="214"/>
      <c r="AF212" s="159"/>
    </row>
    <row r="213" spans="2:32">
      <c r="B213" s="158"/>
      <c r="C213" s="328"/>
      <c r="D213" s="9"/>
      <c r="E213" s="156"/>
      <c r="F213" s="7"/>
      <c r="G213" s="6"/>
      <c r="H213" s="7"/>
      <c r="I213" s="156"/>
      <c r="J213" s="157" t="str">
        <f t="shared" si="18"/>
        <v/>
      </c>
      <c r="K213" s="157" t="str">
        <f t="shared" si="24"/>
        <v/>
      </c>
      <c r="L213" s="7"/>
      <c r="M213" s="505"/>
      <c r="N213" s="156"/>
      <c r="O213" s="8"/>
      <c r="P213" s="159"/>
      <c r="Q213" s="156"/>
      <c r="R213" s="133" t="str">
        <f t="shared" si="25"/>
        <v/>
      </c>
      <c r="S213" s="157" t="str">
        <f t="shared" si="26"/>
        <v/>
      </c>
      <c r="T213" s="320"/>
      <c r="U213" s="6"/>
      <c r="V213" s="507"/>
      <c r="X213" s="133" t="str">
        <f t="shared" si="27"/>
        <v/>
      </c>
      <c r="Y213" s="157" t="str">
        <f t="shared" si="28"/>
        <v/>
      </c>
      <c r="Z213" s="7"/>
      <c r="AA213" s="7"/>
      <c r="AB213" s="143"/>
      <c r="AC213" s="143"/>
      <c r="AD213" s="214"/>
      <c r="AE213" s="214"/>
      <c r="AF213" s="159"/>
    </row>
    <row r="214" spans="2:32">
      <c r="B214" s="158"/>
      <c r="C214" s="328"/>
      <c r="D214" s="9"/>
      <c r="E214" s="156"/>
      <c r="F214" s="7"/>
      <c r="G214" s="6"/>
      <c r="H214" s="7"/>
      <c r="I214" s="156"/>
      <c r="J214" s="157" t="str">
        <f t="shared" si="18"/>
        <v/>
      </c>
      <c r="K214" s="157" t="str">
        <f t="shared" si="24"/>
        <v/>
      </c>
      <c r="L214" s="7"/>
      <c r="M214" s="505"/>
      <c r="N214" s="156"/>
      <c r="O214" s="8"/>
      <c r="P214" s="159"/>
      <c r="Q214" s="156"/>
      <c r="R214" s="133" t="str">
        <f t="shared" si="25"/>
        <v/>
      </c>
      <c r="S214" s="157" t="str">
        <f t="shared" si="26"/>
        <v/>
      </c>
      <c r="T214" s="320"/>
      <c r="U214" s="6"/>
      <c r="V214" s="507"/>
      <c r="X214" s="133" t="str">
        <f t="shared" si="27"/>
        <v/>
      </c>
      <c r="Y214" s="157" t="str">
        <f t="shared" si="28"/>
        <v/>
      </c>
      <c r="Z214" s="7"/>
      <c r="AA214" s="7"/>
      <c r="AB214" s="143"/>
      <c r="AC214" s="143"/>
      <c r="AD214" s="214"/>
      <c r="AE214" s="214"/>
      <c r="AF214" s="159"/>
    </row>
    <row r="215" spans="2:32">
      <c r="B215" s="158"/>
      <c r="C215" s="328"/>
      <c r="D215" s="9"/>
      <c r="E215" s="156"/>
      <c r="F215" s="7"/>
      <c r="G215" s="6"/>
      <c r="H215" s="7"/>
      <c r="I215" s="156"/>
      <c r="J215" s="157" t="str">
        <f t="shared" si="18"/>
        <v/>
      </c>
      <c r="K215" s="157" t="str">
        <f t="shared" si="24"/>
        <v/>
      </c>
      <c r="L215" s="7"/>
      <c r="M215" s="505"/>
      <c r="N215" s="156"/>
      <c r="O215" s="8"/>
      <c r="P215" s="159"/>
      <c r="Q215" s="156"/>
      <c r="R215" s="133" t="str">
        <f t="shared" si="25"/>
        <v/>
      </c>
      <c r="S215" s="157" t="str">
        <f t="shared" si="26"/>
        <v/>
      </c>
      <c r="T215" s="320"/>
      <c r="U215" s="6"/>
      <c r="V215" s="507"/>
      <c r="X215" s="133" t="str">
        <f t="shared" si="27"/>
        <v/>
      </c>
      <c r="Y215" s="157" t="str">
        <f t="shared" si="28"/>
        <v/>
      </c>
      <c r="Z215" s="7"/>
      <c r="AA215" s="7"/>
      <c r="AB215" s="143"/>
      <c r="AC215" s="143"/>
      <c r="AD215" s="214"/>
      <c r="AE215" s="214"/>
      <c r="AF215" s="159"/>
    </row>
    <row r="216" spans="2:32">
      <c r="B216" s="158"/>
      <c r="C216" s="328"/>
      <c r="D216" s="9"/>
      <c r="E216" s="156"/>
      <c r="F216" s="7"/>
      <c r="G216" s="6"/>
      <c r="H216" s="7"/>
      <c r="I216" s="156"/>
      <c r="J216" s="157" t="str">
        <f t="shared" si="18"/>
        <v/>
      </c>
      <c r="K216" s="157" t="str">
        <f t="shared" si="24"/>
        <v/>
      </c>
      <c r="L216" s="7"/>
      <c r="M216" s="505"/>
      <c r="N216" s="156"/>
      <c r="O216" s="8"/>
      <c r="P216" s="159"/>
      <c r="Q216" s="156"/>
      <c r="R216" s="133" t="str">
        <f t="shared" si="25"/>
        <v/>
      </c>
      <c r="S216" s="157" t="str">
        <f t="shared" si="26"/>
        <v/>
      </c>
      <c r="T216" s="320"/>
      <c r="U216" s="6"/>
      <c r="V216" s="507"/>
      <c r="X216" s="133" t="str">
        <f t="shared" si="27"/>
        <v/>
      </c>
      <c r="Y216" s="157" t="str">
        <f t="shared" si="28"/>
        <v/>
      </c>
      <c r="Z216" s="7"/>
      <c r="AA216" s="7"/>
      <c r="AB216" s="143"/>
      <c r="AC216" s="143"/>
      <c r="AD216" s="214"/>
      <c r="AE216" s="214"/>
      <c r="AF216" s="159"/>
    </row>
    <row r="217" spans="2:32">
      <c r="B217" s="158"/>
      <c r="C217" s="328"/>
      <c r="D217" s="9"/>
      <c r="E217" s="156"/>
      <c r="F217" s="7"/>
      <c r="G217" s="6"/>
      <c r="H217" s="7"/>
      <c r="I217" s="156"/>
      <c r="J217" s="157" t="str">
        <f t="shared" si="18"/>
        <v/>
      </c>
      <c r="K217" s="157" t="str">
        <f t="shared" si="24"/>
        <v/>
      </c>
      <c r="L217" s="7"/>
      <c r="M217" s="505"/>
      <c r="N217" s="156"/>
      <c r="O217" s="8"/>
      <c r="P217" s="159"/>
      <c r="Q217" s="156"/>
      <c r="R217" s="133" t="str">
        <f t="shared" si="25"/>
        <v/>
      </c>
      <c r="S217" s="157" t="str">
        <f t="shared" si="26"/>
        <v/>
      </c>
      <c r="T217" s="320"/>
      <c r="U217" s="6"/>
      <c r="V217" s="507"/>
      <c r="X217" s="133" t="str">
        <f t="shared" si="27"/>
        <v/>
      </c>
      <c r="Y217" s="157" t="str">
        <f t="shared" si="28"/>
        <v/>
      </c>
      <c r="Z217" s="7"/>
      <c r="AA217" s="7"/>
      <c r="AB217" s="143"/>
      <c r="AC217" s="143"/>
      <c r="AD217" s="214"/>
      <c r="AE217" s="214"/>
      <c r="AF217" s="159"/>
    </row>
    <row r="218" spans="2:32">
      <c r="B218" s="158"/>
      <c r="C218" s="328"/>
      <c r="D218" s="9"/>
      <c r="E218" s="156"/>
      <c r="F218" s="7"/>
      <c r="G218" s="6"/>
      <c r="H218" s="7"/>
      <c r="I218" s="156"/>
      <c r="J218" s="157" t="str">
        <f t="shared" si="18"/>
        <v/>
      </c>
      <c r="K218" s="157" t="str">
        <f t="shared" si="24"/>
        <v/>
      </c>
      <c r="L218" s="7"/>
      <c r="M218" s="505"/>
      <c r="N218" s="156"/>
      <c r="O218" s="8"/>
      <c r="P218" s="159"/>
      <c r="Q218" s="156"/>
      <c r="R218" s="133" t="str">
        <f t="shared" si="25"/>
        <v/>
      </c>
      <c r="S218" s="157" t="str">
        <f t="shared" si="26"/>
        <v/>
      </c>
      <c r="T218" s="320"/>
      <c r="U218" s="6"/>
      <c r="V218" s="507"/>
      <c r="X218" s="133" t="str">
        <f t="shared" si="27"/>
        <v/>
      </c>
      <c r="Y218" s="157" t="str">
        <f t="shared" si="28"/>
        <v/>
      </c>
      <c r="Z218" s="7"/>
      <c r="AA218" s="7"/>
      <c r="AB218" s="143"/>
      <c r="AC218" s="143"/>
      <c r="AD218" s="214"/>
      <c r="AE218" s="214"/>
      <c r="AF218" s="159"/>
    </row>
    <row r="219" spans="2:32">
      <c r="B219" s="158"/>
      <c r="C219" s="328"/>
      <c r="D219" s="9"/>
      <c r="E219" s="156"/>
      <c r="F219" s="7"/>
      <c r="G219" s="6"/>
      <c r="H219" s="7"/>
      <c r="I219" s="156"/>
      <c r="J219" s="157" t="str">
        <f t="shared" si="18"/>
        <v/>
      </c>
      <c r="K219" s="157" t="str">
        <f t="shared" si="24"/>
        <v/>
      </c>
      <c r="L219" s="7"/>
      <c r="M219" s="505"/>
      <c r="N219" s="156"/>
      <c r="O219" s="8"/>
      <c r="P219" s="159"/>
      <c r="Q219" s="156"/>
      <c r="R219" s="133" t="str">
        <f t="shared" si="25"/>
        <v/>
      </c>
      <c r="S219" s="157" t="str">
        <f t="shared" si="26"/>
        <v/>
      </c>
      <c r="T219" s="320"/>
      <c r="U219" s="6"/>
      <c r="V219" s="507"/>
      <c r="X219" s="133" t="str">
        <f t="shared" si="27"/>
        <v/>
      </c>
      <c r="Y219" s="157" t="str">
        <f t="shared" si="28"/>
        <v/>
      </c>
      <c r="Z219" s="7"/>
      <c r="AA219" s="7"/>
      <c r="AB219" s="143"/>
      <c r="AC219" s="143"/>
      <c r="AD219" s="214"/>
      <c r="AE219" s="214"/>
      <c r="AF219" s="159"/>
    </row>
    <row r="220" spans="2:32">
      <c r="B220" s="158"/>
      <c r="C220" s="328"/>
      <c r="D220" s="9"/>
      <c r="E220" s="156"/>
      <c r="F220" s="7"/>
      <c r="G220" s="6"/>
      <c r="H220" s="7"/>
      <c r="I220" s="156"/>
      <c r="J220" s="157" t="str">
        <f t="shared" si="18"/>
        <v/>
      </c>
      <c r="K220" s="157" t="str">
        <f t="shared" si="24"/>
        <v/>
      </c>
      <c r="L220" s="7"/>
      <c r="M220" s="505"/>
      <c r="N220" s="156"/>
      <c r="O220" s="8"/>
      <c r="P220" s="159"/>
      <c r="Q220" s="156"/>
      <c r="R220" s="133" t="str">
        <f t="shared" si="25"/>
        <v/>
      </c>
      <c r="S220" s="157" t="str">
        <f t="shared" si="26"/>
        <v/>
      </c>
      <c r="T220" s="320"/>
      <c r="U220" s="6"/>
      <c r="V220" s="507"/>
      <c r="X220" s="133" t="str">
        <f t="shared" si="27"/>
        <v/>
      </c>
      <c r="Y220" s="157" t="str">
        <f t="shared" si="28"/>
        <v/>
      </c>
      <c r="Z220" s="7"/>
      <c r="AA220" s="7"/>
      <c r="AB220" s="143"/>
      <c r="AC220" s="143"/>
      <c r="AD220" s="214"/>
      <c r="AE220" s="214"/>
      <c r="AF220" s="159"/>
    </row>
    <row r="221" spans="2:32">
      <c r="B221" s="158"/>
      <c r="C221" s="328"/>
      <c r="D221" s="9"/>
      <c r="E221" s="156"/>
      <c r="F221" s="7"/>
      <c r="G221" s="6"/>
      <c r="H221" s="7"/>
      <c r="I221" s="156"/>
      <c r="J221" s="157" t="str">
        <f t="shared" ref="J221:J284" si="29">IF($C221="","",$C221)</f>
        <v/>
      </c>
      <c r="K221" s="157" t="str">
        <f t="shared" si="24"/>
        <v/>
      </c>
      <c r="L221" s="7"/>
      <c r="M221" s="505"/>
      <c r="N221" s="156"/>
      <c r="O221" s="8"/>
      <c r="P221" s="159"/>
      <c r="Q221" s="156"/>
      <c r="R221" s="133" t="str">
        <f t="shared" si="25"/>
        <v/>
      </c>
      <c r="S221" s="157" t="str">
        <f t="shared" si="26"/>
        <v/>
      </c>
      <c r="T221" s="320"/>
      <c r="U221" s="6"/>
      <c r="V221" s="507"/>
      <c r="X221" s="133" t="str">
        <f t="shared" si="27"/>
        <v/>
      </c>
      <c r="Y221" s="157" t="str">
        <f t="shared" si="28"/>
        <v/>
      </c>
      <c r="Z221" s="7"/>
      <c r="AA221" s="7"/>
      <c r="AB221" s="143"/>
      <c r="AC221" s="143"/>
      <c r="AD221" s="214"/>
      <c r="AE221" s="214"/>
      <c r="AF221" s="159"/>
    </row>
    <row r="222" spans="2:32">
      <c r="B222" s="158"/>
      <c r="C222" s="328"/>
      <c r="D222" s="9"/>
      <c r="E222" s="156"/>
      <c r="F222" s="7"/>
      <c r="G222" s="6"/>
      <c r="H222" s="7"/>
      <c r="I222" s="156"/>
      <c r="J222" s="157" t="str">
        <f t="shared" si="29"/>
        <v/>
      </c>
      <c r="K222" s="157" t="str">
        <f t="shared" si="24"/>
        <v/>
      </c>
      <c r="L222" s="7"/>
      <c r="M222" s="505"/>
      <c r="N222" s="156"/>
      <c r="O222" s="8"/>
      <c r="P222" s="159"/>
      <c r="Q222" s="156"/>
      <c r="R222" s="133" t="str">
        <f t="shared" si="25"/>
        <v/>
      </c>
      <c r="S222" s="157" t="str">
        <f t="shared" si="26"/>
        <v/>
      </c>
      <c r="T222" s="320"/>
      <c r="U222" s="6"/>
      <c r="V222" s="507"/>
      <c r="X222" s="133" t="str">
        <f t="shared" si="27"/>
        <v/>
      </c>
      <c r="Y222" s="157" t="str">
        <f t="shared" si="28"/>
        <v/>
      </c>
      <c r="Z222" s="7"/>
      <c r="AA222" s="7"/>
      <c r="AB222" s="143"/>
      <c r="AC222" s="143"/>
      <c r="AD222" s="214"/>
      <c r="AE222" s="214"/>
      <c r="AF222" s="159"/>
    </row>
    <row r="223" spans="2:32">
      <c r="B223" s="158"/>
      <c r="C223" s="328"/>
      <c r="D223" s="9"/>
      <c r="E223" s="156"/>
      <c r="F223" s="7"/>
      <c r="G223" s="6"/>
      <c r="H223" s="7"/>
      <c r="I223" s="156"/>
      <c r="J223" s="157" t="str">
        <f t="shared" si="29"/>
        <v/>
      </c>
      <c r="K223" s="157" t="str">
        <f t="shared" si="24"/>
        <v/>
      </c>
      <c r="L223" s="7"/>
      <c r="M223" s="505"/>
      <c r="N223" s="156"/>
      <c r="O223" s="8"/>
      <c r="P223" s="159"/>
      <c r="Q223" s="156"/>
      <c r="R223" s="133" t="str">
        <f t="shared" si="25"/>
        <v/>
      </c>
      <c r="S223" s="157" t="str">
        <f t="shared" si="26"/>
        <v/>
      </c>
      <c r="T223" s="320"/>
      <c r="U223" s="6"/>
      <c r="V223" s="507"/>
      <c r="X223" s="133" t="str">
        <f t="shared" si="27"/>
        <v/>
      </c>
      <c r="Y223" s="157" t="str">
        <f t="shared" si="28"/>
        <v/>
      </c>
      <c r="Z223" s="7"/>
      <c r="AA223" s="7"/>
      <c r="AB223" s="143"/>
      <c r="AC223" s="143"/>
      <c r="AD223" s="214"/>
      <c r="AE223" s="214"/>
      <c r="AF223" s="159"/>
    </row>
    <row r="224" spans="2:32">
      <c r="B224" s="158"/>
      <c r="C224" s="328"/>
      <c r="D224" s="9"/>
      <c r="E224" s="156"/>
      <c r="F224" s="7"/>
      <c r="G224" s="6"/>
      <c r="H224" s="7"/>
      <c r="I224" s="156"/>
      <c r="J224" s="157" t="str">
        <f t="shared" si="29"/>
        <v/>
      </c>
      <c r="K224" s="157" t="str">
        <f t="shared" si="24"/>
        <v/>
      </c>
      <c r="L224" s="7"/>
      <c r="M224" s="505"/>
      <c r="N224" s="156"/>
      <c r="O224" s="8"/>
      <c r="P224" s="159"/>
      <c r="Q224" s="156"/>
      <c r="R224" s="133" t="str">
        <f t="shared" si="25"/>
        <v/>
      </c>
      <c r="S224" s="157" t="str">
        <f t="shared" si="26"/>
        <v/>
      </c>
      <c r="T224" s="320"/>
      <c r="U224" s="6"/>
      <c r="V224" s="507"/>
      <c r="X224" s="133" t="str">
        <f t="shared" si="27"/>
        <v/>
      </c>
      <c r="Y224" s="157" t="str">
        <f t="shared" si="28"/>
        <v/>
      </c>
      <c r="Z224" s="7"/>
      <c r="AA224" s="7"/>
      <c r="AB224" s="143"/>
      <c r="AC224" s="143"/>
      <c r="AD224" s="214"/>
      <c r="AE224" s="214"/>
      <c r="AF224" s="159"/>
    </row>
    <row r="225" spans="2:32">
      <c r="B225" s="158"/>
      <c r="C225" s="328"/>
      <c r="D225" s="9"/>
      <c r="E225" s="156"/>
      <c r="F225" s="7"/>
      <c r="G225" s="6"/>
      <c r="H225" s="7"/>
      <c r="I225" s="156"/>
      <c r="J225" s="157" t="str">
        <f t="shared" si="29"/>
        <v/>
      </c>
      <c r="K225" s="157" t="str">
        <f t="shared" si="24"/>
        <v/>
      </c>
      <c r="L225" s="7"/>
      <c r="M225" s="505"/>
      <c r="N225" s="156"/>
      <c r="O225" s="8"/>
      <c r="P225" s="159"/>
      <c r="Q225" s="156"/>
      <c r="R225" s="133" t="str">
        <f t="shared" si="25"/>
        <v/>
      </c>
      <c r="S225" s="157" t="str">
        <f t="shared" si="26"/>
        <v/>
      </c>
      <c r="T225" s="320"/>
      <c r="U225" s="6"/>
      <c r="V225" s="507"/>
      <c r="X225" s="133" t="str">
        <f t="shared" si="27"/>
        <v/>
      </c>
      <c r="Y225" s="157" t="str">
        <f t="shared" si="28"/>
        <v/>
      </c>
      <c r="Z225" s="7"/>
      <c r="AA225" s="7"/>
      <c r="AB225" s="143"/>
      <c r="AC225" s="143"/>
      <c r="AD225" s="214"/>
      <c r="AE225" s="214"/>
      <c r="AF225" s="159"/>
    </row>
    <row r="226" spans="2:32">
      <c r="B226" s="158"/>
      <c r="C226" s="328"/>
      <c r="D226" s="9"/>
      <c r="E226" s="156"/>
      <c r="F226" s="7"/>
      <c r="G226" s="6"/>
      <c r="H226" s="7"/>
      <c r="I226" s="156"/>
      <c r="J226" s="157" t="str">
        <f t="shared" si="29"/>
        <v/>
      </c>
      <c r="K226" s="157" t="str">
        <f t="shared" si="24"/>
        <v/>
      </c>
      <c r="L226" s="7"/>
      <c r="M226" s="505"/>
      <c r="N226" s="156"/>
      <c r="O226" s="8"/>
      <c r="P226" s="159"/>
      <c r="Q226" s="156"/>
      <c r="R226" s="133" t="str">
        <f t="shared" si="25"/>
        <v/>
      </c>
      <c r="S226" s="157" t="str">
        <f t="shared" si="26"/>
        <v/>
      </c>
      <c r="T226" s="320"/>
      <c r="U226" s="6"/>
      <c r="V226" s="507"/>
      <c r="X226" s="133" t="str">
        <f t="shared" si="27"/>
        <v/>
      </c>
      <c r="Y226" s="157" t="str">
        <f t="shared" si="28"/>
        <v/>
      </c>
      <c r="Z226" s="7"/>
      <c r="AA226" s="7"/>
      <c r="AB226" s="143"/>
      <c r="AC226" s="143"/>
      <c r="AD226" s="214"/>
      <c r="AE226" s="214"/>
      <c r="AF226" s="159"/>
    </row>
    <row r="227" spans="2:32">
      <c r="B227" s="158"/>
      <c r="C227" s="328"/>
      <c r="D227" s="9"/>
      <c r="E227" s="156"/>
      <c r="F227" s="7"/>
      <c r="G227" s="6"/>
      <c r="H227" s="7"/>
      <c r="I227" s="156"/>
      <c r="J227" s="157" t="str">
        <f t="shared" si="29"/>
        <v/>
      </c>
      <c r="K227" s="157" t="str">
        <f t="shared" si="24"/>
        <v/>
      </c>
      <c r="L227" s="7"/>
      <c r="M227" s="505"/>
      <c r="N227" s="156"/>
      <c r="O227" s="8"/>
      <c r="P227" s="159"/>
      <c r="Q227" s="156"/>
      <c r="R227" s="133" t="str">
        <f t="shared" si="25"/>
        <v/>
      </c>
      <c r="S227" s="157" t="str">
        <f t="shared" si="26"/>
        <v/>
      </c>
      <c r="T227" s="320"/>
      <c r="U227" s="6"/>
      <c r="V227" s="507"/>
      <c r="X227" s="133" t="str">
        <f t="shared" si="27"/>
        <v/>
      </c>
      <c r="Y227" s="157" t="str">
        <f t="shared" si="28"/>
        <v/>
      </c>
      <c r="Z227" s="7"/>
      <c r="AA227" s="7"/>
      <c r="AB227" s="143"/>
      <c r="AC227" s="143"/>
      <c r="AD227" s="214"/>
      <c r="AE227" s="214"/>
      <c r="AF227" s="159"/>
    </row>
    <row r="228" spans="2:32">
      <c r="B228" s="158"/>
      <c r="C228" s="328"/>
      <c r="D228" s="9"/>
      <c r="E228" s="156"/>
      <c r="F228" s="7"/>
      <c r="G228" s="6"/>
      <c r="H228" s="7"/>
      <c r="I228" s="156"/>
      <c r="J228" s="157" t="str">
        <f t="shared" si="29"/>
        <v/>
      </c>
      <c r="K228" s="157" t="str">
        <f t="shared" si="24"/>
        <v/>
      </c>
      <c r="L228" s="7"/>
      <c r="M228" s="505"/>
      <c r="N228" s="156"/>
      <c r="O228" s="8"/>
      <c r="P228" s="159"/>
      <c r="Q228" s="156"/>
      <c r="R228" s="133" t="str">
        <f t="shared" si="25"/>
        <v/>
      </c>
      <c r="S228" s="157" t="str">
        <f t="shared" si="26"/>
        <v/>
      </c>
      <c r="T228" s="320"/>
      <c r="U228" s="6"/>
      <c r="V228" s="507"/>
      <c r="X228" s="133" t="str">
        <f t="shared" si="27"/>
        <v/>
      </c>
      <c r="Y228" s="157" t="str">
        <f t="shared" si="28"/>
        <v/>
      </c>
      <c r="Z228" s="7"/>
      <c r="AA228" s="7"/>
      <c r="AB228" s="143"/>
      <c r="AC228" s="143"/>
      <c r="AD228" s="214"/>
      <c r="AE228" s="214"/>
      <c r="AF228" s="159"/>
    </row>
    <row r="229" spans="2:32">
      <c r="B229" s="158"/>
      <c r="C229" s="328"/>
      <c r="D229" s="9"/>
      <c r="E229" s="156"/>
      <c r="F229" s="7"/>
      <c r="G229" s="6"/>
      <c r="H229" s="7"/>
      <c r="I229" s="156"/>
      <c r="J229" s="157" t="str">
        <f t="shared" si="29"/>
        <v/>
      </c>
      <c r="K229" s="157" t="str">
        <f t="shared" si="24"/>
        <v/>
      </c>
      <c r="L229" s="7"/>
      <c r="M229" s="505"/>
      <c r="N229" s="156"/>
      <c r="O229" s="8"/>
      <c r="P229" s="159"/>
      <c r="Q229" s="156"/>
      <c r="R229" s="133" t="str">
        <f t="shared" si="25"/>
        <v/>
      </c>
      <c r="S229" s="157" t="str">
        <f t="shared" si="26"/>
        <v/>
      </c>
      <c r="T229" s="320"/>
      <c r="U229" s="6"/>
      <c r="V229" s="507"/>
      <c r="X229" s="133" t="str">
        <f t="shared" si="27"/>
        <v/>
      </c>
      <c r="Y229" s="157" t="str">
        <f t="shared" si="28"/>
        <v/>
      </c>
      <c r="Z229" s="7"/>
      <c r="AA229" s="7"/>
      <c r="AB229" s="143"/>
      <c r="AC229" s="143"/>
      <c r="AD229" s="214"/>
      <c r="AE229" s="214"/>
      <c r="AF229" s="159"/>
    </row>
    <row r="230" spans="2:32">
      <c r="B230" s="158"/>
      <c r="C230" s="328"/>
      <c r="D230" s="9"/>
      <c r="E230" s="156"/>
      <c r="F230" s="7"/>
      <c r="G230" s="6"/>
      <c r="H230" s="7"/>
      <c r="I230" s="156"/>
      <c r="J230" s="157" t="str">
        <f t="shared" si="29"/>
        <v/>
      </c>
      <c r="K230" s="157" t="str">
        <f t="shared" si="24"/>
        <v/>
      </c>
      <c r="L230" s="7"/>
      <c r="M230" s="505"/>
      <c r="N230" s="156"/>
      <c r="O230" s="8"/>
      <c r="P230" s="159"/>
      <c r="Q230" s="156"/>
      <c r="R230" s="133" t="str">
        <f t="shared" si="25"/>
        <v/>
      </c>
      <c r="S230" s="157" t="str">
        <f t="shared" si="26"/>
        <v/>
      </c>
      <c r="T230" s="320"/>
      <c r="U230" s="6"/>
      <c r="V230" s="507"/>
      <c r="X230" s="133" t="str">
        <f t="shared" si="27"/>
        <v/>
      </c>
      <c r="Y230" s="157" t="str">
        <f t="shared" si="28"/>
        <v/>
      </c>
      <c r="Z230" s="7"/>
      <c r="AA230" s="7"/>
      <c r="AB230" s="143"/>
      <c r="AC230" s="143"/>
      <c r="AD230" s="214"/>
      <c r="AE230" s="214"/>
      <c r="AF230" s="159"/>
    </row>
    <row r="231" spans="2:32">
      <c r="B231" s="158"/>
      <c r="C231" s="328"/>
      <c r="D231" s="9"/>
      <c r="E231" s="156"/>
      <c r="F231" s="7"/>
      <c r="G231" s="6"/>
      <c r="H231" s="7"/>
      <c r="I231" s="156"/>
      <c r="J231" s="157" t="str">
        <f t="shared" si="29"/>
        <v/>
      </c>
      <c r="K231" s="157" t="str">
        <f t="shared" si="24"/>
        <v/>
      </c>
      <c r="L231" s="7"/>
      <c r="M231" s="505"/>
      <c r="N231" s="156"/>
      <c r="O231" s="8"/>
      <c r="P231" s="159"/>
      <c r="Q231" s="156"/>
      <c r="R231" s="133" t="str">
        <f t="shared" si="25"/>
        <v/>
      </c>
      <c r="S231" s="157" t="str">
        <f t="shared" si="26"/>
        <v/>
      </c>
      <c r="T231" s="320"/>
      <c r="U231" s="6"/>
      <c r="V231" s="507"/>
      <c r="X231" s="133" t="str">
        <f t="shared" si="27"/>
        <v/>
      </c>
      <c r="Y231" s="157" t="str">
        <f t="shared" si="28"/>
        <v/>
      </c>
      <c r="Z231" s="7"/>
      <c r="AA231" s="7"/>
      <c r="AB231" s="143"/>
      <c r="AC231" s="143"/>
      <c r="AD231" s="214"/>
      <c r="AE231" s="214"/>
      <c r="AF231" s="159"/>
    </row>
    <row r="232" spans="2:32">
      <c r="B232" s="158"/>
      <c r="C232" s="328"/>
      <c r="D232" s="9"/>
      <c r="E232" s="156"/>
      <c r="F232" s="7"/>
      <c r="G232" s="6"/>
      <c r="H232" s="7"/>
      <c r="I232" s="156"/>
      <c r="J232" s="157" t="str">
        <f t="shared" si="29"/>
        <v/>
      </c>
      <c r="K232" s="157" t="str">
        <f t="shared" si="24"/>
        <v/>
      </c>
      <c r="L232" s="7"/>
      <c r="M232" s="505"/>
      <c r="N232" s="156"/>
      <c r="O232" s="8"/>
      <c r="P232" s="159"/>
      <c r="Q232" s="156"/>
      <c r="R232" s="133" t="str">
        <f t="shared" si="25"/>
        <v/>
      </c>
      <c r="S232" s="157" t="str">
        <f t="shared" si="26"/>
        <v/>
      </c>
      <c r="T232" s="320"/>
      <c r="U232" s="6"/>
      <c r="V232" s="507"/>
      <c r="X232" s="133" t="str">
        <f t="shared" si="27"/>
        <v/>
      </c>
      <c r="Y232" s="157" t="str">
        <f t="shared" si="28"/>
        <v/>
      </c>
      <c r="Z232" s="7"/>
      <c r="AA232" s="7"/>
      <c r="AB232" s="143"/>
      <c r="AC232" s="143"/>
      <c r="AD232" s="214"/>
      <c r="AE232" s="214"/>
      <c r="AF232" s="159"/>
    </row>
    <row r="233" spans="2:32">
      <c r="B233" s="158"/>
      <c r="C233" s="328"/>
      <c r="D233" s="9"/>
      <c r="E233" s="156"/>
      <c r="F233" s="7"/>
      <c r="G233" s="6"/>
      <c r="H233" s="7"/>
      <c r="I233" s="156"/>
      <c r="J233" s="157" t="str">
        <f t="shared" si="29"/>
        <v/>
      </c>
      <c r="K233" s="157" t="str">
        <f t="shared" si="24"/>
        <v/>
      </c>
      <c r="L233" s="7"/>
      <c r="M233" s="505"/>
      <c r="N233" s="156"/>
      <c r="O233" s="8"/>
      <c r="P233" s="159"/>
      <c r="Q233" s="156"/>
      <c r="R233" s="133" t="str">
        <f t="shared" si="25"/>
        <v/>
      </c>
      <c r="S233" s="157" t="str">
        <f t="shared" si="26"/>
        <v/>
      </c>
      <c r="T233" s="320"/>
      <c r="U233" s="6"/>
      <c r="V233" s="507"/>
      <c r="X233" s="133" t="str">
        <f t="shared" si="27"/>
        <v/>
      </c>
      <c r="Y233" s="157" t="str">
        <f t="shared" si="28"/>
        <v/>
      </c>
      <c r="Z233" s="7"/>
      <c r="AA233" s="7"/>
      <c r="AB233" s="143"/>
      <c r="AC233" s="143"/>
      <c r="AD233" s="214"/>
      <c r="AE233" s="214"/>
      <c r="AF233" s="159"/>
    </row>
    <row r="234" spans="2:32">
      <c r="B234" s="158"/>
      <c r="C234" s="328"/>
      <c r="D234" s="9"/>
      <c r="E234" s="156"/>
      <c r="F234" s="7"/>
      <c r="G234" s="6"/>
      <c r="H234" s="7"/>
      <c r="I234" s="156"/>
      <c r="J234" s="157" t="str">
        <f t="shared" si="29"/>
        <v/>
      </c>
      <c r="K234" s="157" t="str">
        <f t="shared" si="24"/>
        <v/>
      </c>
      <c r="L234" s="7"/>
      <c r="M234" s="505"/>
      <c r="N234" s="156"/>
      <c r="O234" s="8"/>
      <c r="P234" s="159"/>
      <c r="Q234" s="156"/>
      <c r="R234" s="133" t="str">
        <f t="shared" si="25"/>
        <v/>
      </c>
      <c r="S234" s="157" t="str">
        <f t="shared" si="26"/>
        <v/>
      </c>
      <c r="T234" s="320"/>
      <c r="U234" s="6"/>
      <c r="V234" s="507"/>
      <c r="X234" s="133" t="str">
        <f t="shared" si="27"/>
        <v/>
      </c>
      <c r="Y234" s="157" t="str">
        <f t="shared" si="28"/>
        <v/>
      </c>
      <c r="Z234" s="7"/>
      <c r="AA234" s="7"/>
      <c r="AB234" s="143"/>
      <c r="AC234" s="143"/>
      <c r="AD234" s="214"/>
      <c r="AE234" s="214"/>
      <c r="AF234" s="159"/>
    </row>
    <row r="235" spans="2:32">
      <c r="B235" s="158"/>
      <c r="C235" s="328"/>
      <c r="D235" s="9"/>
      <c r="E235" s="156"/>
      <c r="F235" s="7"/>
      <c r="G235" s="6"/>
      <c r="H235" s="7"/>
      <c r="I235" s="156"/>
      <c r="J235" s="157" t="str">
        <f t="shared" si="29"/>
        <v/>
      </c>
      <c r="K235" s="157" t="str">
        <f t="shared" si="24"/>
        <v/>
      </c>
      <c r="L235" s="7"/>
      <c r="M235" s="505"/>
      <c r="N235" s="156"/>
      <c r="O235" s="8"/>
      <c r="P235" s="159"/>
      <c r="Q235" s="156"/>
      <c r="R235" s="133" t="str">
        <f t="shared" si="25"/>
        <v/>
      </c>
      <c r="S235" s="157" t="str">
        <f t="shared" si="26"/>
        <v/>
      </c>
      <c r="T235" s="320"/>
      <c r="U235" s="6"/>
      <c r="V235" s="507"/>
      <c r="X235" s="133" t="str">
        <f t="shared" si="27"/>
        <v/>
      </c>
      <c r="Y235" s="157" t="str">
        <f t="shared" si="28"/>
        <v/>
      </c>
      <c r="Z235" s="7"/>
      <c r="AA235" s="7"/>
      <c r="AB235" s="143"/>
      <c r="AC235" s="143"/>
      <c r="AD235" s="214"/>
      <c r="AE235" s="214"/>
      <c r="AF235" s="159"/>
    </row>
    <row r="236" spans="2:32">
      <c r="B236" s="158"/>
      <c r="C236" s="328"/>
      <c r="D236" s="9"/>
      <c r="E236" s="156"/>
      <c r="F236" s="7"/>
      <c r="G236" s="6"/>
      <c r="H236" s="7"/>
      <c r="I236" s="156"/>
      <c r="J236" s="157" t="str">
        <f t="shared" si="29"/>
        <v/>
      </c>
      <c r="K236" s="157" t="str">
        <f t="shared" si="24"/>
        <v/>
      </c>
      <c r="L236" s="7"/>
      <c r="M236" s="505"/>
      <c r="N236" s="156"/>
      <c r="O236" s="8"/>
      <c r="P236" s="159"/>
      <c r="Q236" s="156"/>
      <c r="R236" s="133" t="str">
        <f t="shared" si="25"/>
        <v/>
      </c>
      <c r="S236" s="157" t="str">
        <f t="shared" si="26"/>
        <v/>
      </c>
      <c r="T236" s="320"/>
      <c r="U236" s="6"/>
      <c r="V236" s="507"/>
      <c r="X236" s="133" t="str">
        <f t="shared" si="27"/>
        <v/>
      </c>
      <c r="Y236" s="157" t="str">
        <f t="shared" si="28"/>
        <v/>
      </c>
      <c r="Z236" s="7"/>
      <c r="AA236" s="7"/>
      <c r="AB236" s="143"/>
      <c r="AC236" s="143"/>
      <c r="AD236" s="214"/>
      <c r="AE236" s="214"/>
      <c r="AF236" s="159"/>
    </row>
    <row r="237" spans="2:32">
      <c r="B237" s="158"/>
      <c r="C237" s="328"/>
      <c r="D237" s="9"/>
      <c r="E237" s="156"/>
      <c r="F237" s="7"/>
      <c r="G237" s="6"/>
      <c r="H237" s="7"/>
      <c r="I237" s="156"/>
      <c r="J237" s="157" t="str">
        <f t="shared" si="29"/>
        <v/>
      </c>
      <c r="K237" s="157" t="str">
        <f t="shared" si="24"/>
        <v/>
      </c>
      <c r="L237" s="7"/>
      <c r="M237" s="505"/>
      <c r="N237" s="156"/>
      <c r="O237" s="8"/>
      <c r="P237" s="159"/>
      <c r="Q237" s="156"/>
      <c r="R237" s="133" t="str">
        <f t="shared" si="25"/>
        <v/>
      </c>
      <c r="S237" s="157" t="str">
        <f t="shared" si="26"/>
        <v/>
      </c>
      <c r="T237" s="320"/>
      <c r="U237" s="6"/>
      <c r="V237" s="507"/>
      <c r="X237" s="133" t="str">
        <f t="shared" si="27"/>
        <v/>
      </c>
      <c r="Y237" s="157" t="str">
        <f t="shared" si="28"/>
        <v/>
      </c>
      <c r="Z237" s="7"/>
      <c r="AA237" s="7"/>
      <c r="AB237" s="143"/>
      <c r="AC237" s="143"/>
      <c r="AD237" s="214"/>
      <c r="AE237" s="214"/>
      <c r="AF237" s="159"/>
    </row>
    <row r="238" spans="2:32">
      <c r="B238" s="158"/>
      <c r="C238" s="328"/>
      <c r="D238" s="9"/>
      <c r="E238" s="156"/>
      <c r="F238" s="7"/>
      <c r="G238" s="6"/>
      <c r="H238" s="7"/>
      <c r="I238" s="156"/>
      <c r="J238" s="157" t="str">
        <f t="shared" si="29"/>
        <v/>
      </c>
      <c r="K238" s="157" t="str">
        <f t="shared" si="24"/>
        <v/>
      </c>
      <c r="L238" s="7"/>
      <c r="M238" s="505"/>
      <c r="N238" s="156"/>
      <c r="O238" s="8"/>
      <c r="P238" s="159"/>
      <c r="Q238" s="156"/>
      <c r="R238" s="133" t="str">
        <f t="shared" si="25"/>
        <v/>
      </c>
      <c r="S238" s="157" t="str">
        <f t="shared" si="26"/>
        <v/>
      </c>
      <c r="T238" s="320"/>
      <c r="U238" s="6"/>
      <c r="V238" s="507"/>
      <c r="X238" s="133" t="str">
        <f t="shared" si="27"/>
        <v/>
      </c>
      <c r="Y238" s="157" t="str">
        <f t="shared" si="28"/>
        <v/>
      </c>
      <c r="Z238" s="7"/>
      <c r="AA238" s="7"/>
      <c r="AB238" s="143"/>
      <c r="AC238" s="143"/>
      <c r="AD238" s="214"/>
      <c r="AE238" s="214"/>
      <c r="AF238" s="159"/>
    </row>
    <row r="239" spans="2:32">
      <c r="B239" s="158"/>
      <c r="C239" s="328"/>
      <c r="D239" s="9"/>
      <c r="E239" s="156"/>
      <c r="F239" s="7"/>
      <c r="G239" s="6"/>
      <c r="H239" s="7"/>
      <c r="I239" s="156"/>
      <c r="J239" s="157" t="str">
        <f t="shared" si="29"/>
        <v/>
      </c>
      <c r="K239" s="157" t="str">
        <f t="shared" si="24"/>
        <v/>
      </c>
      <c r="L239" s="7"/>
      <c r="M239" s="505"/>
      <c r="N239" s="156"/>
      <c r="O239" s="8"/>
      <c r="P239" s="159"/>
      <c r="Q239" s="156"/>
      <c r="R239" s="133" t="str">
        <f t="shared" si="25"/>
        <v/>
      </c>
      <c r="S239" s="157" t="str">
        <f t="shared" si="26"/>
        <v/>
      </c>
      <c r="T239" s="320"/>
      <c r="U239" s="6"/>
      <c r="V239" s="507"/>
      <c r="X239" s="133" t="str">
        <f t="shared" si="27"/>
        <v/>
      </c>
      <c r="Y239" s="157" t="str">
        <f t="shared" si="28"/>
        <v/>
      </c>
      <c r="Z239" s="7"/>
      <c r="AA239" s="7"/>
      <c r="AB239" s="143"/>
      <c r="AC239" s="143"/>
      <c r="AD239" s="214"/>
      <c r="AE239" s="214"/>
      <c r="AF239" s="159"/>
    </row>
    <row r="240" spans="2:32">
      <c r="B240" s="158"/>
      <c r="C240" s="328"/>
      <c r="D240" s="9"/>
      <c r="E240" s="156"/>
      <c r="F240" s="7"/>
      <c r="G240" s="6"/>
      <c r="H240" s="7"/>
      <c r="I240" s="156"/>
      <c r="J240" s="157" t="str">
        <f t="shared" si="29"/>
        <v/>
      </c>
      <c r="K240" s="157" t="str">
        <f t="shared" si="24"/>
        <v/>
      </c>
      <c r="L240" s="7"/>
      <c r="M240" s="505"/>
      <c r="N240" s="156"/>
      <c r="O240" s="8"/>
      <c r="P240" s="159"/>
      <c r="Q240" s="156"/>
      <c r="R240" s="133" t="str">
        <f t="shared" si="25"/>
        <v/>
      </c>
      <c r="S240" s="157" t="str">
        <f t="shared" si="26"/>
        <v/>
      </c>
      <c r="T240" s="320"/>
      <c r="U240" s="6"/>
      <c r="V240" s="507"/>
      <c r="X240" s="133" t="str">
        <f t="shared" si="27"/>
        <v/>
      </c>
      <c r="Y240" s="157" t="str">
        <f t="shared" si="28"/>
        <v/>
      </c>
      <c r="Z240" s="7"/>
      <c r="AA240" s="7"/>
      <c r="AB240" s="143"/>
      <c r="AC240" s="143"/>
      <c r="AD240" s="214"/>
      <c r="AE240" s="214"/>
      <c r="AF240" s="159"/>
    </row>
    <row r="241" spans="2:32">
      <c r="B241" s="158"/>
      <c r="C241" s="328"/>
      <c r="D241" s="9"/>
      <c r="E241" s="156"/>
      <c r="F241" s="7"/>
      <c r="G241" s="6"/>
      <c r="H241" s="7"/>
      <c r="I241" s="156"/>
      <c r="J241" s="157" t="str">
        <f t="shared" si="29"/>
        <v/>
      </c>
      <c r="K241" s="157" t="str">
        <f t="shared" si="24"/>
        <v/>
      </c>
      <c r="L241" s="7"/>
      <c r="M241" s="505"/>
      <c r="N241" s="156"/>
      <c r="O241" s="8"/>
      <c r="P241" s="159"/>
      <c r="Q241" s="156"/>
      <c r="R241" s="133" t="str">
        <f t="shared" si="25"/>
        <v/>
      </c>
      <c r="S241" s="157" t="str">
        <f t="shared" si="26"/>
        <v/>
      </c>
      <c r="T241" s="320"/>
      <c r="U241" s="6"/>
      <c r="V241" s="507"/>
      <c r="X241" s="133" t="str">
        <f t="shared" si="27"/>
        <v/>
      </c>
      <c r="Y241" s="157" t="str">
        <f t="shared" si="28"/>
        <v/>
      </c>
      <c r="Z241" s="7"/>
      <c r="AA241" s="7"/>
      <c r="AB241" s="143"/>
      <c r="AC241" s="143"/>
      <c r="AD241" s="214"/>
      <c r="AE241" s="214"/>
      <c r="AF241" s="159"/>
    </row>
    <row r="242" spans="2:32">
      <c r="B242" s="158"/>
      <c r="C242" s="328"/>
      <c r="D242" s="9"/>
      <c r="E242" s="156"/>
      <c r="F242" s="7"/>
      <c r="G242" s="6"/>
      <c r="H242" s="7"/>
      <c r="I242" s="156"/>
      <c r="J242" s="157" t="str">
        <f t="shared" si="29"/>
        <v/>
      </c>
      <c r="K242" s="157" t="str">
        <f t="shared" si="24"/>
        <v/>
      </c>
      <c r="L242" s="7"/>
      <c r="M242" s="505"/>
      <c r="N242" s="156"/>
      <c r="O242" s="8"/>
      <c r="P242" s="159"/>
      <c r="Q242" s="156"/>
      <c r="R242" s="133" t="str">
        <f t="shared" si="25"/>
        <v/>
      </c>
      <c r="S242" s="157" t="str">
        <f t="shared" si="26"/>
        <v/>
      </c>
      <c r="T242" s="320"/>
      <c r="U242" s="6"/>
      <c r="V242" s="507"/>
      <c r="X242" s="133" t="str">
        <f t="shared" si="27"/>
        <v/>
      </c>
      <c r="Y242" s="157" t="str">
        <f t="shared" si="28"/>
        <v/>
      </c>
      <c r="Z242" s="7"/>
      <c r="AA242" s="7"/>
      <c r="AB242" s="143"/>
      <c r="AC242" s="143"/>
      <c r="AD242" s="214"/>
      <c r="AE242" s="214"/>
      <c r="AF242" s="159"/>
    </row>
    <row r="243" spans="2:32">
      <c r="B243" s="158"/>
      <c r="C243" s="328"/>
      <c r="D243" s="9"/>
      <c r="E243" s="156"/>
      <c r="F243" s="7"/>
      <c r="G243" s="6"/>
      <c r="H243" s="7"/>
      <c r="I243" s="156"/>
      <c r="J243" s="157" t="str">
        <f t="shared" si="29"/>
        <v/>
      </c>
      <c r="K243" s="157" t="str">
        <f t="shared" si="24"/>
        <v/>
      </c>
      <c r="L243" s="7"/>
      <c r="M243" s="505"/>
      <c r="N243" s="156"/>
      <c r="O243" s="8"/>
      <c r="P243" s="159"/>
      <c r="Q243" s="156"/>
      <c r="R243" s="133" t="str">
        <f t="shared" si="25"/>
        <v/>
      </c>
      <c r="S243" s="157" t="str">
        <f t="shared" si="26"/>
        <v/>
      </c>
      <c r="T243" s="320"/>
      <c r="U243" s="6"/>
      <c r="V243" s="507"/>
      <c r="X243" s="133" t="str">
        <f t="shared" si="27"/>
        <v/>
      </c>
      <c r="Y243" s="157" t="str">
        <f t="shared" si="28"/>
        <v/>
      </c>
      <c r="Z243" s="7"/>
      <c r="AA243" s="7"/>
      <c r="AB243" s="143"/>
      <c r="AC243" s="143"/>
      <c r="AD243" s="214"/>
      <c r="AE243" s="214"/>
      <c r="AF243" s="159"/>
    </row>
    <row r="244" spans="2:32">
      <c r="B244" s="158"/>
      <c r="C244" s="328"/>
      <c r="D244" s="9"/>
      <c r="E244" s="156"/>
      <c r="F244" s="7"/>
      <c r="G244" s="6"/>
      <c r="H244" s="7"/>
      <c r="I244" s="156"/>
      <c r="J244" s="157" t="str">
        <f t="shared" si="29"/>
        <v/>
      </c>
      <c r="K244" s="157" t="str">
        <f t="shared" si="24"/>
        <v/>
      </c>
      <c r="L244" s="7"/>
      <c r="M244" s="505"/>
      <c r="N244" s="156"/>
      <c r="O244" s="8"/>
      <c r="P244" s="159"/>
      <c r="Q244" s="156"/>
      <c r="R244" s="133" t="str">
        <f t="shared" si="25"/>
        <v/>
      </c>
      <c r="S244" s="157" t="str">
        <f t="shared" si="26"/>
        <v/>
      </c>
      <c r="T244" s="320"/>
      <c r="U244" s="6"/>
      <c r="V244" s="507"/>
      <c r="X244" s="133" t="str">
        <f t="shared" si="27"/>
        <v/>
      </c>
      <c r="Y244" s="157" t="str">
        <f t="shared" si="28"/>
        <v/>
      </c>
      <c r="Z244" s="7"/>
      <c r="AA244" s="7"/>
      <c r="AB244" s="143"/>
      <c r="AC244" s="143"/>
      <c r="AD244" s="214"/>
      <c r="AE244" s="214"/>
      <c r="AF244" s="159"/>
    </row>
    <row r="245" spans="2:32">
      <c r="B245" s="158"/>
      <c r="C245" s="328"/>
      <c r="D245" s="9"/>
      <c r="E245" s="156"/>
      <c r="F245" s="7"/>
      <c r="G245" s="6"/>
      <c r="H245" s="7"/>
      <c r="I245" s="156"/>
      <c r="J245" s="157" t="str">
        <f t="shared" si="29"/>
        <v/>
      </c>
      <c r="K245" s="157" t="str">
        <f t="shared" si="24"/>
        <v/>
      </c>
      <c r="L245" s="7"/>
      <c r="M245" s="505"/>
      <c r="N245" s="156"/>
      <c r="O245" s="8"/>
      <c r="P245" s="159"/>
      <c r="Q245" s="156"/>
      <c r="R245" s="133" t="str">
        <f t="shared" si="25"/>
        <v/>
      </c>
      <c r="S245" s="157" t="str">
        <f t="shared" si="26"/>
        <v/>
      </c>
      <c r="T245" s="320"/>
      <c r="U245" s="6"/>
      <c r="V245" s="507"/>
      <c r="X245" s="133" t="str">
        <f t="shared" si="27"/>
        <v/>
      </c>
      <c r="Y245" s="157" t="str">
        <f t="shared" si="28"/>
        <v/>
      </c>
      <c r="Z245" s="7"/>
      <c r="AA245" s="7"/>
      <c r="AB245" s="143"/>
      <c r="AC245" s="143"/>
      <c r="AD245" s="214"/>
      <c r="AE245" s="214"/>
      <c r="AF245" s="159"/>
    </row>
    <row r="246" spans="2:32">
      <c r="B246" s="158"/>
      <c r="C246" s="328"/>
      <c r="D246" s="9"/>
      <c r="E246" s="156"/>
      <c r="F246" s="7"/>
      <c r="G246" s="6"/>
      <c r="H246" s="7"/>
      <c r="I246" s="156"/>
      <c r="J246" s="157" t="str">
        <f t="shared" si="29"/>
        <v/>
      </c>
      <c r="K246" s="157" t="str">
        <f t="shared" si="24"/>
        <v/>
      </c>
      <c r="L246" s="7"/>
      <c r="M246" s="506"/>
      <c r="N246" s="156"/>
      <c r="O246" s="8"/>
      <c r="P246" s="159"/>
      <c r="Q246" s="156"/>
      <c r="R246" s="133" t="str">
        <f t="shared" si="25"/>
        <v/>
      </c>
      <c r="S246" s="157" t="str">
        <f t="shared" si="26"/>
        <v/>
      </c>
      <c r="T246" s="320"/>
      <c r="U246" s="6"/>
      <c r="V246" s="507"/>
      <c r="X246" s="133" t="str">
        <f t="shared" si="27"/>
        <v/>
      </c>
      <c r="Y246" s="157" t="str">
        <f t="shared" si="28"/>
        <v/>
      </c>
      <c r="Z246" s="7"/>
      <c r="AA246" s="7"/>
      <c r="AB246" s="143"/>
      <c r="AC246" s="143"/>
      <c r="AD246" s="214"/>
      <c r="AE246" s="214"/>
      <c r="AF246" s="159"/>
    </row>
    <row r="247" spans="2:32">
      <c r="B247" s="158"/>
      <c r="C247" s="328"/>
      <c r="D247" s="9"/>
      <c r="E247" s="156"/>
      <c r="F247" s="7"/>
      <c r="G247" s="6"/>
      <c r="H247" s="7"/>
      <c r="I247" s="156"/>
      <c r="J247" s="157" t="str">
        <f t="shared" si="29"/>
        <v/>
      </c>
      <c r="K247" s="157" t="str">
        <f t="shared" si="24"/>
        <v/>
      </c>
      <c r="L247" s="7"/>
      <c r="M247" s="504" t="str">
        <f>$M$6</f>
        <v>Sí</v>
      </c>
      <c r="N247" s="156"/>
      <c r="O247" s="8"/>
      <c r="P247" s="159"/>
      <c r="Q247" s="156"/>
      <c r="R247" s="133" t="str">
        <f t="shared" si="25"/>
        <v/>
      </c>
      <c r="S247" s="157" t="str">
        <f t="shared" si="26"/>
        <v/>
      </c>
      <c r="T247" s="320"/>
      <c r="U247" s="6"/>
      <c r="V247" s="507" t="str">
        <f>$V$6</f>
        <v>Sí</v>
      </c>
      <c r="X247" s="133" t="str">
        <f t="shared" si="27"/>
        <v/>
      </c>
      <c r="Y247" s="157" t="str">
        <f t="shared" si="28"/>
        <v/>
      </c>
      <c r="Z247" s="7"/>
      <c r="AA247" s="7"/>
      <c r="AB247" s="143"/>
      <c r="AC247" s="143"/>
      <c r="AD247" s="214"/>
      <c r="AE247" s="214"/>
      <c r="AF247" s="159"/>
    </row>
    <row r="248" spans="2:32">
      <c r="B248" s="158"/>
      <c r="C248" s="328"/>
      <c r="D248" s="9"/>
      <c r="E248" s="156"/>
      <c r="F248" s="7"/>
      <c r="G248" s="6"/>
      <c r="H248" s="7"/>
      <c r="I248" s="156"/>
      <c r="J248" s="157" t="str">
        <f t="shared" si="29"/>
        <v/>
      </c>
      <c r="K248" s="157" t="str">
        <f t="shared" si="24"/>
        <v/>
      </c>
      <c r="L248" s="7"/>
      <c r="M248" s="505"/>
      <c r="N248" s="156"/>
      <c r="O248" s="8"/>
      <c r="P248" s="159"/>
      <c r="Q248" s="156"/>
      <c r="R248" s="133" t="str">
        <f t="shared" si="25"/>
        <v/>
      </c>
      <c r="S248" s="157" t="str">
        <f t="shared" si="26"/>
        <v/>
      </c>
      <c r="T248" s="320"/>
      <c r="U248" s="6"/>
      <c r="V248" s="507"/>
      <c r="X248" s="133" t="str">
        <f t="shared" si="27"/>
        <v/>
      </c>
      <c r="Y248" s="157" t="str">
        <f t="shared" si="28"/>
        <v/>
      </c>
      <c r="Z248" s="7"/>
      <c r="AA248" s="7"/>
      <c r="AB248" s="143"/>
      <c r="AC248" s="143"/>
      <c r="AD248" s="214"/>
      <c r="AE248" s="214"/>
      <c r="AF248" s="159"/>
    </row>
    <row r="249" spans="2:32">
      <c r="B249" s="158"/>
      <c r="C249" s="328"/>
      <c r="D249" s="9"/>
      <c r="E249" s="156"/>
      <c r="F249" s="7"/>
      <c r="G249" s="6"/>
      <c r="H249" s="7"/>
      <c r="I249" s="156"/>
      <c r="J249" s="157" t="str">
        <f t="shared" si="29"/>
        <v/>
      </c>
      <c r="K249" s="157" t="str">
        <f t="shared" si="24"/>
        <v/>
      </c>
      <c r="L249" s="7"/>
      <c r="M249" s="505"/>
      <c r="N249" s="156"/>
      <c r="O249" s="8"/>
      <c r="P249" s="159"/>
      <c r="Q249" s="156"/>
      <c r="R249" s="133" t="str">
        <f t="shared" si="25"/>
        <v/>
      </c>
      <c r="S249" s="157" t="str">
        <f t="shared" si="26"/>
        <v/>
      </c>
      <c r="T249" s="320"/>
      <c r="U249" s="6"/>
      <c r="V249" s="507"/>
      <c r="X249" s="133" t="str">
        <f t="shared" si="27"/>
        <v/>
      </c>
      <c r="Y249" s="157" t="str">
        <f t="shared" si="28"/>
        <v/>
      </c>
      <c r="Z249" s="7"/>
      <c r="AA249" s="7"/>
      <c r="AB249" s="143"/>
      <c r="AC249" s="143"/>
      <c r="AD249" s="214"/>
      <c r="AE249" s="214"/>
      <c r="AF249" s="159"/>
    </row>
    <row r="250" spans="2:32">
      <c r="B250" s="158"/>
      <c r="C250" s="328"/>
      <c r="D250" s="9"/>
      <c r="E250" s="156"/>
      <c r="F250" s="7"/>
      <c r="G250" s="6"/>
      <c r="H250" s="7"/>
      <c r="I250" s="156"/>
      <c r="J250" s="157" t="str">
        <f t="shared" si="29"/>
        <v/>
      </c>
      <c r="K250" s="157" t="str">
        <f t="shared" si="24"/>
        <v/>
      </c>
      <c r="L250" s="7"/>
      <c r="M250" s="505"/>
      <c r="N250" s="156"/>
      <c r="O250" s="8"/>
      <c r="P250" s="159"/>
      <c r="Q250" s="156"/>
      <c r="R250" s="133" t="str">
        <f t="shared" si="25"/>
        <v/>
      </c>
      <c r="S250" s="157" t="str">
        <f t="shared" si="26"/>
        <v/>
      </c>
      <c r="T250" s="320"/>
      <c r="U250" s="6"/>
      <c r="V250" s="507"/>
      <c r="X250" s="133" t="str">
        <f t="shared" si="27"/>
        <v/>
      </c>
      <c r="Y250" s="157" t="str">
        <f t="shared" si="28"/>
        <v/>
      </c>
      <c r="Z250" s="7"/>
      <c r="AA250" s="7"/>
      <c r="AB250" s="143"/>
      <c r="AC250" s="143"/>
      <c r="AD250" s="214"/>
      <c r="AE250" s="214"/>
      <c r="AF250" s="159"/>
    </row>
    <row r="251" spans="2:32">
      <c r="B251" s="158"/>
      <c r="C251" s="328"/>
      <c r="D251" s="9"/>
      <c r="E251" s="156"/>
      <c r="F251" s="7"/>
      <c r="G251" s="6"/>
      <c r="H251" s="7"/>
      <c r="I251" s="156"/>
      <c r="J251" s="157" t="str">
        <f t="shared" si="29"/>
        <v/>
      </c>
      <c r="K251" s="157" t="str">
        <f t="shared" si="24"/>
        <v/>
      </c>
      <c r="L251" s="7"/>
      <c r="M251" s="505"/>
      <c r="N251" s="156"/>
      <c r="O251" s="8"/>
      <c r="P251" s="159"/>
      <c r="Q251" s="156"/>
      <c r="R251" s="133" t="str">
        <f t="shared" si="25"/>
        <v/>
      </c>
      <c r="S251" s="157" t="str">
        <f t="shared" si="26"/>
        <v/>
      </c>
      <c r="T251" s="320"/>
      <c r="U251" s="6"/>
      <c r="V251" s="507"/>
      <c r="X251" s="133" t="str">
        <f t="shared" si="27"/>
        <v/>
      </c>
      <c r="Y251" s="157" t="str">
        <f t="shared" si="28"/>
        <v/>
      </c>
      <c r="Z251" s="7"/>
      <c r="AA251" s="7"/>
      <c r="AB251" s="143"/>
      <c r="AC251" s="143"/>
      <c r="AD251" s="214"/>
      <c r="AE251" s="214"/>
      <c r="AF251" s="159"/>
    </row>
    <row r="252" spans="2:32">
      <c r="B252" s="158"/>
      <c r="C252" s="328"/>
      <c r="D252" s="9"/>
      <c r="E252" s="156"/>
      <c r="F252" s="7"/>
      <c r="G252" s="6"/>
      <c r="H252" s="7"/>
      <c r="I252" s="156"/>
      <c r="J252" s="157" t="str">
        <f t="shared" si="29"/>
        <v/>
      </c>
      <c r="K252" s="157" t="str">
        <f t="shared" si="24"/>
        <v/>
      </c>
      <c r="L252" s="7"/>
      <c r="M252" s="505"/>
      <c r="N252" s="156"/>
      <c r="O252" s="8"/>
      <c r="P252" s="159"/>
      <c r="Q252" s="156"/>
      <c r="R252" s="133" t="str">
        <f t="shared" si="25"/>
        <v/>
      </c>
      <c r="S252" s="157" t="str">
        <f t="shared" si="26"/>
        <v/>
      </c>
      <c r="T252" s="320"/>
      <c r="U252" s="6"/>
      <c r="V252" s="507"/>
      <c r="X252" s="133" t="str">
        <f t="shared" si="27"/>
        <v/>
      </c>
      <c r="Y252" s="157" t="str">
        <f t="shared" si="28"/>
        <v/>
      </c>
      <c r="Z252" s="7"/>
      <c r="AA252" s="7"/>
      <c r="AB252" s="143"/>
      <c r="AC252" s="143"/>
      <c r="AD252" s="214"/>
      <c r="AE252" s="214"/>
      <c r="AF252" s="159"/>
    </row>
    <row r="253" spans="2:32">
      <c r="B253" s="158"/>
      <c r="C253" s="328"/>
      <c r="D253" s="9"/>
      <c r="E253" s="156"/>
      <c r="F253" s="7"/>
      <c r="G253" s="6"/>
      <c r="H253" s="7"/>
      <c r="I253" s="156"/>
      <c r="J253" s="157" t="str">
        <f t="shared" si="29"/>
        <v/>
      </c>
      <c r="K253" s="157" t="str">
        <f t="shared" si="24"/>
        <v/>
      </c>
      <c r="L253" s="7"/>
      <c r="M253" s="505"/>
      <c r="N253" s="156"/>
      <c r="O253" s="8"/>
      <c r="P253" s="159"/>
      <c r="Q253" s="156"/>
      <c r="R253" s="133" t="str">
        <f t="shared" si="25"/>
        <v/>
      </c>
      <c r="S253" s="157" t="str">
        <f t="shared" si="26"/>
        <v/>
      </c>
      <c r="T253" s="320"/>
      <c r="U253" s="6"/>
      <c r="V253" s="507"/>
      <c r="X253" s="133" t="str">
        <f t="shared" si="27"/>
        <v/>
      </c>
      <c r="Y253" s="157" t="str">
        <f t="shared" si="28"/>
        <v/>
      </c>
      <c r="Z253" s="7"/>
      <c r="AA253" s="7"/>
      <c r="AB253" s="143"/>
      <c r="AC253" s="143"/>
      <c r="AD253" s="214"/>
      <c r="AE253" s="214"/>
      <c r="AF253" s="159"/>
    </row>
    <row r="254" spans="2:32">
      <c r="B254" s="158"/>
      <c r="C254" s="328"/>
      <c r="D254" s="9"/>
      <c r="E254" s="156"/>
      <c r="F254" s="7"/>
      <c r="G254" s="6"/>
      <c r="H254" s="7"/>
      <c r="I254" s="156"/>
      <c r="J254" s="157" t="str">
        <f t="shared" si="29"/>
        <v/>
      </c>
      <c r="K254" s="157" t="str">
        <f t="shared" si="24"/>
        <v/>
      </c>
      <c r="L254" s="7"/>
      <c r="M254" s="505"/>
      <c r="N254" s="156"/>
      <c r="O254" s="8"/>
      <c r="P254" s="159"/>
      <c r="Q254" s="156"/>
      <c r="R254" s="133" t="str">
        <f t="shared" si="25"/>
        <v/>
      </c>
      <c r="S254" s="157" t="str">
        <f t="shared" si="26"/>
        <v/>
      </c>
      <c r="T254" s="320"/>
      <c r="U254" s="6"/>
      <c r="V254" s="507"/>
      <c r="X254" s="133" t="str">
        <f t="shared" si="27"/>
        <v/>
      </c>
      <c r="Y254" s="157" t="str">
        <f t="shared" si="28"/>
        <v/>
      </c>
      <c r="Z254" s="7"/>
      <c r="AA254" s="7"/>
      <c r="AB254" s="143"/>
      <c r="AC254" s="143"/>
      <c r="AD254" s="214"/>
      <c r="AE254" s="214"/>
      <c r="AF254" s="159"/>
    </row>
    <row r="255" spans="2:32">
      <c r="B255" s="158"/>
      <c r="C255" s="328"/>
      <c r="D255" s="9"/>
      <c r="E255" s="156"/>
      <c r="F255" s="7"/>
      <c r="G255" s="6"/>
      <c r="H255" s="7"/>
      <c r="I255" s="156"/>
      <c r="J255" s="157" t="str">
        <f t="shared" si="29"/>
        <v/>
      </c>
      <c r="K255" s="157" t="str">
        <f t="shared" si="24"/>
        <v/>
      </c>
      <c r="L255" s="7"/>
      <c r="M255" s="505"/>
      <c r="N255" s="156"/>
      <c r="O255" s="8"/>
      <c r="P255" s="159"/>
      <c r="Q255" s="156"/>
      <c r="R255" s="133" t="str">
        <f t="shared" si="25"/>
        <v/>
      </c>
      <c r="S255" s="157" t="str">
        <f t="shared" si="26"/>
        <v/>
      </c>
      <c r="T255" s="320"/>
      <c r="U255" s="6"/>
      <c r="V255" s="507"/>
      <c r="X255" s="133" t="str">
        <f t="shared" si="27"/>
        <v/>
      </c>
      <c r="Y255" s="157" t="str">
        <f t="shared" si="28"/>
        <v/>
      </c>
      <c r="Z255" s="7"/>
      <c r="AA255" s="7"/>
      <c r="AB255" s="143"/>
      <c r="AC255" s="143"/>
      <c r="AD255" s="214"/>
      <c r="AE255" s="214"/>
      <c r="AF255" s="159"/>
    </row>
    <row r="256" spans="2:32">
      <c r="B256" s="158"/>
      <c r="C256" s="328"/>
      <c r="D256" s="9"/>
      <c r="E256" s="156"/>
      <c r="F256" s="7"/>
      <c r="G256" s="6"/>
      <c r="H256" s="7"/>
      <c r="I256" s="156"/>
      <c r="J256" s="157" t="str">
        <f t="shared" si="29"/>
        <v/>
      </c>
      <c r="K256" s="157" t="str">
        <f t="shared" si="24"/>
        <v/>
      </c>
      <c r="L256" s="7"/>
      <c r="M256" s="505"/>
      <c r="N256" s="156"/>
      <c r="O256" s="8"/>
      <c r="P256" s="159"/>
      <c r="Q256" s="156"/>
      <c r="R256" s="133" t="str">
        <f t="shared" si="25"/>
        <v/>
      </c>
      <c r="S256" s="157" t="str">
        <f t="shared" si="26"/>
        <v/>
      </c>
      <c r="T256" s="320"/>
      <c r="U256" s="6"/>
      <c r="V256" s="507"/>
      <c r="X256" s="133" t="str">
        <f t="shared" si="27"/>
        <v/>
      </c>
      <c r="Y256" s="157" t="str">
        <f t="shared" si="28"/>
        <v/>
      </c>
      <c r="Z256" s="7"/>
      <c r="AA256" s="7"/>
      <c r="AB256" s="143"/>
      <c r="AC256" s="143"/>
      <c r="AD256" s="214"/>
      <c r="AE256" s="214"/>
      <c r="AF256" s="159"/>
    </row>
    <row r="257" spans="2:32">
      <c r="B257" s="158"/>
      <c r="C257" s="328"/>
      <c r="D257" s="9"/>
      <c r="E257" s="156"/>
      <c r="F257" s="7"/>
      <c r="G257" s="6"/>
      <c r="H257" s="7"/>
      <c r="I257" s="156"/>
      <c r="J257" s="157" t="str">
        <f t="shared" si="29"/>
        <v/>
      </c>
      <c r="K257" s="157" t="str">
        <f t="shared" si="24"/>
        <v/>
      </c>
      <c r="L257" s="7"/>
      <c r="M257" s="505"/>
      <c r="N257" s="156"/>
      <c r="O257" s="8"/>
      <c r="P257" s="159"/>
      <c r="Q257" s="156"/>
      <c r="R257" s="133" t="str">
        <f t="shared" si="25"/>
        <v/>
      </c>
      <c r="S257" s="157" t="str">
        <f t="shared" si="26"/>
        <v/>
      </c>
      <c r="T257" s="320"/>
      <c r="U257" s="6"/>
      <c r="V257" s="507"/>
      <c r="X257" s="133" t="str">
        <f t="shared" si="27"/>
        <v/>
      </c>
      <c r="Y257" s="157" t="str">
        <f t="shared" si="28"/>
        <v/>
      </c>
      <c r="Z257" s="7"/>
      <c r="AA257" s="7"/>
      <c r="AB257" s="143"/>
      <c r="AC257" s="143"/>
      <c r="AD257" s="214"/>
      <c r="AE257" s="214"/>
      <c r="AF257" s="159"/>
    </row>
    <row r="258" spans="2:32">
      <c r="B258" s="158"/>
      <c r="C258" s="328"/>
      <c r="D258" s="9"/>
      <c r="E258" s="156"/>
      <c r="F258" s="7"/>
      <c r="G258" s="6"/>
      <c r="H258" s="7"/>
      <c r="I258" s="156"/>
      <c r="J258" s="157" t="str">
        <f t="shared" si="29"/>
        <v/>
      </c>
      <c r="K258" s="157" t="str">
        <f t="shared" si="24"/>
        <v/>
      </c>
      <c r="L258" s="7"/>
      <c r="M258" s="505"/>
      <c r="N258" s="156"/>
      <c r="O258" s="8"/>
      <c r="P258" s="159"/>
      <c r="Q258" s="156"/>
      <c r="R258" s="133" t="str">
        <f t="shared" si="25"/>
        <v/>
      </c>
      <c r="S258" s="157" t="str">
        <f t="shared" si="26"/>
        <v/>
      </c>
      <c r="T258" s="320"/>
      <c r="U258" s="6"/>
      <c r="V258" s="507"/>
      <c r="X258" s="133" t="str">
        <f t="shared" si="27"/>
        <v/>
      </c>
      <c r="Y258" s="157" t="str">
        <f t="shared" si="28"/>
        <v/>
      </c>
      <c r="Z258" s="7"/>
      <c r="AA258" s="7"/>
      <c r="AB258" s="143"/>
      <c r="AC258" s="143"/>
      <c r="AD258" s="214"/>
      <c r="AE258" s="214"/>
      <c r="AF258" s="159"/>
    </row>
    <row r="259" spans="2:32">
      <c r="B259" s="158"/>
      <c r="C259" s="328"/>
      <c r="D259" s="9"/>
      <c r="E259" s="156"/>
      <c r="F259" s="7"/>
      <c r="G259" s="6"/>
      <c r="H259" s="7"/>
      <c r="I259" s="156"/>
      <c r="J259" s="157" t="str">
        <f t="shared" si="29"/>
        <v/>
      </c>
      <c r="K259" s="157" t="str">
        <f t="shared" si="24"/>
        <v/>
      </c>
      <c r="L259" s="7"/>
      <c r="M259" s="505"/>
      <c r="N259" s="156"/>
      <c r="O259" s="8"/>
      <c r="P259" s="159"/>
      <c r="Q259" s="156"/>
      <c r="R259" s="133" t="str">
        <f t="shared" si="25"/>
        <v/>
      </c>
      <c r="S259" s="157" t="str">
        <f t="shared" si="26"/>
        <v/>
      </c>
      <c r="T259" s="320"/>
      <c r="U259" s="6"/>
      <c r="V259" s="507"/>
      <c r="X259" s="133" t="str">
        <f t="shared" si="27"/>
        <v/>
      </c>
      <c r="Y259" s="157" t="str">
        <f t="shared" si="28"/>
        <v/>
      </c>
      <c r="Z259" s="7"/>
      <c r="AA259" s="7"/>
      <c r="AB259" s="143"/>
      <c r="AC259" s="143"/>
      <c r="AD259" s="214"/>
      <c r="AE259" s="214"/>
      <c r="AF259" s="159"/>
    </row>
    <row r="260" spans="2:32">
      <c r="B260" s="158"/>
      <c r="C260" s="328"/>
      <c r="D260" s="9"/>
      <c r="E260" s="156"/>
      <c r="F260" s="7"/>
      <c r="G260" s="6"/>
      <c r="H260" s="7"/>
      <c r="I260" s="156"/>
      <c r="J260" s="157" t="str">
        <f t="shared" si="29"/>
        <v/>
      </c>
      <c r="K260" s="157" t="str">
        <f t="shared" si="24"/>
        <v/>
      </c>
      <c r="L260" s="7"/>
      <c r="M260" s="505"/>
      <c r="N260" s="156"/>
      <c r="O260" s="8"/>
      <c r="P260" s="159"/>
      <c r="Q260" s="156"/>
      <c r="R260" s="133" t="str">
        <f t="shared" si="25"/>
        <v/>
      </c>
      <c r="S260" s="157" t="str">
        <f t="shared" si="26"/>
        <v/>
      </c>
      <c r="T260" s="320"/>
      <c r="U260" s="6"/>
      <c r="V260" s="507"/>
      <c r="X260" s="133" t="str">
        <f t="shared" si="27"/>
        <v/>
      </c>
      <c r="Y260" s="157" t="str">
        <f t="shared" si="28"/>
        <v/>
      </c>
      <c r="Z260" s="7"/>
      <c r="AA260" s="7"/>
      <c r="AB260" s="143"/>
      <c r="AC260" s="143"/>
      <c r="AD260" s="214"/>
      <c r="AE260" s="214"/>
      <c r="AF260" s="159"/>
    </row>
    <row r="261" spans="2:32">
      <c r="B261" s="158"/>
      <c r="C261" s="328"/>
      <c r="D261" s="9"/>
      <c r="E261" s="156"/>
      <c r="F261" s="7"/>
      <c r="G261" s="6"/>
      <c r="H261" s="7"/>
      <c r="I261" s="156"/>
      <c r="J261" s="157" t="str">
        <f t="shared" si="29"/>
        <v/>
      </c>
      <c r="K261" s="157" t="str">
        <f t="shared" si="24"/>
        <v/>
      </c>
      <c r="L261" s="7"/>
      <c r="M261" s="505"/>
      <c r="N261" s="156"/>
      <c r="O261" s="8"/>
      <c r="P261" s="159"/>
      <c r="Q261" s="156"/>
      <c r="R261" s="133" t="str">
        <f t="shared" si="25"/>
        <v/>
      </c>
      <c r="S261" s="157" t="str">
        <f t="shared" si="26"/>
        <v/>
      </c>
      <c r="T261" s="320"/>
      <c r="U261" s="6"/>
      <c r="V261" s="507"/>
      <c r="X261" s="133" t="str">
        <f t="shared" si="27"/>
        <v/>
      </c>
      <c r="Y261" s="157" t="str">
        <f t="shared" si="28"/>
        <v/>
      </c>
      <c r="Z261" s="7"/>
      <c r="AA261" s="7"/>
      <c r="AB261" s="143"/>
      <c r="AC261" s="143"/>
      <c r="AD261" s="214"/>
      <c r="AE261" s="214"/>
      <c r="AF261" s="159"/>
    </row>
    <row r="262" spans="2:32">
      <c r="B262" s="158"/>
      <c r="C262" s="328"/>
      <c r="D262" s="9"/>
      <c r="E262" s="156"/>
      <c r="F262" s="7"/>
      <c r="G262" s="6"/>
      <c r="H262" s="7"/>
      <c r="I262" s="156"/>
      <c r="J262" s="157" t="str">
        <f t="shared" si="29"/>
        <v/>
      </c>
      <c r="K262" s="157" t="str">
        <f t="shared" si="24"/>
        <v/>
      </c>
      <c r="L262" s="7"/>
      <c r="M262" s="505"/>
      <c r="N262" s="156"/>
      <c r="O262" s="8"/>
      <c r="P262" s="159"/>
      <c r="Q262" s="156"/>
      <c r="R262" s="133" t="str">
        <f t="shared" si="25"/>
        <v/>
      </c>
      <c r="S262" s="157" t="str">
        <f t="shared" si="26"/>
        <v/>
      </c>
      <c r="T262" s="320"/>
      <c r="U262" s="6"/>
      <c r="V262" s="507"/>
      <c r="X262" s="133" t="str">
        <f t="shared" si="27"/>
        <v/>
      </c>
      <c r="Y262" s="157" t="str">
        <f t="shared" si="28"/>
        <v/>
      </c>
      <c r="Z262" s="7"/>
      <c r="AA262" s="7"/>
      <c r="AB262" s="143"/>
      <c r="AC262" s="143"/>
      <c r="AD262" s="214"/>
      <c r="AE262" s="214"/>
      <c r="AF262" s="159"/>
    </row>
    <row r="263" spans="2:32">
      <c r="B263" s="158"/>
      <c r="C263" s="328"/>
      <c r="D263" s="9"/>
      <c r="E263" s="156"/>
      <c r="F263" s="7"/>
      <c r="G263" s="6"/>
      <c r="H263" s="7"/>
      <c r="I263" s="156"/>
      <c r="J263" s="157" t="str">
        <f t="shared" si="29"/>
        <v/>
      </c>
      <c r="K263" s="157" t="str">
        <f t="shared" ref="K263:K309" si="30">IF($D263="","",$D263)</f>
        <v/>
      </c>
      <c r="L263" s="7"/>
      <c r="M263" s="505"/>
      <c r="N263" s="156"/>
      <c r="O263" s="8"/>
      <c r="P263" s="159"/>
      <c r="Q263" s="156"/>
      <c r="R263" s="133" t="str">
        <f t="shared" ref="R263:R309" si="31">IF($C263="","",$C263)</f>
        <v/>
      </c>
      <c r="S263" s="157" t="str">
        <f t="shared" ref="S263:S309" si="32">IF($D263="","",$D263)</f>
        <v/>
      </c>
      <c r="T263" s="320"/>
      <c r="U263" s="6"/>
      <c r="V263" s="507"/>
      <c r="X263" s="133" t="str">
        <f t="shared" ref="X263:X309" si="33">IF($C263="","",$C263)</f>
        <v/>
      </c>
      <c r="Y263" s="157" t="str">
        <f t="shared" ref="Y263:Y309" si="34">IF($D263="","",$D263)</f>
        <v/>
      </c>
      <c r="Z263" s="7"/>
      <c r="AA263" s="7"/>
      <c r="AB263" s="143"/>
      <c r="AC263" s="143"/>
      <c r="AD263" s="214"/>
      <c r="AE263" s="214"/>
      <c r="AF263" s="159"/>
    </row>
    <row r="264" spans="2:32">
      <c r="B264" s="158"/>
      <c r="C264" s="328"/>
      <c r="D264" s="9"/>
      <c r="E264" s="156"/>
      <c r="F264" s="7"/>
      <c r="G264" s="6"/>
      <c r="H264" s="7"/>
      <c r="I264" s="156"/>
      <c r="J264" s="157" t="str">
        <f t="shared" si="29"/>
        <v/>
      </c>
      <c r="K264" s="157" t="str">
        <f t="shared" si="30"/>
        <v/>
      </c>
      <c r="L264" s="7"/>
      <c r="M264" s="505"/>
      <c r="N264" s="156"/>
      <c r="O264" s="8"/>
      <c r="P264" s="159"/>
      <c r="Q264" s="156"/>
      <c r="R264" s="133" t="str">
        <f t="shared" si="31"/>
        <v/>
      </c>
      <c r="S264" s="157" t="str">
        <f t="shared" si="32"/>
        <v/>
      </c>
      <c r="T264" s="320"/>
      <c r="U264" s="6"/>
      <c r="V264" s="507"/>
      <c r="X264" s="133" t="str">
        <f t="shared" si="33"/>
        <v/>
      </c>
      <c r="Y264" s="157" t="str">
        <f t="shared" si="34"/>
        <v/>
      </c>
      <c r="Z264" s="7"/>
      <c r="AA264" s="7"/>
      <c r="AB264" s="143"/>
      <c r="AC264" s="143"/>
      <c r="AD264" s="214"/>
      <c r="AE264" s="214"/>
      <c r="AF264" s="159"/>
    </row>
    <row r="265" spans="2:32">
      <c r="B265" s="158"/>
      <c r="C265" s="328"/>
      <c r="D265" s="9"/>
      <c r="E265" s="156"/>
      <c r="F265" s="7"/>
      <c r="G265" s="6"/>
      <c r="H265" s="7"/>
      <c r="I265" s="156"/>
      <c r="J265" s="157" t="str">
        <f t="shared" si="29"/>
        <v/>
      </c>
      <c r="K265" s="157" t="str">
        <f t="shared" si="30"/>
        <v/>
      </c>
      <c r="L265" s="7"/>
      <c r="M265" s="505"/>
      <c r="N265" s="156"/>
      <c r="O265" s="8"/>
      <c r="P265" s="159"/>
      <c r="Q265" s="156"/>
      <c r="R265" s="133" t="str">
        <f t="shared" si="31"/>
        <v/>
      </c>
      <c r="S265" s="157" t="str">
        <f t="shared" si="32"/>
        <v/>
      </c>
      <c r="T265" s="320"/>
      <c r="U265" s="6"/>
      <c r="V265" s="507"/>
      <c r="X265" s="133" t="str">
        <f t="shared" si="33"/>
        <v/>
      </c>
      <c r="Y265" s="157" t="str">
        <f t="shared" si="34"/>
        <v/>
      </c>
      <c r="Z265" s="7"/>
      <c r="AA265" s="7"/>
      <c r="AB265" s="143"/>
      <c r="AC265" s="143"/>
      <c r="AD265" s="214"/>
      <c r="AE265" s="214"/>
      <c r="AF265" s="159"/>
    </row>
    <row r="266" spans="2:32">
      <c r="B266" s="158"/>
      <c r="C266" s="328"/>
      <c r="D266" s="9"/>
      <c r="E266" s="156"/>
      <c r="F266" s="7"/>
      <c r="G266" s="6"/>
      <c r="H266" s="7"/>
      <c r="I266" s="156"/>
      <c r="J266" s="157" t="str">
        <f t="shared" si="29"/>
        <v/>
      </c>
      <c r="K266" s="157" t="str">
        <f t="shared" si="30"/>
        <v/>
      </c>
      <c r="L266" s="7"/>
      <c r="M266" s="505"/>
      <c r="N266" s="156"/>
      <c r="O266" s="8"/>
      <c r="P266" s="159"/>
      <c r="Q266" s="156"/>
      <c r="R266" s="133" t="str">
        <f t="shared" si="31"/>
        <v/>
      </c>
      <c r="S266" s="157" t="str">
        <f t="shared" si="32"/>
        <v/>
      </c>
      <c r="T266" s="320"/>
      <c r="U266" s="6"/>
      <c r="V266" s="507"/>
      <c r="X266" s="133" t="str">
        <f t="shared" si="33"/>
        <v/>
      </c>
      <c r="Y266" s="157" t="str">
        <f t="shared" si="34"/>
        <v/>
      </c>
      <c r="Z266" s="7"/>
      <c r="AA266" s="7"/>
      <c r="AB266" s="143"/>
      <c r="AC266" s="143"/>
      <c r="AD266" s="214"/>
      <c r="AE266" s="214"/>
      <c r="AF266" s="159"/>
    </row>
    <row r="267" spans="2:32">
      <c r="B267" s="158"/>
      <c r="C267" s="328"/>
      <c r="D267" s="9"/>
      <c r="E267" s="156"/>
      <c r="F267" s="7"/>
      <c r="G267" s="6"/>
      <c r="H267" s="7"/>
      <c r="I267" s="156"/>
      <c r="J267" s="157" t="str">
        <f t="shared" si="29"/>
        <v/>
      </c>
      <c r="K267" s="157" t="str">
        <f t="shared" si="30"/>
        <v/>
      </c>
      <c r="L267" s="7"/>
      <c r="M267" s="505"/>
      <c r="N267" s="156"/>
      <c r="O267" s="8"/>
      <c r="P267" s="159"/>
      <c r="Q267" s="156"/>
      <c r="R267" s="133" t="str">
        <f t="shared" si="31"/>
        <v/>
      </c>
      <c r="S267" s="157" t="str">
        <f t="shared" si="32"/>
        <v/>
      </c>
      <c r="T267" s="320"/>
      <c r="U267" s="6"/>
      <c r="V267" s="507"/>
      <c r="X267" s="133" t="str">
        <f t="shared" si="33"/>
        <v/>
      </c>
      <c r="Y267" s="157" t="str">
        <f t="shared" si="34"/>
        <v/>
      </c>
      <c r="Z267" s="7"/>
      <c r="AA267" s="7"/>
      <c r="AB267" s="143"/>
      <c r="AC267" s="143"/>
      <c r="AD267" s="214"/>
      <c r="AE267" s="214"/>
      <c r="AF267" s="159"/>
    </row>
    <row r="268" spans="2:32">
      <c r="B268" s="158"/>
      <c r="C268" s="328"/>
      <c r="D268" s="9"/>
      <c r="E268" s="156"/>
      <c r="F268" s="7"/>
      <c r="G268" s="6"/>
      <c r="H268" s="7"/>
      <c r="I268" s="156"/>
      <c r="J268" s="157" t="str">
        <f t="shared" si="29"/>
        <v/>
      </c>
      <c r="K268" s="157" t="str">
        <f t="shared" si="30"/>
        <v/>
      </c>
      <c r="L268" s="7"/>
      <c r="M268" s="505"/>
      <c r="N268" s="156"/>
      <c r="O268" s="8"/>
      <c r="P268" s="159"/>
      <c r="Q268" s="156"/>
      <c r="R268" s="133" t="str">
        <f t="shared" si="31"/>
        <v/>
      </c>
      <c r="S268" s="157" t="str">
        <f t="shared" si="32"/>
        <v/>
      </c>
      <c r="T268" s="320"/>
      <c r="U268" s="6"/>
      <c r="V268" s="507"/>
      <c r="X268" s="133" t="str">
        <f t="shared" si="33"/>
        <v/>
      </c>
      <c r="Y268" s="157" t="str">
        <f t="shared" si="34"/>
        <v/>
      </c>
      <c r="Z268" s="7"/>
      <c r="AA268" s="7"/>
      <c r="AB268" s="143"/>
      <c r="AC268" s="143"/>
      <c r="AD268" s="214"/>
      <c r="AE268" s="214"/>
      <c r="AF268" s="159"/>
    </row>
    <row r="269" spans="2:32">
      <c r="B269" s="158"/>
      <c r="C269" s="328"/>
      <c r="D269" s="9"/>
      <c r="E269" s="156"/>
      <c r="F269" s="7"/>
      <c r="G269" s="6"/>
      <c r="H269" s="7"/>
      <c r="I269" s="156"/>
      <c r="J269" s="157" t="str">
        <f t="shared" si="29"/>
        <v/>
      </c>
      <c r="K269" s="157" t="str">
        <f t="shared" si="30"/>
        <v/>
      </c>
      <c r="L269" s="7"/>
      <c r="M269" s="505"/>
      <c r="N269" s="156"/>
      <c r="O269" s="8"/>
      <c r="P269" s="159"/>
      <c r="Q269" s="156"/>
      <c r="R269" s="133" t="str">
        <f t="shared" si="31"/>
        <v/>
      </c>
      <c r="S269" s="157" t="str">
        <f t="shared" si="32"/>
        <v/>
      </c>
      <c r="T269" s="320"/>
      <c r="U269" s="6"/>
      <c r="V269" s="507"/>
      <c r="X269" s="133" t="str">
        <f t="shared" si="33"/>
        <v/>
      </c>
      <c r="Y269" s="157" t="str">
        <f t="shared" si="34"/>
        <v/>
      </c>
      <c r="Z269" s="7"/>
      <c r="AA269" s="7"/>
      <c r="AB269" s="143"/>
      <c r="AC269" s="143"/>
      <c r="AD269" s="214"/>
      <c r="AE269" s="214"/>
      <c r="AF269" s="159"/>
    </row>
    <row r="270" spans="2:32">
      <c r="B270" s="158"/>
      <c r="C270" s="328"/>
      <c r="D270" s="9"/>
      <c r="E270" s="156"/>
      <c r="F270" s="7"/>
      <c r="G270" s="6"/>
      <c r="H270" s="7"/>
      <c r="I270" s="156"/>
      <c r="J270" s="157" t="str">
        <f t="shared" si="29"/>
        <v/>
      </c>
      <c r="K270" s="157" t="str">
        <f t="shared" si="30"/>
        <v/>
      </c>
      <c r="L270" s="7"/>
      <c r="M270" s="505"/>
      <c r="N270" s="156"/>
      <c r="O270" s="8"/>
      <c r="P270" s="159"/>
      <c r="Q270" s="156"/>
      <c r="R270" s="133" t="str">
        <f t="shared" si="31"/>
        <v/>
      </c>
      <c r="S270" s="157" t="str">
        <f t="shared" si="32"/>
        <v/>
      </c>
      <c r="T270" s="320"/>
      <c r="U270" s="6"/>
      <c r="V270" s="507"/>
      <c r="X270" s="133" t="str">
        <f t="shared" si="33"/>
        <v/>
      </c>
      <c r="Y270" s="157" t="str">
        <f t="shared" si="34"/>
        <v/>
      </c>
      <c r="Z270" s="7"/>
      <c r="AA270" s="7"/>
      <c r="AB270" s="143"/>
      <c r="AC270" s="143"/>
      <c r="AD270" s="214"/>
      <c r="AE270" s="214"/>
      <c r="AF270" s="159"/>
    </row>
    <row r="271" spans="2:32">
      <c r="B271" s="158"/>
      <c r="C271" s="328"/>
      <c r="D271" s="9"/>
      <c r="E271" s="156"/>
      <c r="F271" s="7"/>
      <c r="G271" s="6"/>
      <c r="H271" s="7"/>
      <c r="I271" s="156"/>
      <c r="J271" s="157" t="str">
        <f t="shared" si="29"/>
        <v/>
      </c>
      <c r="K271" s="157" t="str">
        <f t="shared" si="30"/>
        <v/>
      </c>
      <c r="L271" s="7"/>
      <c r="M271" s="505"/>
      <c r="N271" s="156"/>
      <c r="O271" s="8"/>
      <c r="P271" s="159"/>
      <c r="Q271" s="156"/>
      <c r="R271" s="133" t="str">
        <f t="shared" si="31"/>
        <v/>
      </c>
      <c r="S271" s="157" t="str">
        <f t="shared" si="32"/>
        <v/>
      </c>
      <c r="T271" s="320"/>
      <c r="U271" s="6"/>
      <c r="V271" s="507"/>
      <c r="X271" s="133" t="str">
        <f t="shared" si="33"/>
        <v/>
      </c>
      <c r="Y271" s="157" t="str">
        <f t="shared" si="34"/>
        <v/>
      </c>
      <c r="Z271" s="7"/>
      <c r="AA271" s="7"/>
      <c r="AB271" s="143"/>
      <c r="AC271" s="143"/>
      <c r="AD271" s="214"/>
      <c r="AE271" s="214"/>
      <c r="AF271" s="159"/>
    </row>
    <row r="272" spans="2:32">
      <c r="B272" s="158"/>
      <c r="C272" s="328"/>
      <c r="D272" s="9"/>
      <c r="E272" s="156"/>
      <c r="F272" s="7"/>
      <c r="G272" s="6"/>
      <c r="H272" s="7"/>
      <c r="I272" s="156"/>
      <c r="J272" s="157" t="str">
        <f t="shared" si="29"/>
        <v/>
      </c>
      <c r="K272" s="157" t="str">
        <f t="shared" si="30"/>
        <v/>
      </c>
      <c r="L272" s="7"/>
      <c r="M272" s="505"/>
      <c r="N272" s="156"/>
      <c r="O272" s="8"/>
      <c r="P272" s="159"/>
      <c r="Q272" s="156"/>
      <c r="R272" s="133" t="str">
        <f t="shared" si="31"/>
        <v/>
      </c>
      <c r="S272" s="157" t="str">
        <f t="shared" si="32"/>
        <v/>
      </c>
      <c r="T272" s="320"/>
      <c r="U272" s="6"/>
      <c r="V272" s="507"/>
      <c r="X272" s="133" t="str">
        <f t="shared" si="33"/>
        <v/>
      </c>
      <c r="Y272" s="157" t="str">
        <f t="shared" si="34"/>
        <v/>
      </c>
      <c r="Z272" s="7"/>
      <c r="AA272" s="7"/>
      <c r="AB272" s="143"/>
      <c r="AC272" s="143"/>
      <c r="AD272" s="214"/>
      <c r="AE272" s="214"/>
      <c r="AF272" s="159"/>
    </row>
    <row r="273" spans="2:32">
      <c r="B273" s="158"/>
      <c r="C273" s="328"/>
      <c r="D273" s="9"/>
      <c r="E273" s="156"/>
      <c r="F273" s="7"/>
      <c r="G273" s="6"/>
      <c r="H273" s="7"/>
      <c r="I273" s="156"/>
      <c r="J273" s="157" t="str">
        <f t="shared" si="29"/>
        <v/>
      </c>
      <c r="K273" s="157" t="str">
        <f t="shared" si="30"/>
        <v/>
      </c>
      <c r="L273" s="7"/>
      <c r="M273" s="505"/>
      <c r="N273" s="156"/>
      <c r="O273" s="8"/>
      <c r="P273" s="159"/>
      <c r="Q273" s="156"/>
      <c r="R273" s="133" t="str">
        <f t="shared" si="31"/>
        <v/>
      </c>
      <c r="S273" s="157" t="str">
        <f t="shared" si="32"/>
        <v/>
      </c>
      <c r="T273" s="320"/>
      <c r="U273" s="6"/>
      <c r="V273" s="507"/>
      <c r="X273" s="133" t="str">
        <f t="shared" si="33"/>
        <v/>
      </c>
      <c r="Y273" s="157" t="str">
        <f t="shared" si="34"/>
        <v/>
      </c>
      <c r="Z273" s="7"/>
      <c r="AA273" s="7"/>
      <c r="AB273" s="143"/>
      <c r="AC273" s="143"/>
      <c r="AD273" s="214"/>
      <c r="AE273" s="214"/>
      <c r="AF273" s="159"/>
    </row>
    <row r="274" spans="2:32">
      <c r="B274" s="158"/>
      <c r="C274" s="328"/>
      <c r="D274" s="9"/>
      <c r="E274" s="156"/>
      <c r="F274" s="7"/>
      <c r="G274" s="6"/>
      <c r="H274" s="7"/>
      <c r="I274" s="156"/>
      <c r="J274" s="157" t="str">
        <f t="shared" si="29"/>
        <v/>
      </c>
      <c r="K274" s="157" t="str">
        <f t="shared" si="30"/>
        <v/>
      </c>
      <c r="L274" s="7"/>
      <c r="M274" s="505"/>
      <c r="N274" s="156"/>
      <c r="O274" s="8"/>
      <c r="P274" s="159"/>
      <c r="Q274" s="156"/>
      <c r="R274" s="133" t="str">
        <f t="shared" si="31"/>
        <v/>
      </c>
      <c r="S274" s="157" t="str">
        <f t="shared" si="32"/>
        <v/>
      </c>
      <c r="T274" s="320"/>
      <c r="U274" s="6"/>
      <c r="V274" s="507"/>
      <c r="X274" s="133" t="str">
        <f t="shared" si="33"/>
        <v/>
      </c>
      <c r="Y274" s="157" t="str">
        <f t="shared" si="34"/>
        <v/>
      </c>
      <c r="Z274" s="7"/>
      <c r="AA274" s="7"/>
      <c r="AB274" s="143"/>
      <c r="AC274" s="143"/>
      <c r="AD274" s="214"/>
      <c r="AE274" s="214"/>
      <c r="AF274" s="159"/>
    </row>
    <row r="275" spans="2:32">
      <c r="B275" s="158"/>
      <c r="C275" s="328"/>
      <c r="D275" s="9"/>
      <c r="E275" s="156"/>
      <c r="F275" s="7"/>
      <c r="G275" s="6"/>
      <c r="H275" s="7"/>
      <c r="I275" s="156"/>
      <c r="J275" s="157" t="str">
        <f t="shared" si="29"/>
        <v/>
      </c>
      <c r="K275" s="157" t="str">
        <f t="shared" si="30"/>
        <v/>
      </c>
      <c r="L275" s="7"/>
      <c r="M275" s="505"/>
      <c r="N275" s="156"/>
      <c r="O275" s="8"/>
      <c r="P275" s="159"/>
      <c r="Q275" s="156"/>
      <c r="R275" s="133" t="str">
        <f t="shared" si="31"/>
        <v/>
      </c>
      <c r="S275" s="157" t="str">
        <f t="shared" si="32"/>
        <v/>
      </c>
      <c r="T275" s="320"/>
      <c r="U275" s="6"/>
      <c r="V275" s="507"/>
      <c r="X275" s="133" t="str">
        <f t="shared" si="33"/>
        <v/>
      </c>
      <c r="Y275" s="157" t="str">
        <f t="shared" si="34"/>
        <v/>
      </c>
      <c r="Z275" s="7"/>
      <c r="AA275" s="7"/>
      <c r="AB275" s="143"/>
      <c r="AC275" s="143"/>
      <c r="AD275" s="214"/>
      <c r="AE275" s="214"/>
      <c r="AF275" s="159"/>
    </row>
    <row r="276" spans="2:32">
      <c r="B276" s="158"/>
      <c r="C276" s="328"/>
      <c r="D276" s="9"/>
      <c r="E276" s="156"/>
      <c r="F276" s="7"/>
      <c r="G276" s="6"/>
      <c r="H276" s="7"/>
      <c r="I276" s="156"/>
      <c r="J276" s="157" t="str">
        <f t="shared" si="29"/>
        <v/>
      </c>
      <c r="K276" s="157" t="str">
        <f t="shared" si="30"/>
        <v/>
      </c>
      <c r="L276" s="7"/>
      <c r="M276" s="505"/>
      <c r="N276" s="156"/>
      <c r="O276" s="8"/>
      <c r="P276" s="159"/>
      <c r="Q276" s="156"/>
      <c r="R276" s="133" t="str">
        <f t="shared" si="31"/>
        <v/>
      </c>
      <c r="S276" s="157" t="str">
        <f t="shared" si="32"/>
        <v/>
      </c>
      <c r="T276" s="320"/>
      <c r="U276" s="6"/>
      <c r="V276" s="507"/>
      <c r="X276" s="133" t="str">
        <f t="shared" si="33"/>
        <v/>
      </c>
      <c r="Y276" s="157" t="str">
        <f t="shared" si="34"/>
        <v/>
      </c>
      <c r="Z276" s="7"/>
      <c r="AA276" s="7"/>
      <c r="AB276" s="143"/>
      <c r="AC276" s="143"/>
      <c r="AD276" s="214"/>
      <c r="AE276" s="214"/>
      <c r="AF276" s="159"/>
    </row>
    <row r="277" spans="2:32">
      <c r="B277" s="158"/>
      <c r="C277" s="328"/>
      <c r="D277" s="9"/>
      <c r="E277" s="156"/>
      <c r="F277" s="7"/>
      <c r="G277" s="6"/>
      <c r="H277" s="7"/>
      <c r="I277" s="156"/>
      <c r="J277" s="157" t="str">
        <f t="shared" si="29"/>
        <v/>
      </c>
      <c r="K277" s="157" t="str">
        <f t="shared" si="30"/>
        <v/>
      </c>
      <c r="L277" s="7"/>
      <c r="M277" s="505"/>
      <c r="N277" s="156"/>
      <c r="O277" s="8"/>
      <c r="P277" s="159"/>
      <c r="Q277" s="156"/>
      <c r="R277" s="133" t="str">
        <f t="shared" si="31"/>
        <v/>
      </c>
      <c r="S277" s="157" t="str">
        <f t="shared" si="32"/>
        <v/>
      </c>
      <c r="T277" s="320"/>
      <c r="U277" s="6"/>
      <c r="V277" s="507"/>
      <c r="X277" s="133" t="str">
        <f t="shared" si="33"/>
        <v/>
      </c>
      <c r="Y277" s="157" t="str">
        <f t="shared" si="34"/>
        <v/>
      </c>
      <c r="Z277" s="7"/>
      <c r="AA277" s="7"/>
      <c r="AB277" s="143"/>
      <c r="AC277" s="143"/>
      <c r="AD277" s="214"/>
      <c r="AE277" s="214"/>
      <c r="AF277" s="159"/>
    </row>
    <row r="278" spans="2:32">
      <c r="B278" s="158"/>
      <c r="C278" s="328"/>
      <c r="D278" s="9"/>
      <c r="E278" s="156"/>
      <c r="F278" s="7"/>
      <c r="G278" s="6"/>
      <c r="H278" s="7"/>
      <c r="I278" s="156"/>
      <c r="J278" s="157" t="str">
        <f t="shared" si="29"/>
        <v/>
      </c>
      <c r="K278" s="157" t="str">
        <f t="shared" si="30"/>
        <v/>
      </c>
      <c r="L278" s="7"/>
      <c r="M278" s="505"/>
      <c r="N278" s="156"/>
      <c r="O278" s="8"/>
      <c r="P278" s="159"/>
      <c r="Q278" s="156"/>
      <c r="R278" s="133" t="str">
        <f t="shared" si="31"/>
        <v/>
      </c>
      <c r="S278" s="157" t="str">
        <f t="shared" si="32"/>
        <v/>
      </c>
      <c r="T278" s="320"/>
      <c r="U278" s="6"/>
      <c r="V278" s="507"/>
      <c r="X278" s="133" t="str">
        <f t="shared" si="33"/>
        <v/>
      </c>
      <c r="Y278" s="157" t="str">
        <f t="shared" si="34"/>
        <v/>
      </c>
      <c r="Z278" s="7"/>
      <c r="AA278" s="7"/>
      <c r="AB278" s="143"/>
      <c r="AC278" s="143"/>
      <c r="AD278" s="214"/>
      <c r="AE278" s="214"/>
      <c r="AF278" s="159"/>
    </row>
    <row r="279" spans="2:32">
      <c r="B279" s="158"/>
      <c r="C279" s="328"/>
      <c r="D279" s="9"/>
      <c r="E279" s="156"/>
      <c r="F279" s="7"/>
      <c r="G279" s="6"/>
      <c r="H279" s="7"/>
      <c r="I279" s="156"/>
      <c r="J279" s="157" t="str">
        <f t="shared" si="29"/>
        <v/>
      </c>
      <c r="K279" s="157" t="str">
        <f t="shared" si="30"/>
        <v/>
      </c>
      <c r="L279" s="7"/>
      <c r="M279" s="505"/>
      <c r="N279" s="156"/>
      <c r="O279" s="8"/>
      <c r="P279" s="159"/>
      <c r="Q279" s="156"/>
      <c r="R279" s="133" t="str">
        <f t="shared" si="31"/>
        <v/>
      </c>
      <c r="S279" s="157" t="str">
        <f t="shared" si="32"/>
        <v/>
      </c>
      <c r="T279" s="320"/>
      <c r="U279" s="6"/>
      <c r="V279" s="507"/>
      <c r="X279" s="133" t="str">
        <f t="shared" si="33"/>
        <v/>
      </c>
      <c r="Y279" s="157" t="str">
        <f t="shared" si="34"/>
        <v/>
      </c>
      <c r="Z279" s="7"/>
      <c r="AA279" s="7"/>
      <c r="AB279" s="143"/>
      <c r="AC279" s="143"/>
      <c r="AD279" s="214"/>
      <c r="AE279" s="214"/>
      <c r="AF279" s="159"/>
    </row>
    <row r="280" spans="2:32">
      <c r="B280" s="158"/>
      <c r="C280" s="328"/>
      <c r="D280" s="9"/>
      <c r="E280" s="156"/>
      <c r="F280" s="7"/>
      <c r="G280" s="6"/>
      <c r="H280" s="7"/>
      <c r="I280" s="156"/>
      <c r="J280" s="157" t="str">
        <f t="shared" si="29"/>
        <v/>
      </c>
      <c r="K280" s="157" t="str">
        <f t="shared" si="30"/>
        <v/>
      </c>
      <c r="L280" s="7"/>
      <c r="M280" s="505"/>
      <c r="N280" s="156"/>
      <c r="O280" s="8"/>
      <c r="P280" s="159"/>
      <c r="Q280" s="156"/>
      <c r="R280" s="133" t="str">
        <f t="shared" si="31"/>
        <v/>
      </c>
      <c r="S280" s="157" t="str">
        <f t="shared" si="32"/>
        <v/>
      </c>
      <c r="T280" s="320"/>
      <c r="U280" s="6"/>
      <c r="V280" s="507"/>
      <c r="X280" s="133" t="str">
        <f t="shared" si="33"/>
        <v/>
      </c>
      <c r="Y280" s="157" t="str">
        <f t="shared" si="34"/>
        <v/>
      </c>
      <c r="Z280" s="7"/>
      <c r="AA280" s="7"/>
      <c r="AB280" s="143"/>
      <c r="AC280" s="143"/>
      <c r="AD280" s="214"/>
      <c r="AE280" s="214"/>
      <c r="AF280" s="159"/>
    </row>
    <row r="281" spans="2:32">
      <c r="B281" s="158"/>
      <c r="C281" s="328"/>
      <c r="D281" s="9"/>
      <c r="E281" s="156"/>
      <c r="F281" s="7"/>
      <c r="G281" s="6"/>
      <c r="H281" s="7"/>
      <c r="I281" s="156"/>
      <c r="J281" s="157" t="str">
        <f t="shared" si="29"/>
        <v/>
      </c>
      <c r="K281" s="157" t="str">
        <f t="shared" si="30"/>
        <v/>
      </c>
      <c r="L281" s="7"/>
      <c r="M281" s="505"/>
      <c r="N281" s="156"/>
      <c r="O281" s="8"/>
      <c r="P281" s="159"/>
      <c r="Q281" s="156"/>
      <c r="R281" s="133" t="str">
        <f t="shared" si="31"/>
        <v/>
      </c>
      <c r="S281" s="157" t="str">
        <f t="shared" si="32"/>
        <v/>
      </c>
      <c r="T281" s="320"/>
      <c r="U281" s="6"/>
      <c r="V281" s="507"/>
      <c r="X281" s="133" t="str">
        <f t="shared" si="33"/>
        <v/>
      </c>
      <c r="Y281" s="157" t="str">
        <f t="shared" si="34"/>
        <v/>
      </c>
      <c r="Z281" s="7"/>
      <c r="AA281" s="7"/>
      <c r="AB281" s="143"/>
      <c r="AC281" s="143"/>
      <c r="AD281" s="214"/>
      <c r="AE281" s="214"/>
      <c r="AF281" s="159"/>
    </row>
    <row r="282" spans="2:32">
      <c r="B282" s="158"/>
      <c r="C282" s="328"/>
      <c r="D282" s="9"/>
      <c r="E282" s="156"/>
      <c r="F282" s="7"/>
      <c r="G282" s="6"/>
      <c r="H282" s="7"/>
      <c r="I282" s="156"/>
      <c r="J282" s="157" t="str">
        <f t="shared" si="29"/>
        <v/>
      </c>
      <c r="K282" s="157" t="str">
        <f t="shared" si="30"/>
        <v/>
      </c>
      <c r="L282" s="7"/>
      <c r="M282" s="505"/>
      <c r="N282" s="156"/>
      <c r="O282" s="8"/>
      <c r="P282" s="159"/>
      <c r="Q282" s="156"/>
      <c r="R282" s="133" t="str">
        <f t="shared" si="31"/>
        <v/>
      </c>
      <c r="S282" s="157" t="str">
        <f t="shared" si="32"/>
        <v/>
      </c>
      <c r="T282" s="320"/>
      <c r="U282" s="6"/>
      <c r="V282" s="507"/>
      <c r="X282" s="133" t="str">
        <f t="shared" si="33"/>
        <v/>
      </c>
      <c r="Y282" s="157" t="str">
        <f t="shared" si="34"/>
        <v/>
      </c>
      <c r="Z282" s="7"/>
      <c r="AA282" s="7"/>
      <c r="AB282" s="143"/>
      <c r="AC282" s="143"/>
      <c r="AD282" s="214"/>
      <c r="AE282" s="214"/>
      <c r="AF282" s="159"/>
    </row>
    <row r="283" spans="2:32">
      <c r="B283" s="158"/>
      <c r="C283" s="328"/>
      <c r="D283" s="9"/>
      <c r="E283" s="156"/>
      <c r="F283" s="7"/>
      <c r="G283" s="6"/>
      <c r="H283" s="7"/>
      <c r="I283" s="156"/>
      <c r="J283" s="157" t="str">
        <f t="shared" si="29"/>
        <v/>
      </c>
      <c r="K283" s="157" t="str">
        <f t="shared" si="30"/>
        <v/>
      </c>
      <c r="L283" s="7"/>
      <c r="M283" s="505"/>
      <c r="N283" s="156"/>
      <c r="O283" s="8"/>
      <c r="P283" s="159"/>
      <c r="Q283" s="156"/>
      <c r="R283" s="133" t="str">
        <f t="shared" si="31"/>
        <v/>
      </c>
      <c r="S283" s="157" t="str">
        <f t="shared" si="32"/>
        <v/>
      </c>
      <c r="T283" s="320"/>
      <c r="U283" s="6"/>
      <c r="V283" s="507"/>
      <c r="X283" s="133" t="str">
        <f t="shared" si="33"/>
        <v/>
      </c>
      <c r="Y283" s="157" t="str">
        <f t="shared" si="34"/>
        <v/>
      </c>
      <c r="Z283" s="7"/>
      <c r="AA283" s="7"/>
      <c r="AB283" s="143"/>
      <c r="AC283" s="143"/>
      <c r="AD283" s="214"/>
      <c r="AE283" s="214"/>
      <c r="AF283" s="159"/>
    </row>
    <row r="284" spans="2:32">
      <c r="B284" s="158"/>
      <c r="C284" s="328"/>
      <c r="D284" s="9"/>
      <c r="E284" s="156"/>
      <c r="F284" s="7"/>
      <c r="G284" s="6"/>
      <c r="H284" s="7"/>
      <c r="I284" s="156"/>
      <c r="J284" s="157" t="str">
        <f t="shared" si="29"/>
        <v/>
      </c>
      <c r="K284" s="157" t="str">
        <f t="shared" si="30"/>
        <v/>
      </c>
      <c r="L284" s="7"/>
      <c r="M284" s="505"/>
      <c r="N284" s="156"/>
      <c r="O284" s="8"/>
      <c r="P284" s="159"/>
      <c r="Q284" s="156"/>
      <c r="R284" s="133" t="str">
        <f t="shared" si="31"/>
        <v/>
      </c>
      <c r="S284" s="157" t="str">
        <f t="shared" si="32"/>
        <v/>
      </c>
      <c r="T284" s="320"/>
      <c r="U284" s="6"/>
      <c r="V284" s="507"/>
      <c r="X284" s="133" t="str">
        <f t="shared" si="33"/>
        <v/>
      </c>
      <c r="Y284" s="157" t="str">
        <f t="shared" si="34"/>
        <v/>
      </c>
      <c r="Z284" s="7"/>
      <c r="AA284" s="7"/>
      <c r="AB284" s="143"/>
      <c r="AC284" s="143"/>
      <c r="AD284" s="214"/>
      <c r="AE284" s="214"/>
      <c r="AF284" s="159"/>
    </row>
    <row r="285" spans="2:32">
      <c r="B285" s="158"/>
      <c r="C285" s="328"/>
      <c r="D285" s="9"/>
      <c r="E285" s="156"/>
      <c r="F285" s="7"/>
      <c r="G285" s="6"/>
      <c r="H285" s="7"/>
      <c r="I285" s="156"/>
      <c r="J285" s="157" t="str">
        <f t="shared" ref="J285:J309" si="35">IF($C285="","",$C285)</f>
        <v/>
      </c>
      <c r="K285" s="157" t="str">
        <f t="shared" si="30"/>
        <v/>
      </c>
      <c r="L285" s="7"/>
      <c r="M285" s="505"/>
      <c r="N285" s="156"/>
      <c r="O285" s="8"/>
      <c r="P285" s="159"/>
      <c r="Q285" s="156"/>
      <c r="R285" s="133" t="str">
        <f t="shared" si="31"/>
        <v/>
      </c>
      <c r="S285" s="157" t="str">
        <f t="shared" si="32"/>
        <v/>
      </c>
      <c r="T285" s="320"/>
      <c r="U285" s="6"/>
      <c r="V285" s="507"/>
      <c r="X285" s="133" t="str">
        <f t="shared" si="33"/>
        <v/>
      </c>
      <c r="Y285" s="157" t="str">
        <f t="shared" si="34"/>
        <v/>
      </c>
      <c r="Z285" s="7"/>
      <c r="AA285" s="7"/>
      <c r="AB285" s="143"/>
      <c r="AC285" s="143"/>
      <c r="AD285" s="214"/>
      <c r="AE285" s="214"/>
      <c r="AF285" s="159"/>
    </row>
    <row r="286" spans="2:32">
      <c r="B286" s="158"/>
      <c r="C286" s="328"/>
      <c r="D286" s="9"/>
      <c r="E286" s="156"/>
      <c r="F286" s="7"/>
      <c r="G286" s="6"/>
      <c r="H286" s="7"/>
      <c r="I286" s="156"/>
      <c r="J286" s="157" t="str">
        <f t="shared" si="35"/>
        <v/>
      </c>
      <c r="K286" s="157" t="str">
        <f t="shared" si="30"/>
        <v/>
      </c>
      <c r="L286" s="7"/>
      <c r="M286" s="505"/>
      <c r="N286" s="156"/>
      <c r="O286" s="8"/>
      <c r="P286" s="159"/>
      <c r="Q286" s="156"/>
      <c r="R286" s="133" t="str">
        <f t="shared" si="31"/>
        <v/>
      </c>
      <c r="S286" s="157" t="str">
        <f t="shared" si="32"/>
        <v/>
      </c>
      <c r="T286" s="320"/>
      <c r="U286" s="6"/>
      <c r="V286" s="507"/>
      <c r="X286" s="133" t="str">
        <f t="shared" si="33"/>
        <v/>
      </c>
      <c r="Y286" s="157" t="str">
        <f t="shared" si="34"/>
        <v/>
      </c>
      <c r="Z286" s="7"/>
      <c r="AA286" s="7"/>
      <c r="AB286" s="143"/>
      <c r="AC286" s="143"/>
      <c r="AD286" s="214"/>
      <c r="AE286" s="214"/>
      <c r="AF286" s="159"/>
    </row>
    <row r="287" spans="2:32">
      <c r="B287" s="158"/>
      <c r="C287" s="328"/>
      <c r="D287" s="9"/>
      <c r="E287" s="156"/>
      <c r="F287" s="7"/>
      <c r="G287" s="6"/>
      <c r="H287" s="7"/>
      <c r="I287" s="156"/>
      <c r="J287" s="157" t="str">
        <f t="shared" si="35"/>
        <v/>
      </c>
      <c r="K287" s="157" t="str">
        <f t="shared" si="30"/>
        <v/>
      </c>
      <c r="L287" s="7"/>
      <c r="M287" s="505"/>
      <c r="N287" s="156"/>
      <c r="O287" s="8"/>
      <c r="P287" s="159"/>
      <c r="Q287" s="156"/>
      <c r="R287" s="133" t="str">
        <f t="shared" si="31"/>
        <v/>
      </c>
      <c r="S287" s="157" t="str">
        <f t="shared" si="32"/>
        <v/>
      </c>
      <c r="T287" s="320"/>
      <c r="U287" s="6"/>
      <c r="V287" s="507"/>
      <c r="X287" s="133" t="str">
        <f t="shared" si="33"/>
        <v/>
      </c>
      <c r="Y287" s="157" t="str">
        <f t="shared" si="34"/>
        <v/>
      </c>
      <c r="Z287" s="7"/>
      <c r="AA287" s="7"/>
      <c r="AB287" s="143"/>
      <c r="AC287" s="143"/>
      <c r="AD287" s="214"/>
      <c r="AE287" s="214"/>
      <c r="AF287" s="159"/>
    </row>
    <row r="288" spans="2:32">
      <c r="B288" s="158"/>
      <c r="C288" s="328"/>
      <c r="D288" s="9"/>
      <c r="E288" s="156"/>
      <c r="F288" s="7"/>
      <c r="G288" s="6"/>
      <c r="H288" s="7"/>
      <c r="I288" s="156"/>
      <c r="J288" s="157" t="str">
        <f t="shared" si="35"/>
        <v/>
      </c>
      <c r="K288" s="157" t="str">
        <f t="shared" si="30"/>
        <v/>
      </c>
      <c r="L288" s="7"/>
      <c r="M288" s="505"/>
      <c r="N288" s="156"/>
      <c r="O288" s="8"/>
      <c r="P288" s="159"/>
      <c r="Q288" s="156"/>
      <c r="R288" s="133" t="str">
        <f t="shared" si="31"/>
        <v/>
      </c>
      <c r="S288" s="157" t="str">
        <f t="shared" si="32"/>
        <v/>
      </c>
      <c r="T288" s="320"/>
      <c r="U288" s="6"/>
      <c r="V288" s="507"/>
      <c r="X288" s="133" t="str">
        <f t="shared" si="33"/>
        <v/>
      </c>
      <c r="Y288" s="157" t="str">
        <f t="shared" si="34"/>
        <v/>
      </c>
      <c r="Z288" s="7"/>
      <c r="AA288" s="7"/>
      <c r="AB288" s="143"/>
      <c r="AC288" s="143"/>
      <c r="AD288" s="214"/>
      <c r="AE288" s="214"/>
      <c r="AF288" s="159"/>
    </row>
    <row r="289" spans="2:32">
      <c r="B289" s="158"/>
      <c r="C289" s="328"/>
      <c r="D289" s="9"/>
      <c r="E289" s="156"/>
      <c r="F289" s="7"/>
      <c r="G289" s="6"/>
      <c r="H289" s="7"/>
      <c r="I289" s="156"/>
      <c r="J289" s="157" t="str">
        <f t="shared" si="35"/>
        <v/>
      </c>
      <c r="K289" s="157" t="str">
        <f t="shared" si="30"/>
        <v/>
      </c>
      <c r="L289" s="7"/>
      <c r="M289" s="505"/>
      <c r="N289" s="156"/>
      <c r="O289" s="8"/>
      <c r="P289" s="159"/>
      <c r="Q289" s="156"/>
      <c r="R289" s="133" t="str">
        <f t="shared" si="31"/>
        <v/>
      </c>
      <c r="S289" s="157" t="str">
        <f t="shared" si="32"/>
        <v/>
      </c>
      <c r="T289" s="320"/>
      <c r="U289" s="6"/>
      <c r="V289" s="507"/>
      <c r="X289" s="133" t="str">
        <f t="shared" si="33"/>
        <v/>
      </c>
      <c r="Y289" s="157" t="str">
        <f t="shared" si="34"/>
        <v/>
      </c>
      <c r="Z289" s="7"/>
      <c r="AA289" s="7"/>
      <c r="AB289" s="143"/>
      <c r="AC289" s="143"/>
      <c r="AD289" s="214"/>
      <c r="AE289" s="214"/>
      <c r="AF289" s="159"/>
    </row>
    <row r="290" spans="2:32">
      <c r="B290" s="158"/>
      <c r="C290" s="328"/>
      <c r="D290" s="9"/>
      <c r="E290" s="156"/>
      <c r="F290" s="7"/>
      <c r="G290" s="6"/>
      <c r="H290" s="7"/>
      <c r="I290" s="156"/>
      <c r="J290" s="157" t="str">
        <f t="shared" si="35"/>
        <v/>
      </c>
      <c r="K290" s="157" t="str">
        <f t="shared" si="30"/>
        <v/>
      </c>
      <c r="L290" s="7"/>
      <c r="M290" s="505"/>
      <c r="N290" s="156"/>
      <c r="O290" s="8"/>
      <c r="P290" s="159"/>
      <c r="Q290" s="156"/>
      <c r="R290" s="133" t="str">
        <f t="shared" si="31"/>
        <v/>
      </c>
      <c r="S290" s="157" t="str">
        <f t="shared" si="32"/>
        <v/>
      </c>
      <c r="T290" s="320"/>
      <c r="U290" s="6"/>
      <c r="V290" s="507"/>
      <c r="X290" s="133" t="str">
        <f t="shared" si="33"/>
        <v/>
      </c>
      <c r="Y290" s="157" t="str">
        <f t="shared" si="34"/>
        <v/>
      </c>
      <c r="Z290" s="7"/>
      <c r="AA290" s="7"/>
      <c r="AB290" s="143"/>
      <c r="AC290" s="143"/>
      <c r="AD290" s="214"/>
      <c r="AE290" s="214"/>
      <c r="AF290" s="159"/>
    </row>
    <row r="291" spans="2:32">
      <c r="B291" s="158"/>
      <c r="C291" s="328"/>
      <c r="D291" s="9"/>
      <c r="E291" s="156"/>
      <c r="F291" s="7"/>
      <c r="G291" s="6"/>
      <c r="H291" s="7"/>
      <c r="I291" s="156"/>
      <c r="J291" s="157" t="str">
        <f t="shared" si="35"/>
        <v/>
      </c>
      <c r="K291" s="157" t="str">
        <f t="shared" si="30"/>
        <v/>
      </c>
      <c r="L291" s="7"/>
      <c r="M291" s="505"/>
      <c r="N291" s="156"/>
      <c r="O291" s="8"/>
      <c r="P291" s="159"/>
      <c r="Q291" s="156"/>
      <c r="R291" s="133" t="str">
        <f t="shared" si="31"/>
        <v/>
      </c>
      <c r="S291" s="157" t="str">
        <f t="shared" si="32"/>
        <v/>
      </c>
      <c r="T291" s="320"/>
      <c r="U291" s="6"/>
      <c r="V291" s="507"/>
      <c r="X291" s="133" t="str">
        <f t="shared" si="33"/>
        <v/>
      </c>
      <c r="Y291" s="157" t="str">
        <f t="shared" si="34"/>
        <v/>
      </c>
      <c r="Z291" s="7"/>
      <c r="AA291" s="7"/>
      <c r="AB291" s="143"/>
      <c r="AC291" s="143"/>
      <c r="AD291" s="214"/>
      <c r="AE291" s="214"/>
      <c r="AF291" s="159"/>
    </row>
    <row r="292" spans="2:32">
      <c r="B292" s="158"/>
      <c r="C292" s="328"/>
      <c r="D292" s="9"/>
      <c r="E292" s="156"/>
      <c r="F292" s="7"/>
      <c r="G292" s="6"/>
      <c r="H292" s="7"/>
      <c r="I292" s="156"/>
      <c r="J292" s="157" t="str">
        <f t="shared" si="35"/>
        <v/>
      </c>
      <c r="K292" s="157" t="str">
        <f t="shared" si="30"/>
        <v/>
      </c>
      <c r="L292" s="7"/>
      <c r="M292" s="505"/>
      <c r="N292" s="156"/>
      <c r="O292" s="8"/>
      <c r="P292" s="159"/>
      <c r="Q292" s="156"/>
      <c r="R292" s="133" t="str">
        <f t="shared" si="31"/>
        <v/>
      </c>
      <c r="S292" s="157" t="str">
        <f t="shared" si="32"/>
        <v/>
      </c>
      <c r="T292" s="320"/>
      <c r="U292" s="6"/>
      <c r="V292" s="507"/>
      <c r="X292" s="133" t="str">
        <f t="shared" si="33"/>
        <v/>
      </c>
      <c r="Y292" s="157" t="str">
        <f t="shared" si="34"/>
        <v/>
      </c>
      <c r="Z292" s="7"/>
      <c r="AA292" s="7"/>
      <c r="AB292" s="143"/>
      <c r="AC292" s="143"/>
      <c r="AD292" s="214"/>
      <c r="AE292" s="214"/>
      <c r="AF292" s="159"/>
    </row>
    <row r="293" spans="2:32">
      <c r="B293" s="158"/>
      <c r="C293" s="328"/>
      <c r="D293" s="9"/>
      <c r="E293" s="156"/>
      <c r="F293" s="7"/>
      <c r="G293" s="6"/>
      <c r="H293" s="7"/>
      <c r="I293" s="156"/>
      <c r="J293" s="157" t="str">
        <f t="shared" si="35"/>
        <v/>
      </c>
      <c r="K293" s="157" t="str">
        <f t="shared" si="30"/>
        <v/>
      </c>
      <c r="L293" s="7"/>
      <c r="M293" s="505"/>
      <c r="N293" s="156"/>
      <c r="O293" s="8"/>
      <c r="P293" s="159"/>
      <c r="Q293" s="156"/>
      <c r="R293" s="133" t="str">
        <f t="shared" si="31"/>
        <v/>
      </c>
      <c r="S293" s="157" t="str">
        <f t="shared" si="32"/>
        <v/>
      </c>
      <c r="T293" s="320"/>
      <c r="U293" s="6"/>
      <c r="V293" s="507"/>
      <c r="X293" s="133" t="str">
        <f t="shared" si="33"/>
        <v/>
      </c>
      <c r="Y293" s="157" t="str">
        <f t="shared" si="34"/>
        <v/>
      </c>
      <c r="Z293" s="7"/>
      <c r="AA293" s="7"/>
      <c r="AB293" s="143"/>
      <c r="AC293" s="143"/>
      <c r="AD293" s="214"/>
      <c r="AE293" s="214"/>
      <c r="AF293" s="159"/>
    </row>
    <row r="294" spans="2:32">
      <c r="B294" s="158"/>
      <c r="C294" s="328"/>
      <c r="D294" s="9"/>
      <c r="E294" s="156"/>
      <c r="F294" s="7"/>
      <c r="G294" s="6"/>
      <c r="H294" s="7"/>
      <c r="I294" s="156"/>
      <c r="J294" s="157" t="str">
        <f t="shared" si="35"/>
        <v/>
      </c>
      <c r="K294" s="157" t="str">
        <f t="shared" si="30"/>
        <v/>
      </c>
      <c r="L294" s="7"/>
      <c r="M294" s="505"/>
      <c r="N294" s="156"/>
      <c r="O294" s="8"/>
      <c r="P294" s="159"/>
      <c r="Q294" s="156"/>
      <c r="R294" s="133" t="str">
        <f t="shared" si="31"/>
        <v/>
      </c>
      <c r="S294" s="157" t="str">
        <f t="shared" si="32"/>
        <v/>
      </c>
      <c r="T294" s="320"/>
      <c r="U294" s="6"/>
      <c r="V294" s="507"/>
      <c r="X294" s="133" t="str">
        <f t="shared" si="33"/>
        <v/>
      </c>
      <c r="Y294" s="157" t="str">
        <f t="shared" si="34"/>
        <v/>
      </c>
      <c r="Z294" s="7"/>
      <c r="AA294" s="7"/>
      <c r="AB294" s="143"/>
      <c r="AC294" s="143"/>
      <c r="AD294" s="214"/>
      <c r="AE294" s="214"/>
      <c r="AF294" s="159"/>
    </row>
    <row r="295" spans="2:32">
      <c r="B295" s="158"/>
      <c r="C295" s="328"/>
      <c r="D295" s="9"/>
      <c r="E295" s="156"/>
      <c r="F295" s="7"/>
      <c r="G295" s="6"/>
      <c r="H295" s="7"/>
      <c r="I295" s="156"/>
      <c r="J295" s="157" t="str">
        <f t="shared" si="35"/>
        <v/>
      </c>
      <c r="K295" s="157" t="str">
        <f t="shared" si="30"/>
        <v/>
      </c>
      <c r="L295" s="7"/>
      <c r="M295" s="505"/>
      <c r="N295" s="156"/>
      <c r="O295" s="8"/>
      <c r="P295" s="159"/>
      <c r="Q295" s="156"/>
      <c r="R295" s="133" t="str">
        <f t="shared" si="31"/>
        <v/>
      </c>
      <c r="S295" s="157" t="str">
        <f t="shared" si="32"/>
        <v/>
      </c>
      <c r="T295" s="320"/>
      <c r="U295" s="6"/>
      <c r="V295" s="507"/>
      <c r="X295" s="133" t="str">
        <f t="shared" si="33"/>
        <v/>
      </c>
      <c r="Y295" s="157" t="str">
        <f t="shared" si="34"/>
        <v/>
      </c>
      <c r="Z295" s="7"/>
      <c r="AA295" s="7"/>
      <c r="AB295" s="143"/>
      <c r="AC295" s="143"/>
      <c r="AD295" s="214"/>
      <c r="AE295" s="214"/>
      <c r="AF295" s="159"/>
    </row>
    <row r="296" spans="2:32">
      <c r="B296" s="158"/>
      <c r="C296" s="328"/>
      <c r="D296" s="9"/>
      <c r="E296" s="156"/>
      <c r="F296" s="7"/>
      <c r="G296" s="6"/>
      <c r="H296" s="7"/>
      <c r="I296" s="156"/>
      <c r="J296" s="157" t="str">
        <f t="shared" si="35"/>
        <v/>
      </c>
      <c r="K296" s="157" t="str">
        <f t="shared" si="30"/>
        <v/>
      </c>
      <c r="L296" s="7"/>
      <c r="M296" s="505"/>
      <c r="N296" s="156"/>
      <c r="O296" s="8"/>
      <c r="P296" s="159"/>
      <c r="Q296" s="156"/>
      <c r="R296" s="133" t="str">
        <f t="shared" si="31"/>
        <v/>
      </c>
      <c r="S296" s="157" t="str">
        <f t="shared" si="32"/>
        <v/>
      </c>
      <c r="T296" s="320"/>
      <c r="U296" s="6"/>
      <c r="V296" s="507"/>
      <c r="X296" s="133" t="str">
        <f t="shared" si="33"/>
        <v/>
      </c>
      <c r="Y296" s="157" t="str">
        <f t="shared" si="34"/>
        <v/>
      </c>
      <c r="Z296" s="7"/>
      <c r="AA296" s="7"/>
      <c r="AB296" s="143"/>
      <c r="AC296" s="143"/>
      <c r="AD296" s="214"/>
      <c r="AE296" s="214"/>
      <c r="AF296" s="159"/>
    </row>
    <row r="297" spans="2:32">
      <c r="B297" s="158"/>
      <c r="C297" s="328"/>
      <c r="D297" s="9"/>
      <c r="E297" s="156"/>
      <c r="F297" s="7"/>
      <c r="G297" s="6"/>
      <c r="H297" s="7"/>
      <c r="I297" s="156"/>
      <c r="J297" s="157" t="str">
        <f t="shared" si="35"/>
        <v/>
      </c>
      <c r="K297" s="157" t="str">
        <f t="shared" si="30"/>
        <v/>
      </c>
      <c r="L297" s="7"/>
      <c r="M297" s="505"/>
      <c r="N297" s="156"/>
      <c r="O297" s="8"/>
      <c r="P297" s="159"/>
      <c r="Q297" s="156"/>
      <c r="R297" s="133" t="str">
        <f t="shared" si="31"/>
        <v/>
      </c>
      <c r="S297" s="157" t="str">
        <f t="shared" si="32"/>
        <v/>
      </c>
      <c r="T297" s="320"/>
      <c r="U297" s="6"/>
      <c r="V297" s="507"/>
      <c r="X297" s="133" t="str">
        <f t="shared" si="33"/>
        <v/>
      </c>
      <c r="Y297" s="157" t="str">
        <f t="shared" si="34"/>
        <v/>
      </c>
      <c r="Z297" s="7"/>
      <c r="AA297" s="7"/>
      <c r="AB297" s="143"/>
      <c r="AC297" s="143"/>
      <c r="AD297" s="214"/>
      <c r="AE297" s="214"/>
      <c r="AF297" s="159"/>
    </row>
    <row r="298" spans="2:32">
      <c r="B298" s="158"/>
      <c r="C298" s="328"/>
      <c r="D298" s="9"/>
      <c r="E298" s="156"/>
      <c r="F298" s="7"/>
      <c r="G298" s="6"/>
      <c r="H298" s="7"/>
      <c r="I298" s="156"/>
      <c r="J298" s="157" t="str">
        <f t="shared" si="35"/>
        <v/>
      </c>
      <c r="K298" s="157" t="str">
        <f t="shared" si="30"/>
        <v/>
      </c>
      <c r="L298" s="7"/>
      <c r="M298" s="505"/>
      <c r="N298" s="156"/>
      <c r="O298" s="8"/>
      <c r="P298" s="159"/>
      <c r="Q298" s="156"/>
      <c r="R298" s="133" t="str">
        <f t="shared" si="31"/>
        <v/>
      </c>
      <c r="S298" s="157" t="str">
        <f t="shared" si="32"/>
        <v/>
      </c>
      <c r="T298" s="320"/>
      <c r="U298" s="6"/>
      <c r="V298" s="507"/>
      <c r="X298" s="133" t="str">
        <f t="shared" si="33"/>
        <v/>
      </c>
      <c r="Y298" s="157" t="str">
        <f t="shared" si="34"/>
        <v/>
      </c>
      <c r="Z298" s="7"/>
      <c r="AA298" s="7"/>
      <c r="AB298" s="143"/>
      <c r="AC298" s="143"/>
      <c r="AD298" s="214"/>
      <c r="AE298" s="214"/>
      <c r="AF298" s="159"/>
    </row>
    <row r="299" spans="2:32">
      <c r="B299" s="158"/>
      <c r="C299" s="328"/>
      <c r="D299" s="9"/>
      <c r="E299" s="156"/>
      <c r="F299" s="7"/>
      <c r="G299" s="6"/>
      <c r="H299" s="7"/>
      <c r="I299" s="156"/>
      <c r="J299" s="157" t="str">
        <f t="shared" si="35"/>
        <v/>
      </c>
      <c r="K299" s="157" t="str">
        <f t="shared" si="30"/>
        <v/>
      </c>
      <c r="L299" s="7"/>
      <c r="M299" s="505"/>
      <c r="N299" s="156"/>
      <c r="O299" s="8"/>
      <c r="P299" s="159"/>
      <c r="Q299" s="156"/>
      <c r="R299" s="133" t="str">
        <f t="shared" si="31"/>
        <v/>
      </c>
      <c r="S299" s="157" t="str">
        <f t="shared" si="32"/>
        <v/>
      </c>
      <c r="T299" s="320"/>
      <c r="U299" s="6"/>
      <c r="V299" s="507"/>
      <c r="X299" s="133" t="str">
        <f t="shared" si="33"/>
        <v/>
      </c>
      <c r="Y299" s="157" t="str">
        <f t="shared" si="34"/>
        <v/>
      </c>
      <c r="Z299" s="7"/>
      <c r="AA299" s="7"/>
      <c r="AB299" s="143"/>
      <c r="AC299" s="143"/>
      <c r="AD299" s="214"/>
      <c r="AE299" s="214"/>
      <c r="AF299" s="159"/>
    </row>
    <row r="300" spans="2:32">
      <c r="B300" s="158"/>
      <c r="C300" s="328"/>
      <c r="D300" s="9"/>
      <c r="E300" s="156"/>
      <c r="F300" s="7"/>
      <c r="G300" s="6"/>
      <c r="H300" s="7"/>
      <c r="I300" s="156"/>
      <c r="J300" s="157" t="str">
        <f t="shared" si="35"/>
        <v/>
      </c>
      <c r="K300" s="157" t="str">
        <f t="shared" si="30"/>
        <v/>
      </c>
      <c r="L300" s="7"/>
      <c r="M300" s="505"/>
      <c r="N300" s="156"/>
      <c r="O300" s="8"/>
      <c r="P300" s="159"/>
      <c r="Q300" s="156"/>
      <c r="R300" s="133" t="str">
        <f t="shared" si="31"/>
        <v/>
      </c>
      <c r="S300" s="157" t="str">
        <f t="shared" si="32"/>
        <v/>
      </c>
      <c r="T300" s="320"/>
      <c r="U300" s="6"/>
      <c r="V300" s="507"/>
      <c r="X300" s="133" t="str">
        <f t="shared" si="33"/>
        <v/>
      </c>
      <c r="Y300" s="157" t="str">
        <f t="shared" si="34"/>
        <v/>
      </c>
      <c r="Z300" s="7"/>
      <c r="AA300" s="7"/>
      <c r="AB300" s="143"/>
      <c r="AC300" s="143"/>
      <c r="AD300" s="214"/>
      <c r="AE300" s="214"/>
      <c r="AF300" s="159"/>
    </row>
    <row r="301" spans="2:32">
      <c r="B301" s="158"/>
      <c r="C301" s="328"/>
      <c r="D301" s="9"/>
      <c r="E301" s="156"/>
      <c r="F301" s="7"/>
      <c r="G301" s="6"/>
      <c r="H301" s="7"/>
      <c r="I301" s="156"/>
      <c r="J301" s="157" t="str">
        <f t="shared" si="35"/>
        <v/>
      </c>
      <c r="K301" s="157" t="str">
        <f t="shared" si="30"/>
        <v/>
      </c>
      <c r="L301" s="7"/>
      <c r="M301" s="505"/>
      <c r="N301" s="156"/>
      <c r="O301" s="8"/>
      <c r="P301" s="159"/>
      <c r="Q301" s="156"/>
      <c r="R301" s="133" t="str">
        <f t="shared" si="31"/>
        <v/>
      </c>
      <c r="S301" s="157" t="str">
        <f t="shared" si="32"/>
        <v/>
      </c>
      <c r="T301" s="320"/>
      <c r="U301" s="6"/>
      <c r="V301" s="507"/>
      <c r="X301" s="133" t="str">
        <f t="shared" si="33"/>
        <v/>
      </c>
      <c r="Y301" s="157" t="str">
        <f t="shared" si="34"/>
        <v/>
      </c>
      <c r="Z301" s="7"/>
      <c r="AA301" s="7"/>
      <c r="AB301" s="143"/>
      <c r="AC301" s="143"/>
      <c r="AD301" s="214"/>
      <c r="AE301" s="214"/>
      <c r="AF301" s="159"/>
    </row>
    <row r="302" spans="2:32">
      <c r="B302" s="158"/>
      <c r="C302" s="328"/>
      <c r="D302" s="9"/>
      <c r="E302" s="156"/>
      <c r="F302" s="7"/>
      <c r="G302" s="6"/>
      <c r="H302" s="7"/>
      <c r="I302" s="156"/>
      <c r="J302" s="157" t="str">
        <f t="shared" si="35"/>
        <v/>
      </c>
      <c r="K302" s="157" t="str">
        <f t="shared" si="30"/>
        <v/>
      </c>
      <c r="L302" s="7"/>
      <c r="M302" s="505"/>
      <c r="N302" s="156"/>
      <c r="O302" s="8"/>
      <c r="P302" s="159"/>
      <c r="Q302" s="156"/>
      <c r="R302" s="133" t="str">
        <f t="shared" si="31"/>
        <v/>
      </c>
      <c r="S302" s="157" t="str">
        <f t="shared" si="32"/>
        <v/>
      </c>
      <c r="T302" s="320"/>
      <c r="U302" s="6"/>
      <c r="V302" s="507"/>
      <c r="X302" s="133" t="str">
        <f t="shared" si="33"/>
        <v/>
      </c>
      <c r="Y302" s="157" t="str">
        <f t="shared" si="34"/>
        <v/>
      </c>
      <c r="Z302" s="7"/>
      <c r="AA302" s="7"/>
      <c r="AB302" s="143"/>
      <c r="AC302" s="143"/>
      <c r="AD302" s="214"/>
      <c r="AE302" s="214"/>
      <c r="AF302" s="159"/>
    </row>
    <row r="303" spans="2:32">
      <c r="B303" s="158"/>
      <c r="C303" s="328"/>
      <c r="D303" s="9"/>
      <c r="E303" s="156"/>
      <c r="F303" s="7"/>
      <c r="G303" s="6"/>
      <c r="H303" s="7"/>
      <c r="I303" s="156"/>
      <c r="J303" s="157" t="str">
        <f t="shared" si="35"/>
        <v/>
      </c>
      <c r="K303" s="157" t="str">
        <f t="shared" si="30"/>
        <v/>
      </c>
      <c r="L303" s="7"/>
      <c r="M303" s="505"/>
      <c r="O303" s="8"/>
      <c r="P303" s="159"/>
      <c r="Q303" s="156"/>
      <c r="R303" s="133" t="str">
        <f t="shared" si="31"/>
        <v/>
      </c>
      <c r="S303" s="157" t="str">
        <f t="shared" si="32"/>
        <v/>
      </c>
      <c r="T303" s="320"/>
      <c r="U303" s="6"/>
      <c r="V303" s="507"/>
      <c r="X303" s="133" t="str">
        <f t="shared" si="33"/>
        <v/>
      </c>
      <c r="Y303" s="157" t="str">
        <f t="shared" si="34"/>
        <v/>
      </c>
      <c r="Z303" s="7"/>
      <c r="AA303" s="7"/>
      <c r="AB303" s="143"/>
      <c r="AC303" s="143"/>
      <c r="AD303" s="214"/>
      <c r="AE303" s="214"/>
      <c r="AF303" s="159"/>
    </row>
    <row r="304" spans="2:32">
      <c r="B304" s="158"/>
      <c r="C304" s="328"/>
      <c r="D304" s="9"/>
      <c r="E304" s="156"/>
      <c r="F304" s="7"/>
      <c r="G304" s="6"/>
      <c r="H304" s="7"/>
      <c r="I304" s="156"/>
      <c r="J304" s="157" t="str">
        <f t="shared" si="35"/>
        <v/>
      </c>
      <c r="K304" s="157" t="str">
        <f t="shared" si="30"/>
        <v/>
      </c>
      <c r="L304" s="7"/>
      <c r="M304" s="505"/>
      <c r="O304" s="8"/>
      <c r="P304" s="159"/>
      <c r="Q304" s="156"/>
      <c r="R304" s="133" t="str">
        <f t="shared" si="31"/>
        <v/>
      </c>
      <c r="S304" s="157" t="str">
        <f t="shared" si="32"/>
        <v/>
      </c>
      <c r="T304" s="320"/>
      <c r="U304" s="6"/>
      <c r="V304" s="507"/>
      <c r="X304" s="133" t="str">
        <f t="shared" si="33"/>
        <v/>
      </c>
      <c r="Y304" s="157" t="str">
        <f t="shared" si="34"/>
        <v/>
      </c>
      <c r="Z304" s="7"/>
      <c r="AA304" s="7"/>
      <c r="AB304" s="143"/>
      <c r="AC304" s="143"/>
      <c r="AD304" s="214"/>
      <c r="AE304" s="214"/>
      <c r="AF304" s="159"/>
    </row>
    <row r="305" spans="2:32">
      <c r="B305" s="158"/>
      <c r="C305" s="328"/>
      <c r="D305" s="9"/>
      <c r="E305" s="156"/>
      <c r="F305" s="7"/>
      <c r="G305" s="6"/>
      <c r="H305" s="7"/>
      <c r="I305" s="156"/>
      <c r="J305" s="157" t="str">
        <f t="shared" si="35"/>
        <v/>
      </c>
      <c r="K305" s="157" t="str">
        <f t="shared" si="30"/>
        <v/>
      </c>
      <c r="L305" s="7"/>
      <c r="M305" s="505"/>
      <c r="O305" s="8"/>
      <c r="P305" s="159"/>
      <c r="Q305" s="156"/>
      <c r="R305" s="133" t="str">
        <f t="shared" si="31"/>
        <v/>
      </c>
      <c r="S305" s="157" t="str">
        <f t="shared" si="32"/>
        <v/>
      </c>
      <c r="T305" s="320"/>
      <c r="U305" s="6"/>
      <c r="V305" s="507"/>
      <c r="X305" s="133" t="str">
        <f t="shared" si="33"/>
        <v/>
      </c>
      <c r="Y305" s="157" t="str">
        <f t="shared" si="34"/>
        <v/>
      </c>
      <c r="Z305" s="7"/>
      <c r="AA305" s="7"/>
      <c r="AB305" s="143"/>
      <c r="AC305" s="143"/>
      <c r="AD305" s="214"/>
      <c r="AE305" s="214"/>
      <c r="AF305" s="159"/>
    </row>
    <row r="306" spans="2:32">
      <c r="B306" s="158"/>
      <c r="C306" s="328"/>
      <c r="D306" s="9"/>
      <c r="E306" s="156"/>
      <c r="F306" s="7"/>
      <c r="G306" s="6"/>
      <c r="H306" s="7"/>
      <c r="I306" s="156"/>
      <c r="J306" s="157" t="str">
        <f t="shared" si="35"/>
        <v/>
      </c>
      <c r="K306" s="157" t="str">
        <f t="shared" si="30"/>
        <v/>
      </c>
      <c r="L306" s="7"/>
      <c r="M306" s="505"/>
      <c r="O306" s="8"/>
      <c r="P306" s="159"/>
      <c r="Q306" s="156"/>
      <c r="R306" s="133" t="str">
        <f t="shared" si="31"/>
        <v/>
      </c>
      <c r="S306" s="157" t="str">
        <f t="shared" si="32"/>
        <v/>
      </c>
      <c r="T306" s="320"/>
      <c r="U306" s="6"/>
      <c r="V306" s="507"/>
      <c r="X306" s="133" t="str">
        <f t="shared" si="33"/>
        <v/>
      </c>
      <c r="Y306" s="157" t="str">
        <f t="shared" si="34"/>
        <v/>
      </c>
      <c r="Z306" s="7"/>
      <c r="AA306" s="7"/>
      <c r="AB306" s="143"/>
      <c r="AC306" s="143"/>
      <c r="AD306" s="214"/>
      <c r="AE306" s="214"/>
      <c r="AF306" s="159"/>
    </row>
    <row r="307" spans="2:32">
      <c r="B307" s="158"/>
      <c r="C307" s="328"/>
      <c r="D307" s="9"/>
      <c r="E307" s="156"/>
      <c r="F307" s="7"/>
      <c r="G307" s="6"/>
      <c r="H307" s="7"/>
      <c r="I307" s="156"/>
      <c r="J307" s="157" t="str">
        <f t="shared" si="35"/>
        <v/>
      </c>
      <c r="K307" s="157" t="str">
        <f t="shared" si="30"/>
        <v/>
      </c>
      <c r="L307" s="7"/>
      <c r="M307" s="505"/>
      <c r="O307" s="8"/>
      <c r="P307" s="159"/>
      <c r="Q307" s="156"/>
      <c r="R307" s="133" t="str">
        <f t="shared" si="31"/>
        <v/>
      </c>
      <c r="S307" s="157" t="str">
        <f t="shared" si="32"/>
        <v/>
      </c>
      <c r="T307" s="320"/>
      <c r="U307" s="6"/>
      <c r="V307" s="507"/>
      <c r="X307" s="133" t="str">
        <f t="shared" si="33"/>
        <v/>
      </c>
      <c r="Y307" s="157" t="str">
        <f t="shared" si="34"/>
        <v/>
      </c>
      <c r="Z307" s="7"/>
      <c r="AA307" s="7"/>
      <c r="AB307" s="143"/>
      <c r="AC307" s="143"/>
      <c r="AD307" s="214"/>
      <c r="AE307" s="214"/>
      <c r="AF307" s="159"/>
    </row>
    <row r="308" spans="2:32">
      <c r="B308" s="158"/>
      <c r="C308" s="328"/>
      <c r="D308" s="9"/>
      <c r="E308" s="156"/>
      <c r="F308" s="7"/>
      <c r="G308" s="6"/>
      <c r="H308" s="7"/>
      <c r="I308" s="156"/>
      <c r="J308" s="157" t="str">
        <f t="shared" si="35"/>
        <v/>
      </c>
      <c r="K308" s="157" t="str">
        <f t="shared" si="30"/>
        <v/>
      </c>
      <c r="L308" s="7"/>
      <c r="M308" s="505"/>
      <c r="O308" s="8"/>
      <c r="P308" s="159"/>
      <c r="Q308" s="156"/>
      <c r="R308" s="133" t="str">
        <f t="shared" si="31"/>
        <v/>
      </c>
      <c r="S308" s="157" t="str">
        <f t="shared" si="32"/>
        <v/>
      </c>
      <c r="T308" s="320"/>
      <c r="U308" s="6"/>
      <c r="V308" s="507"/>
      <c r="X308" s="133" t="str">
        <f t="shared" si="33"/>
        <v/>
      </c>
      <c r="Y308" s="157" t="str">
        <f t="shared" si="34"/>
        <v/>
      </c>
      <c r="Z308" s="7"/>
      <c r="AA308" s="7"/>
      <c r="AB308" s="143"/>
      <c r="AC308" s="143"/>
      <c r="AD308" s="214"/>
      <c r="AE308" s="214"/>
      <c r="AF308" s="159"/>
    </row>
    <row r="309" spans="2:32">
      <c r="B309" s="158"/>
      <c r="C309" s="328"/>
      <c r="D309" s="9"/>
      <c r="E309" s="156"/>
      <c r="F309" s="7"/>
      <c r="G309" s="6"/>
      <c r="H309" s="7"/>
      <c r="I309" s="156"/>
      <c r="J309" s="157" t="str">
        <f t="shared" si="35"/>
        <v/>
      </c>
      <c r="K309" s="157" t="str">
        <f t="shared" si="30"/>
        <v/>
      </c>
      <c r="L309" s="7"/>
      <c r="M309" s="506"/>
      <c r="O309" s="8"/>
      <c r="P309" s="159"/>
      <c r="Q309" s="156"/>
      <c r="R309" s="133" t="str">
        <f t="shared" si="31"/>
        <v/>
      </c>
      <c r="S309" s="157" t="str">
        <f t="shared" si="32"/>
        <v/>
      </c>
      <c r="T309" s="320"/>
      <c r="U309" s="6"/>
      <c r="V309" s="507"/>
      <c r="X309" s="133" t="str">
        <f t="shared" si="33"/>
        <v/>
      </c>
      <c r="Y309" s="157" t="str">
        <f t="shared" si="34"/>
        <v/>
      </c>
      <c r="Z309" s="7"/>
      <c r="AA309" s="7"/>
      <c r="AB309" s="143"/>
      <c r="AC309" s="143"/>
      <c r="AD309" s="214"/>
      <c r="AE309" s="214"/>
      <c r="AF309" s="159"/>
    </row>
  </sheetData>
  <sheetProtection selectLockedCells="1"/>
  <mergeCells count="12">
    <mergeCell ref="Z2:AF2"/>
    <mergeCell ref="Z3:AF4"/>
    <mergeCell ref="M247:M309"/>
    <mergeCell ref="V184:V246"/>
    <mergeCell ref="V247:V309"/>
    <mergeCell ref="M6:M58"/>
    <mergeCell ref="V6:V58"/>
    <mergeCell ref="M59:M121"/>
    <mergeCell ref="V59:V121"/>
    <mergeCell ref="M122:M183"/>
    <mergeCell ref="V122:V183"/>
    <mergeCell ref="M184:M246"/>
  </mergeCells>
  <conditionalFormatting sqref="R183:R309 X183:X309">
    <cfRule type="containsText" dxfId="5" priority="20" operator="containsText" text="APLICA">
      <formula>NOT(ISERROR(SEARCH("APLICA",R183)))</formula>
    </cfRule>
    <cfRule type="containsText" dxfId="4" priority="21" operator="containsText" text="&quot;NO APLICA&quot;">
      <formula>NOT(ISERROR(SEARCH("""NO APLICA""",R183)))</formula>
    </cfRule>
  </conditionalFormatting>
  <conditionalFormatting sqref="J6:J182 R6:R182">
    <cfRule type="containsText" dxfId="3" priority="3" operator="containsText" text="APLICA">
      <formula>NOT(ISERROR(SEARCH("APLICA",J6)))</formula>
    </cfRule>
    <cfRule type="containsText" dxfId="2" priority="4" operator="containsText" text="&quot;NO APLICA&quot;">
      <formula>NOT(ISERROR(SEARCH("""NO APLICA""",J6)))</formula>
    </cfRule>
  </conditionalFormatting>
  <conditionalFormatting sqref="X6:X182">
    <cfRule type="containsText" dxfId="1" priority="1" operator="containsText" text="APLICA">
      <formula>NOT(ISERROR(SEARCH("APLICA",X6)))</formula>
    </cfRule>
    <cfRule type="containsText" dxfId="0" priority="2" operator="containsText" text="&quot;NO APLICA&quot;">
      <formula>NOT(ISERROR(SEARCH("""NO APLICA""",X6)))</formula>
    </cfRule>
  </conditionalFormatting>
  <dataValidations count="8">
    <dataValidation type="decimal" operator="greaterThanOrEqual" allowBlank="1" showInputMessage="1" showErrorMessage="1" errorTitle="Error de Ingreso" error="Ingrese una vida útil válida, en años (nro positivo)" sqref="L6:L309">
      <formula1>0</formula1>
    </dataValidation>
    <dataValidation type="list" allowBlank="1" showInputMessage="1" showErrorMessage="1" errorTitle="Error de Ingreso" error="Ingrese SI o NO de la lista desplegable" sqref="AF6:AF309 V6 M6 P6:P309">
      <formula1>$AK$1:$AK$2</formula1>
    </dataValidation>
    <dataValidation type="decimal" operator="greaterThanOrEqual" allowBlank="1" showErrorMessage="1" errorTitle="Error de Ingreso" error="Ingrese un número positivo" prompt="Ingrese un número positivo" sqref="H6:H309 F6:F309">
      <formula1>0</formula1>
    </dataValidation>
    <dataValidation type="decimal" allowBlank="1" showInputMessage="1" showErrorMessage="1" errorTitle="Error de ingreso" error="Ingrese un porcentaje (incluyendo el signo &quot;%&quot;) o un número decimal menor a 1." sqref="AB6:AE309">
      <formula1>0</formula1>
      <formula2>1</formula2>
    </dataValidation>
    <dataValidation type="decimal" allowBlank="1" showInputMessage="1" showErrorMessage="1" errorTitle="Error de ingreso" error="Seleccione una alícuota de IVA válida (un porcentaje menor a 28%, incluyendo el símbolo &quot;%&quot;, o un decimal menor a 0,28)" sqref="O6:O309">
      <formula1>0</formula1>
      <formula2>0.28</formula2>
    </dataValidation>
    <dataValidation type="list" allowBlank="1" showInputMessage="1" showErrorMessage="1" errorTitle="Error de Ingreso" error="Ingrese una Aduana válida de la lista" sqref="AA6:AA309">
      <formula1>$AO$1:$CA$1</formula1>
    </dataValidation>
    <dataValidation type="list" allowBlank="1" showInputMessage="1" showErrorMessage="1" errorTitle="Error de ingreso" error="Ingrese si se trata de un producto Nacional o Importado, y si cumple o no con la Resolución Conjunta 123/313" sqref="T6:T309">
      <formula1>$AO$3:$AR$3</formula1>
    </dataValidation>
    <dataValidation type="list" allowBlank="1" showInputMessage="1" showErrorMessage="1" errorTitle="Error de Ingreso" error="ingrese un concepto válido de la lista" sqref="C6:C309">
      <formula1>$AO$2:$CH$2</formula1>
    </dataValidation>
  </dataValidations>
  <pageMargins left="0.70866141732283472" right="0.70866141732283472" top="0.55118110236220474" bottom="0.55118110236220474" header="0.31496062992125984" footer="0.31496062992125984"/>
  <pageSetup paperSize="9" scale="55" fitToWidth="5" fitToHeight="9" orientation="landscape" r:id="rId1"/>
  <headerFooter>
    <oddHeader>&amp;C
&amp;RVersión 01/03/2018</oddHeader>
    <oddFooter>&amp;LFirma:&amp;CSello:&amp;RFoja:</oddFooter>
  </headerFooter>
  <rowBreaks count="4" manualBreakCount="4">
    <brk id="58" max="31" man="1"/>
    <brk id="121" max="31" man="1"/>
    <brk id="183" max="31" man="1"/>
    <brk id="246" max="31" man="1"/>
  </rowBreaks>
  <colBreaks count="3" manualBreakCount="3">
    <brk id="9" max="308" man="1"/>
    <brk id="17" max="308" man="1"/>
    <brk id="23" max="308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2:P51"/>
  <sheetViews>
    <sheetView view="pageBreakPreview" zoomScale="60" zoomScaleNormal="100" workbookViewId="0">
      <selection activeCell="B2" sqref="B2"/>
    </sheetView>
  </sheetViews>
  <sheetFormatPr baseColWidth="10" defaultColWidth="11.4140625" defaultRowHeight="14"/>
  <cols>
    <col min="1" max="1" width="3.1640625" customWidth="1"/>
    <col min="2" max="2" width="29.5" customWidth="1"/>
    <col min="3" max="3" width="16.9140625" customWidth="1"/>
    <col min="4" max="15" width="9.25" customWidth="1"/>
    <col min="16" max="16" width="8.75" customWidth="1"/>
    <col min="17" max="17" width="3.5" customWidth="1"/>
  </cols>
  <sheetData>
    <row r="2" spans="1:16" ht="26">
      <c r="B2" s="454" t="s">
        <v>347</v>
      </c>
      <c r="C2" s="127"/>
    </row>
    <row r="3" spans="1:16" ht="14.5" thickBot="1"/>
    <row r="4" spans="1:16" ht="18">
      <c r="A4" s="117"/>
      <c r="B4" s="124" t="s">
        <v>260</v>
      </c>
      <c r="C4" s="176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1:16">
      <c r="A5" s="110"/>
      <c r="B5" s="105" t="s">
        <v>342</v>
      </c>
      <c r="C5" s="126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11"/>
    </row>
    <row r="6" spans="1:16">
      <c r="A6" s="110"/>
      <c r="B6" s="126"/>
      <c r="C6" s="126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11"/>
    </row>
    <row r="7" spans="1:16">
      <c r="A7" s="110"/>
      <c r="B7" s="105"/>
      <c r="C7" s="105"/>
      <c r="I7" s="262" t="s">
        <v>343</v>
      </c>
      <c r="J7" s="262"/>
      <c r="K7" s="105"/>
      <c r="O7" s="105"/>
      <c r="P7" s="111"/>
    </row>
    <row r="8" spans="1:16">
      <c r="A8" s="110"/>
      <c r="B8" s="105" t="s">
        <v>348</v>
      </c>
      <c r="C8" s="511" t="s">
        <v>303</v>
      </c>
      <c r="I8" s="263">
        <v>2022</v>
      </c>
      <c r="J8" s="263">
        <v>2023</v>
      </c>
      <c r="K8" s="105"/>
      <c r="O8" s="105"/>
      <c r="P8" s="111"/>
    </row>
    <row r="9" spans="1:16">
      <c r="A9" s="110"/>
      <c r="B9" s="105"/>
      <c r="C9" s="512"/>
      <c r="I9" s="177"/>
      <c r="J9" s="177"/>
      <c r="K9" s="105"/>
      <c r="O9" s="105"/>
      <c r="P9" s="111"/>
    </row>
    <row r="10" spans="1:16">
      <c r="A10" s="110"/>
      <c r="B10" s="1" t="s">
        <v>163</v>
      </c>
      <c r="C10" s="222">
        <f ca="1">Cálculos!EG4</f>
        <v>0</v>
      </c>
      <c r="E10" s="219"/>
      <c r="F10" s="220"/>
      <c r="G10" s="220"/>
      <c r="H10" s="221" t="s">
        <v>163</v>
      </c>
      <c r="I10" s="165"/>
      <c r="J10" s="164"/>
      <c r="K10" s="178" t="str">
        <f>P22</f>
        <v>X</v>
      </c>
      <c r="O10" s="105"/>
      <c r="P10" s="111"/>
    </row>
    <row r="11" spans="1:16" ht="15.5">
      <c r="A11" s="110"/>
      <c r="B11" s="1" t="s">
        <v>167</v>
      </c>
      <c r="C11" s="222">
        <f ca="1">Cálculos!EG5</f>
        <v>0</v>
      </c>
      <c r="E11" s="219"/>
      <c r="F11" s="220"/>
      <c r="G11" s="220"/>
      <c r="H11" s="221" t="s">
        <v>167</v>
      </c>
      <c r="I11" s="165"/>
      <c r="J11" s="164"/>
      <c r="K11" s="179" t="str">
        <f>P23</f>
        <v>X</v>
      </c>
      <c r="O11" s="105"/>
      <c r="P11" s="111"/>
    </row>
    <row r="12" spans="1:16" ht="15.5">
      <c r="A12" s="110"/>
      <c r="B12" s="1" t="s">
        <v>164</v>
      </c>
      <c r="C12" s="222">
        <f ca="1">Cálculos!EG6</f>
        <v>0</v>
      </c>
      <c r="E12" s="219"/>
      <c r="F12" s="220"/>
      <c r="G12" s="220"/>
      <c r="H12" s="221" t="s">
        <v>164</v>
      </c>
      <c r="I12" s="165"/>
      <c r="J12" s="164"/>
      <c r="K12" s="179" t="str">
        <f>P24</f>
        <v>X</v>
      </c>
      <c r="O12" s="105"/>
      <c r="P12" s="111"/>
    </row>
    <row r="13" spans="1:16" ht="15.5">
      <c r="A13" s="110"/>
      <c r="B13" s="1" t="s">
        <v>165</v>
      </c>
      <c r="C13" s="222">
        <f ca="1">Cálculos!EG7</f>
        <v>0</v>
      </c>
      <c r="E13" s="219"/>
      <c r="F13" s="220"/>
      <c r="G13" s="220"/>
      <c r="H13" s="221" t="s">
        <v>165</v>
      </c>
      <c r="I13" s="165"/>
      <c r="J13" s="164"/>
      <c r="K13" s="179" t="str">
        <f>P25</f>
        <v>X</v>
      </c>
      <c r="O13" s="105"/>
      <c r="P13" s="111"/>
    </row>
    <row r="14" spans="1:16" ht="15.5">
      <c r="A14" s="110"/>
      <c r="B14" s="1" t="s">
        <v>166</v>
      </c>
      <c r="C14" s="222">
        <f ca="1">Cálculos!EG8</f>
        <v>0</v>
      </c>
      <c r="E14" s="219"/>
      <c r="F14" s="220"/>
      <c r="G14" s="220"/>
      <c r="H14" s="221" t="s">
        <v>166</v>
      </c>
      <c r="I14" s="165"/>
      <c r="J14" s="164"/>
      <c r="K14" s="179" t="str">
        <f>P26</f>
        <v>X</v>
      </c>
      <c r="O14" s="105"/>
      <c r="P14" s="111"/>
    </row>
    <row r="15" spans="1:16" ht="15.5">
      <c r="A15" s="110"/>
      <c r="B15" s="126" t="s">
        <v>323</v>
      </c>
      <c r="C15" s="222">
        <f ca="1">SUM(C10:C14)</f>
        <v>0</v>
      </c>
      <c r="H15" s="182" t="s">
        <v>323</v>
      </c>
      <c r="I15" s="167">
        <f ca="1">SUMPRODUCT($C$10:$C$14,I10:I14)</f>
        <v>0</v>
      </c>
      <c r="J15" s="167">
        <f ca="1">SUMPRODUCT($C$10:$C$14,J10:J14)</f>
        <v>0</v>
      </c>
      <c r="K15" s="180" t="s">
        <v>152</v>
      </c>
      <c r="O15" s="105"/>
      <c r="P15" s="181"/>
    </row>
    <row r="16" spans="1:16" ht="15.5">
      <c r="A16" s="110"/>
      <c r="B16" s="223"/>
      <c r="C16" s="182"/>
      <c r="I16" s="166">
        <f ca="1">IF(SUM($C$10:$C$14)=0,0,I15/SUM($C$10:$C$14))</f>
        <v>0</v>
      </c>
      <c r="J16" s="166">
        <f ca="1">IF(SUM($C$10:$C$14)=0,0,J15/SUM($C$10:$C$14))</f>
        <v>0</v>
      </c>
      <c r="K16" s="105"/>
      <c r="O16" s="105"/>
      <c r="P16" s="181"/>
    </row>
    <row r="17" spans="1:16" ht="15.5">
      <c r="A17" s="110"/>
      <c r="B17" s="513" t="str">
        <f>IF(COUNTIF($P$22:$P$26,"X")=0,"","Los totales en cada concepto deben sumar 100%")</f>
        <v>Los totales en cada concepto deben sumar 100%</v>
      </c>
      <c r="C17" s="126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81"/>
    </row>
    <row r="18" spans="1:16" ht="15.5">
      <c r="A18" s="110"/>
      <c r="B18" s="513"/>
      <c r="C18" s="126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81"/>
    </row>
    <row r="19" spans="1:16" ht="15.5">
      <c r="A19" s="110"/>
      <c r="B19" s="513"/>
      <c r="C19" s="105"/>
      <c r="D19" s="514" t="s">
        <v>122</v>
      </c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181"/>
    </row>
    <row r="20" spans="1:16" ht="15" customHeight="1">
      <c r="A20" s="110"/>
      <c r="B20" s="105" t="s">
        <v>348</v>
      </c>
      <c r="C20" s="511" t="s">
        <v>431</v>
      </c>
      <c r="D20" s="142" t="s">
        <v>286</v>
      </c>
      <c r="E20" s="142" t="s">
        <v>287</v>
      </c>
      <c r="F20" s="142" t="s">
        <v>288</v>
      </c>
      <c r="G20" s="142" t="s">
        <v>289</v>
      </c>
      <c r="H20" s="142" t="s">
        <v>290</v>
      </c>
      <c r="I20" s="142" t="s">
        <v>291</v>
      </c>
      <c r="J20" s="142" t="s">
        <v>292</v>
      </c>
      <c r="K20" s="142" t="s">
        <v>293</v>
      </c>
      <c r="L20" s="142" t="s">
        <v>294</v>
      </c>
      <c r="M20" s="142" t="s">
        <v>295</v>
      </c>
      <c r="N20" s="142" t="s">
        <v>296</v>
      </c>
      <c r="O20" s="142" t="s">
        <v>297</v>
      </c>
      <c r="P20" s="181"/>
    </row>
    <row r="21" spans="1:16" ht="15" customHeight="1">
      <c r="A21" s="110"/>
      <c r="B21" s="105"/>
      <c r="C21" s="512"/>
      <c r="D21" s="217">
        <v>44562</v>
      </c>
      <c r="E21" s="257">
        <f>IF(D21="","",IF(MONTH(D21)=12,DATE(YEAR(D21)+1,1,1),DATE(YEAR(D21),MONTH(D21)+1,1)))</f>
        <v>44593</v>
      </c>
      <c r="F21" s="257">
        <f t="shared" ref="F21:O21" si="0">IF(E21="","",IF(MONTH(E21)=12,DATE(YEAR(E21)+1,1,1),DATE(YEAR(E21),MONTH(E21)+1,1)))</f>
        <v>44621</v>
      </c>
      <c r="G21" s="257">
        <f t="shared" si="0"/>
        <v>44652</v>
      </c>
      <c r="H21" s="257">
        <f t="shared" si="0"/>
        <v>44682</v>
      </c>
      <c r="I21" s="257">
        <f t="shared" si="0"/>
        <v>44713</v>
      </c>
      <c r="J21" s="257">
        <f t="shared" si="0"/>
        <v>44743</v>
      </c>
      <c r="K21" s="257">
        <f t="shared" si="0"/>
        <v>44774</v>
      </c>
      <c r="L21" s="257">
        <f t="shared" si="0"/>
        <v>44805</v>
      </c>
      <c r="M21" s="257">
        <f t="shared" si="0"/>
        <v>44835</v>
      </c>
      <c r="N21" s="257">
        <f t="shared" si="0"/>
        <v>44866</v>
      </c>
      <c r="O21" s="257">
        <f t="shared" si="0"/>
        <v>44896</v>
      </c>
      <c r="P21" s="181"/>
    </row>
    <row r="22" spans="1:16" ht="15.5">
      <c r="A22" s="110"/>
      <c r="B22" s="1" t="s">
        <v>163</v>
      </c>
      <c r="C22" s="142">
        <f ca="1">SUM(D22:O22)*C10</f>
        <v>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83" t="str">
        <f>IF(ROUND(SUM(I10:J10,D22:O22,D33:O33,D44:O44),2)=1,"","X")</f>
        <v>X</v>
      </c>
    </row>
    <row r="23" spans="1:16" ht="15.5">
      <c r="A23" s="110"/>
      <c r="B23" s="1" t="s">
        <v>167</v>
      </c>
      <c r="C23" s="215">
        <f ca="1">SUM(D23:O23)*C11</f>
        <v>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83" t="str">
        <f>IF(ROUND(SUM(I11:J11,D23:O23,D34:O34,D45:O45),2)=1,"","X")</f>
        <v>X</v>
      </c>
    </row>
    <row r="24" spans="1:16" ht="15.5">
      <c r="A24" s="110"/>
      <c r="B24" s="1" t="s">
        <v>164</v>
      </c>
      <c r="C24" s="215">
        <f ca="1">SUM(D24:O24)*C12</f>
        <v>0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83" t="str">
        <f>IF(ROUND(SUM(I12:J12,D24:O24,D35:O35,D46:O46),2)=1,"","X")</f>
        <v>X</v>
      </c>
    </row>
    <row r="25" spans="1:16" ht="15.5">
      <c r="A25" s="110"/>
      <c r="B25" s="1" t="s">
        <v>165</v>
      </c>
      <c r="C25" s="215">
        <f ca="1">SUM(D25:O25)*C13</f>
        <v>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83" t="str">
        <f>IF(ROUND(SUM(I13:J13,D25:O25,D36:O36,D47:O47),2)=1,"","X")</f>
        <v>X</v>
      </c>
    </row>
    <row r="26" spans="1:16" ht="15.5">
      <c r="A26" s="110"/>
      <c r="B26" s="1" t="s">
        <v>166</v>
      </c>
      <c r="C26" s="215">
        <f ca="1">SUM(D26:O26)*C14</f>
        <v>0</v>
      </c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83" t="str">
        <f>IF(ROUND(SUM(I14:J14,D26:O26,D37:O37,D48:O48),2)=1,"","X")</f>
        <v>X</v>
      </c>
    </row>
    <row r="27" spans="1:16">
      <c r="A27" s="110"/>
      <c r="B27" s="126" t="s">
        <v>323</v>
      </c>
      <c r="C27" s="105"/>
      <c r="D27" s="167">
        <f ca="1">SUMPRODUCT($C$10:$C$14,D22:D26)</f>
        <v>0</v>
      </c>
      <c r="E27" s="167">
        <f t="shared" ref="E27:O27" ca="1" si="1">SUMPRODUCT($C$10:$C$14,E22:E26)</f>
        <v>0</v>
      </c>
      <c r="F27" s="167">
        <f t="shared" ca="1" si="1"/>
        <v>0</v>
      </c>
      <c r="G27" s="167">
        <f t="shared" ca="1" si="1"/>
        <v>0</v>
      </c>
      <c r="H27" s="167">
        <f t="shared" ca="1" si="1"/>
        <v>0</v>
      </c>
      <c r="I27" s="167">
        <f t="shared" ca="1" si="1"/>
        <v>0</v>
      </c>
      <c r="J27" s="167">
        <f t="shared" ca="1" si="1"/>
        <v>0</v>
      </c>
      <c r="K27" s="167">
        <f t="shared" ca="1" si="1"/>
        <v>0</v>
      </c>
      <c r="L27" s="167">
        <f t="shared" ca="1" si="1"/>
        <v>0</v>
      </c>
      <c r="M27" s="167">
        <f t="shared" ca="1" si="1"/>
        <v>0</v>
      </c>
      <c r="N27" s="167">
        <f t="shared" ca="1" si="1"/>
        <v>0</v>
      </c>
      <c r="O27" s="167">
        <f t="shared" ca="1" si="1"/>
        <v>0</v>
      </c>
      <c r="P27" s="184" t="s">
        <v>152</v>
      </c>
    </row>
    <row r="28" spans="1:16" ht="15" customHeight="1">
      <c r="A28" s="110"/>
      <c r="B28" s="513" t="str">
        <f>IF(COUNTIF($P$22:$P$26,"X")=0,"","Los totales en cada concepto deben sumar 100%")</f>
        <v>Los totales en cada concepto deben sumar 100%</v>
      </c>
      <c r="C28" s="182" t="s">
        <v>304</v>
      </c>
      <c r="D28" s="166">
        <f t="shared" ref="D28:O28" ca="1" si="2">IF(SUM($C$10:$C$14)=0,0,D27/SUM($C$10:$C$14))</f>
        <v>0</v>
      </c>
      <c r="E28" s="166">
        <f t="shared" ca="1" si="2"/>
        <v>0</v>
      </c>
      <c r="F28" s="166">
        <f t="shared" ca="1" si="2"/>
        <v>0</v>
      </c>
      <c r="G28" s="166">
        <f t="shared" ca="1" si="2"/>
        <v>0</v>
      </c>
      <c r="H28" s="166">
        <f t="shared" ca="1" si="2"/>
        <v>0</v>
      </c>
      <c r="I28" s="166">
        <f t="shared" ca="1" si="2"/>
        <v>0</v>
      </c>
      <c r="J28" s="166">
        <f t="shared" ca="1" si="2"/>
        <v>0</v>
      </c>
      <c r="K28" s="166">
        <f t="shared" ca="1" si="2"/>
        <v>0</v>
      </c>
      <c r="L28" s="166">
        <f t="shared" ca="1" si="2"/>
        <v>0</v>
      </c>
      <c r="M28" s="166">
        <f t="shared" ca="1" si="2"/>
        <v>0</v>
      </c>
      <c r="N28" s="166">
        <f t="shared" ca="1" si="2"/>
        <v>0</v>
      </c>
      <c r="O28" s="166">
        <f t="shared" ca="1" si="2"/>
        <v>0</v>
      </c>
      <c r="P28" s="185"/>
    </row>
    <row r="29" spans="1:16">
      <c r="A29" s="110"/>
      <c r="B29" s="513"/>
      <c r="C29" s="10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85"/>
    </row>
    <row r="30" spans="1:16">
      <c r="A30" s="110"/>
      <c r="B30" s="513"/>
      <c r="C30" s="105"/>
      <c r="D30" s="514" t="s">
        <v>59</v>
      </c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185"/>
    </row>
    <row r="31" spans="1:16">
      <c r="A31" s="110"/>
      <c r="B31" s="105" t="s">
        <v>348</v>
      </c>
      <c r="C31" s="511" t="s">
        <v>431</v>
      </c>
      <c r="D31" s="142" t="s">
        <v>407</v>
      </c>
      <c r="E31" s="142" t="s">
        <v>408</v>
      </c>
      <c r="F31" s="215" t="s">
        <v>409</v>
      </c>
      <c r="G31" s="215" t="s">
        <v>410</v>
      </c>
      <c r="H31" s="215" t="s">
        <v>411</v>
      </c>
      <c r="I31" s="215" t="s">
        <v>412</v>
      </c>
      <c r="J31" s="215" t="s">
        <v>413</v>
      </c>
      <c r="K31" s="215" t="s">
        <v>414</v>
      </c>
      <c r="L31" s="215" t="s">
        <v>415</v>
      </c>
      <c r="M31" s="215" t="s">
        <v>416</v>
      </c>
      <c r="N31" s="215" t="s">
        <v>417</v>
      </c>
      <c r="O31" s="215" t="s">
        <v>418</v>
      </c>
      <c r="P31" s="185"/>
    </row>
    <row r="32" spans="1:16" ht="15" customHeight="1">
      <c r="A32" s="110"/>
      <c r="B32" s="105"/>
      <c r="C32" s="512"/>
      <c r="D32" s="257">
        <f>IF(D21="","",DATE(YEAR(D21)+1,MONTH(D21),1))</f>
        <v>44927</v>
      </c>
      <c r="E32" s="257">
        <f t="shared" ref="E32:O32" si="3">IF(E21="","",DATE(YEAR(E21)+1,MONTH(E21),1))</f>
        <v>44958</v>
      </c>
      <c r="F32" s="257">
        <f t="shared" si="3"/>
        <v>44986</v>
      </c>
      <c r="G32" s="257">
        <f t="shared" si="3"/>
        <v>45017</v>
      </c>
      <c r="H32" s="257">
        <f t="shared" si="3"/>
        <v>45047</v>
      </c>
      <c r="I32" s="257">
        <f t="shared" si="3"/>
        <v>45078</v>
      </c>
      <c r="J32" s="257">
        <f t="shared" si="3"/>
        <v>45108</v>
      </c>
      <c r="K32" s="257">
        <f t="shared" si="3"/>
        <v>45139</v>
      </c>
      <c r="L32" s="257">
        <f t="shared" si="3"/>
        <v>45170</v>
      </c>
      <c r="M32" s="257">
        <f t="shared" si="3"/>
        <v>45200</v>
      </c>
      <c r="N32" s="257">
        <f t="shared" si="3"/>
        <v>45231</v>
      </c>
      <c r="O32" s="257">
        <f t="shared" si="3"/>
        <v>45261</v>
      </c>
      <c r="P32" s="185" t="str">
        <f>P22</f>
        <v>X</v>
      </c>
    </row>
    <row r="33" spans="1:16">
      <c r="A33" s="110"/>
      <c r="B33" s="1" t="s">
        <v>163</v>
      </c>
      <c r="C33" s="167">
        <f ca="1">SUM(D33:O33)*C10</f>
        <v>0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85" t="str">
        <f>P22</f>
        <v>X</v>
      </c>
    </row>
    <row r="34" spans="1:16">
      <c r="A34" s="110"/>
      <c r="B34" s="1" t="s">
        <v>167</v>
      </c>
      <c r="C34" s="167">
        <f ca="1">SUM(D34:O34)*C11</f>
        <v>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85" t="str">
        <f>P23</f>
        <v>X</v>
      </c>
    </row>
    <row r="35" spans="1:16">
      <c r="A35" s="110"/>
      <c r="B35" s="1" t="s">
        <v>164</v>
      </c>
      <c r="C35" s="167">
        <f ca="1">SUM(D35:O35)*C12</f>
        <v>0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85" t="str">
        <f>P24</f>
        <v>X</v>
      </c>
    </row>
    <row r="36" spans="1:16">
      <c r="A36" s="110"/>
      <c r="B36" s="1" t="s">
        <v>165</v>
      </c>
      <c r="C36" s="167">
        <f ca="1">SUM(D36:O36)*C13</f>
        <v>0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85" t="str">
        <f>P25</f>
        <v>X</v>
      </c>
    </row>
    <row r="37" spans="1:16">
      <c r="A37" s="110"/>
      <c r="B37" s="1" t="s">
        <v>166</v>
      </c>
      <c r="C37" s="167">
        <f ca="1">SUM(D37:O37)*C14</f>
        <v>0</v>
      </c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85" t="str">
        <f>P26</f>
        <v>X</v>
      </c>
    </row>
    <row r="38" spans="1:16">
      <c r="A38" s="110"/>
      <c r="B38" s="126" t="s">
        <v>323</v>
      </c>
      <c r="C38" s="218">
        <f ca="1">SUM(C33:C37)</f>
        <v>0</v>
      </c>
      <c r="D38" s="167">
        <f t="shared" ref="D38:O38" ca="1" si="4">SUMPRODUCT($C$10:$C$14,D33:D37)</f>
        <v>0</v>
      </c>
      <c r="E38" s="167">
        <f t="shared" ca="1" si="4"/>
        <v>0</v>
      </c>
      <c r="F38" s="167">
        <f t="shared" ca="1" si="4"/>
        <v>0</v>
      </c>
      <c r="G38" s="167">
        <f t="shared" ca="1" si="4"/>
        <v>0</v>
      </c>
      <c r="H38" s="167">
        <f t="shared" ca="1" si="4"/>
        <v>0</v>
      </c>
      <c r="I38" s="167">
        <f t="shared" ca="1" si="4"/>
        <v>0</v>
      </c>
      <c r="J38" s="167">
        <f t="shared" ca="1" si="4"/>
        <v>0</v>
      </c>
      <c r="K38" s="167">
        <f t="shared" ca="1" si="4"/>
        <v>0</v>
      </c>
      <c r="L38" s="167">
        <f t="shared" ca="1" si="4"/>
        <v>0</v>
      </c>
      <c r="M38" s="167">
        <f t="shared" ca="1" si="4"/>
        <v>0</v>
      </c>
      <c r="N38" s="167">
        <f t="shared" ca="1" si="4"/>
        <v>0</v>
      </c>
      <c r="O38" s="167">
        <f t="shared" ca="1" si="4"/>
        <v>0</v>
      </c>
      <c r="P38" s="184" t="s">
        <v>152</v>
      </c>
    </row>
    <row r="39" spans="1:16" ht="15" customHeight="1">
      <c r="A39" s="110"/>
      <c r="B39" s="513" t="str">
        <f>IF(COUNTIF($P$22:$P$26,"X")=0,"","Los totales en cada concepto deben sumar 100%")</f>
        <v>Los totales en cada concepto deben sumar 100%</v>
      </c>
      <c r="C39" s="182" t="s">
        <v>304</v>
      </c>
      <c r="D39" s="166">
        <f t="shared" ref="D39:O39" ca="1" si="5">IF(SUM($C$10:$C$14)=0,0,D38/SUM($C$10:$C$14))</f>
        <v>0</v>
      </c>
      <c r="E39" s="166">
        <f t="shared" ca="1" si="5"/>
        <v>0</v>
      </c>
      <c r="F39" s="166">
        <f t="shared" ca="1" si="5"/>
        <v>0</v>
      </c>
      <c r="G39" s="166">
        <f t="shared" ca="1" si="5"/>
        <v>0</v>
      </c>
      <c r="H39" s="166">
        <f t="shared" ca="1" si="5"/>
        <v>0</v>
      </c>
      <c r="I39" s="166">
        <f t="shared" ca="1" si="5"/>
        <v>0</v>
      </c>
      <c r="J39" s="166">
        <f t="shared" ca="1" si="5"/>
        <v>0</v>
      </c>
      <c r="K39" s="166">
        <f t="shared" ca="1" si="5"/>
        <v>0</v>
      </c>
      <c r="L39" s="166">
        <f t="shared" ca="1" si="5"/>
        <v>0</v>
      </c>
      <c r="M39" s="166">
        <f t="shared" ca="1" si="5"/>
        <v>0</v>
      </c>
      <c r="N39" s="166">
        <f t="shared" ca="1" si="5"/>
        <v>0</v>
      </c>
      <c r="O39" s="166">
        <f t="shared" ca="1" si="5"/>
        <v>0</v>
      </c>
      <c r="P39" s="185"/>
    </row>
    <row r="40" spans="1:16">
      <c r="A40" s="110"/>
      <c r="B40" s="513"/>
      <c r="C40" s="10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85"/>
    </row>
    <row r="41" spans="1:16">
      <c r="A41" s="110"/>
      <c r="B41" s="513"/>
      <c r="C41" s="105"/>
      <c r="D41" s="514" t="s">
        <v>60</v>
      </c>
      <c r="E41" s="514"/>
      <c r="F41" s="514"/>
      <c r="G41" s="514"/>
      <c r="H41" s="514"/>
      <c r="I41" s="514"/>
      <c r="J41" s="514"/>
      <c r="K41" s="514"/>
      <c r="L41" s="514"/>
      <c r="M41" s="514"/>
      <c r="N41" s="514"/>
      <c r="O41" s="514"/>
      <c r="P41" s="185"/>
    </row>
    <row r="42" spans="1:16">
      <c r="A42" s="110"/>
      <c r="B42" s="105" t="s">
        <v>348</v>
      </c>
      <c r="C42" s="511" t="s">
        <v>431</v>
      </c>
      <c r="D42" s="128" t="s">
        <v>419</v>
      </c>
      <c r="E42" s="142" t="s">
        <v>420</v>
      </c>
      <c r="F42" s="128" t="s">
        <v>421</v>
      </c>
      <c r="G42" s="215" t="s">
        <v>422</v>
      </c>
      <c r="H42" s="128" t="s">
        <v>423</v>
      </c>
      <c r="I42" s="215" t="s">
        <v>424</v>
      </c>
      <c r="J42" s="128" t="s">
        <v>425</v>
      </c>
      <c r="K42" s="215" t="s">
        <v>426</v>
      </c>
      <c r="L42" s="128" t="s">
        <v>427</v>
      </c>
      <c r="M42" s="215" t="s">
        <v>428</v>
      </c>
      <c r="N42" s="128" t="s">
        <v>429</v>
      </c>
      <c r="O42" s="215" t="s">
        <v>430</v>
      </c>
      <c r="P42" s="185"/>
    </row>
    <row r="43" spans="1:16" ht="15" customHeight="1">
      <c r="A43" s="110"/>
      <c r="B43" s="105"/>
      <c r="C43" s="512"/>
      <c r="D43" s="257">
        <f>IF(D32="","",DATE(YEAR(D32)+1,MONTH(D32),1))</f>
        <v>45292</v>
      </c>
      <c r="E43" s="257">
        <f t="shared" ref="E43:O43" si="6">IF(E32="","",DATE(YEAR(E32)+1,MONTH(E32),1))</f>
        <v>45323</v>
      </c>
      <c r="F43" s="257">
        <f t="shared" si="6"/>
        <v>45352</v>
      </c>
      <c r="G43" s="257">
        <f t="shared" si="6"/>
        <v>45383</v>
      </c>
      <c r="H43" s="257">
        <f t="shared" si="6"/>
        <v>45413</v>
      </c>
      <c r="I43" s="257">
        <f t="shared" si="6"/>
        <v>45444</v>
      </c>
      <c r="J43" s="257">
        <f t="shared" si="6"/>
        <v>45474</v>
      </c>
      <c r="K43" s="257">
        <f t="shared" si="6"/>
        <v>45505</v>
      </c>
      <c r="L43" s="257">
        <f t="shared" si="6"/>
        <v>45536</v>
      </c>
      <c r="M43" s="257">
        <f t="shared" si="6"/>
        <v>45566</v>
      </c>
      <c r="N43" s="257">
        <f t="shared" si="6"/>
        <v>45597</v>
      </c>
      <c r="O43" s="257">
        <f t="shared" si="6"/>
        <v>45627</v>
      </c>
      <c r="P43" s="185"/>
    </row>
    <row r="44" spans="1:16" ht="15.5">
      <c r="A44" s="110"/>
      <c r="B44" s="1" t="s">
        <v>163</v>
      </c>
      <c r="C44" s="167">
        <f ca="1">SUM(D44:O44)*C10</f>
        <v>0</v>
      </c>
      <c r="D44" s="165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83" t="str">
        <f>P33</f>
        <v>X</v>
      </c>
    </row>
    <row r="45" spans="1:16" ht="15.5">
      <c r="A45" s="110"/>
      <c r="B45" s="1" t="s">
        <v>167</v>
      </c>
      <c r="C45" s="167">
        <f ca="1">SUM(D45:O45)*C11</f>
        <v>0</v>
      </c>
      <c r="D45" s="165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83" t="str">
        <f>P34</f>
        <v>X</v>
      </c>
    </row>
    <row r="46" spans="1:16" ht="15.5">
      <c r="A46" s="110"/>
      <c r="B46" s="1" t="s">
        <v>164</v>
      </c>
      <c r="C46" s="167">
        <f ca="1">SUM(D46:O46)*C12</f>
        <v>0</v>
      </c>
      <c r="D46" s="165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83" t="str">
        <f>P35</f>
        <v>X</v>
      </c>
    </row>
    <row r="47" spans="1:16" ht="15.5">
      <c r="A47" s="110"/>
      <c r="B47" s="1" t="s">
        <v>165</v>
      </c>
      <c r="C47" s="167">
        <f ca="1">SUM(D47:O47)*C13</f>
        <v>0</v>
      </c>
      <c r="D47" s="165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83" t="str">
        <f>P36</f>
        <v>X</v>
      </c>
    </row>
    <row r="48" spans="1:16" ht="15.5">
      <c r="A48" s="110"/>
      <c r="B48" s="1" t="s">
        <v>166</v>
      </c>
      <c r="C48" s="167">
        <f ca="1">SUM(D48:O48)*C14</f>
        <v>0</v>
      </c>
      <c r="D48" s="165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83" t="str">
        <f>P37</f>
        <v>X</v>
      </c>
    </row>
    <row r="49" spans="1:16">
      <c r="A49" s="110"/>
      <c r="B49" s="126" t="s">
        <v>323</v>
      </c>
      <c r="C49" s="105">
        <f ca="1">SUM(C44:C48)</f>
        <v>0</v>
      </c>
      <c r="D49" s="167">
        <f t="shared" ref="D49:O49" ca="1" si="7">SUMPRODUCT($C$10:$C$14,D44:D48)</f>
        <v>0</v>
      </c>
      <c r="E49" s="167">
        <f t="shared" ca="1" si="7"/>
        <v>0</v>
      </c>
      <c r="F49" s="167">
        <f t="shared" ca="1" si="7"/>
        <v>0</v>
      </c>
      <c r="G49" s="167">
        <f t="shared" ca="1" si="7"/>
        <v>0</v>
      </c>
      <c r="H49" s="167">
        <f t="shared" ca="1" si="7"/>
        <v>0</v>
      </c>
      <c r="I49" s="167">
        <f t="shared" ca="1" si="7"/>
        <v>0</v>
      </c>
      <c r="J49" s="167">
        <f t="shared" ca="1" si="7"/>
        <v>0</v>
      </c>
      <c r="K49" s="167">
        <f t="shared" ca="1" si="7"/>
        <v>0</v>
      </c>
      <c r="L49" s="167">
        <f t="shared" ca="1" si="7"/>
        <v>0</v>
      </c>
      <c r="M49" s="167">
        <f t="shared" ca="1" si="7"/>
        <v>0</v>
      </c>
      <c r="N49" s="167">
        <f t="shared" ca="1" si="7"/>
        <v>0</v>
      </c>
      <c r="O49" s="167">
        <f t="shared" ca="1" si="7"/>
        <v>0</v>
      </c>
      <c r="P49" s="184" t="s">
        <v>152</v>
      </c>
    </row>
    <row r="50" spans="1:16">
      <c r="A50" s="110"/>
      <c r="B50" s="126"/>
      <c r="C50" s="182" t="s">
        <v>304</v>
      </c>
      <c r="D50" s="166">
        <f t="shared" ref="D50:O50" ca="1" si="8">IF(SUM($C$10:$C$14)=0,0,D49/SUM($C$10:$C$14))</f>
        <v>0</v>
      </c>
      <c r="E50" s="166">
        <f t="shared" ca="1" si="8"/>
        <v>0</v>
      </c>
      <c r="F50" s="166">
        <f t="shared" ca="1" si="8"/>
        <v>0</v>
      </c>
      <c r="G50" s="166">
        <f t="shared" ca="1" si="8"/>
        <v>0</v>
      </c>
      <c r="H50" s="166">
        <f t="shared" ca="1" si="8"/>
        <v>0</v>
      </c>
      <c r="I50" s="166">
        <f t="shared" ca="1" si="8"/>
        <v>0</v>
      </c>
      <c r="J50" s="166">
        <f t="shared" ca="1" si="8"/>
        <v>0</v>
      </c>
      <c r="K50" s="166">
        <f t="shared" ca="1" si="8"/>
        <v>0</v>
      </c>
      <c r="L50" s="166">
        <f t="shared" ca="1" si="8"/>
        <v>0</v>
      </c>
      <c r="M50" s="166">
        <f t="shared" ca="1" si="8"/>
        <v>0</v>
      </c>
      <c r="N50" s="166">
        <f t="shared" ca="1" si="8"/>
        <v>0</v>
      </c>
      <c r="O50" s="166">
        <f t="shared" ca="1" si="8"/>
        <v>0</v>
      </c>
      <c r="P50" s="111"/>
    </row>
    <row r="51" spans="1:16" ht="14.5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4"/>
    </row>
  </sheetData>
  <sheetProtection selectLockedCells="1"/>
  <mergeCells count="10">
    <mergeCell ref="D19:O19"/>
    <mergeCell ref="D30:O30"/>
    <mergeCell ref="D41:O41"/>
    <mergeCell ref="C20:C21"/>
    <mergeCell ref="C31:C32"/>
    <mergeCell ref="C42:C43"/>
    <mergeCell ref="B28:B30"/>
    <mergeCell ref="B39:B41"/>
    <mergeCell ref="B17:B19"/>
    <mergeCell ref="C8:C9"/>
  </mergeCells>
  <dataValidations count="1">
    <dataValidation type="decimal" allowBlank="1" showInputMessage="1" showErrorMessage="1" errorTitle="Error de Ingreso" error="ingrese un % válido (entre 0 y 1, o entre 0% y 100%, incluyendo el signo % en la casilla)" sqref="D22:O26 I10:J14 D33:O37 D44:O48">
      <formula1>0</formula1>
      <formula2>1</formula2>
    </dataValidation>
  </dataValidations>
  <pageMargins left="0.70866141732283472" right="0.70866141732283472" top="0.55118110236220474" bottom="0.55118110236220474" header="0.31496062992125984" footer="0.31496062992125984"/>
  <pageSetup paperSize="9" scale="67" orientation="landscape" r:id="rId1"/>
  <headerFooter>
    <oddHeader>&amp;C
&amp;RVersión 01/03/2018</oddHeader>
    <oddFooter>&amp;LFirma:&amp;CSello:&amp;RFoja: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  <pageSetUpPr fitToPage="1"/>
  </sheetPr>
  <dimension ref="A1:J43"/>
  <sheetViews>
    <sheetView view="pageBreakPreview" zoomScale="80" zoomScaleNormal="100" zoomScaleSheetLayoutView="80" workbookViewId="0">
      <selection activeCell="B11" sqref="B11"/>
    </sheetView>
  </sheetViews>
  <sheetFormatPr baseColWidth="10" defaultColWidth="11.4140625" defaultRowHeight="14"/>
  <cols>
    <col min="1" max="1" width="3.1640625" style="84" customWidth="1"/>
    <col min="2" max="2" width="56.5" style="84" customWidth="1"/>
    <col min="3" max="6" width="19.4140625" style="84" customWidth="1"/>
    <col min="7" max="7" width="19.4140625" style="86" customWidth="1"/>
    <col min="8" max="8" width="4.25" style="86" customWidth="1"/>
    <col min="9" max="9" width="23.5" style="86" hidden="1" customWidth="1"/>
    <col min="10" max="10" width="11.4140625" style="84" hidden="1" customWidth="1"/>
    <col min="11" max="11" width="3.6640625" style="84" customWidth="1"/>
    <col min="12" max="16384" width="11.4140625" style="84"/>
  </cols>
  <sheetData>
    <row r="1" spans="2:9">
      <c r="I1" s="153" t="str">
        <f>'Datos fijos'!U3</f>
        <v>Aérea</v>
      </c>
    </row>
    <row r="2" spans="2:9" ht="21">
      <c r="B2" s="453" t="s">
        <v>523</v>
      </c>
      <c r="I2" s="153" t="str">
        <f>'Datos fijos'!U4</f>
        <v>Soterrada</v>
      </c>
    </row>
    <row r="3" spans="2:9" ht="14.5" thickBot="1">
      <c r="I3" s="153" t="str">
        <f>'Datos fijos'!U5</f>
        <v>Mixta (aérea y soterrada)</v>
      </c>
    </row>
    <row r="4" spans="2:9">
      <c r="B4" s="100" t="s">
        <v>245</v>
      </c>
      <c r="C4" s="101"/>
      <c r="D4" s="101"/>
      <c r="E4" s="101"/>
      <c r="F4" s="102"/>
      <c r="I4" s="153">
        <f>'Datos fijos'!U6</f>
        <v>0</v>
      </c>
    </row>
    <row r="5" spans="2:9">
      <c r="B5" s="88" t="s">
        <v>241</v>
      </c>
      <c r="C5" s="267"/>
      <c r="D5" s="86" t="s">
        <v>276</v>
      </c>
      <c r="E5" s="86"/>
      <c r="F5" s="89"/>
      <c r="I5" s="153" t="str">
        <f>'Datos fijos'!U7</f>
        <v>Ripio</v>
      </c>
    </row>
    <row r="6" spans="2:9">
      <c r="B6" s="88" t="s">
        <v>242</v>
      </c>
      <c r="C6" s="267"/>
      <c r="D6" s="86" t="s">
        <v>228</v>
      </c>
      <c r="E6" s="86"/>
      <c r="F6" s="89"/>
      <c r="I6" s="153" t="str">
        <f>'Datos fijos'!U8</f>
        <v>Consolidado</v>
      </c>
    </row>
    <row r="7" spans="2:9">
      <c r="B7" s="88" t="s">
        <v>243</v>
      </c>
      <c r="C7" s="267"/>
      <c r="D7" s="86" t="s">
        <v>244</v>
      </c>
      <c r="E7" s="86"/>
      <c r="F7" s="89"/>
      <c r="I7" s="153" t="str">
        <f>'Datos fijos'!U9</f>
        <v>Pavimento</v>
      </c>
    </row>
    <row r="8" spans="2:9" ht="14.5" thickBot="1">
      <c r="B8" s="93"/>
      <c r="C8" s="94"/>
      <c r="D8" s="94"/>
      <c r="E8" s="94"/>
      <c r="F8" s="95"/>
      <c r="I8" s="153" t="str">
        <f>'Datos fijos'!U10</f>
        <v>Otro</v>
      </c>
    </row>
    <row r="9" spans="2:9">
      <c r="B9" s="86"/>
      <c r="C9" s="86"/>
      <c r="D9" s="86"/>
      <c r="E9" s="86"/>
      <c r="F9" s="86"/>
      <c r="I9" s="153">
        <f>'Datos fijos'!U11</f>
        <v>0</v>
      </c>
    </row>
    <row r="10" spans="2:9">
      <c r="B10" s="86"/>
      <c r="C10" s="86"/>
      <c r="D10" s="86"/>
      <c r="E10" s="86"/>
      <c r="F10" s="86"/>
      <c r="I10" s="153">
        <f>'Datos fijos'!U12</f>
        <v>0</v>
      </c>
    </row>
    <row r="11" spans="2:9" ht="21">
      <c r="B11" s="457" t="s">
        <v>524</v>
      </c>
      <c r="C11" s="86" t="s">
        <v>635</v>
      </c>
      <c r="D11" s="86"/>
      <c r="E11" s="86"/>
      <c r="F11" s="86"/>
    </row>
    <row r="12" spans="2:9" ht="14.5" thickBot="1">
      <c r="B12" s="86"/>
      <c r="C12" s="86"/>
      <c r="D12" s="86"/>
      <c r="E12" s="86"/>
      <c r="F12" s="86"/>
    </row>
    <row r="13" spans="2:9">
      <c r="B13" s="100" t="s">
        <v>636</v>
      </c>
      <c r="C13" s="101"/>
      <c r="D13" s="101"/>
      <c r="E13" s="101"/>
      <c r="F13" s="102"/>
    </row>
    <row r="14" spans="2:9">
      <c r="B14" s="107"/>
      <c r="C14" s="319" t="s">
        <v>321</v>
      </c>
      <c r="D14" s="319"/>
      <c r="E14" s="319" t="s">
        <v>322</v>
      </c>
      <c r="F14" s="89"/>
    </row>
    <row r="15" spans="2:9">
      <c r="B15" s="88" t="s">
        <v>246</v>
      </c>
      <c r="C15" s="267"/>
      <c r="D15" s="86"/>
      <c r="E15" s="267"/>
      <c r="F15" s="89"/>
    </row>
    <row r="16" spans="2:9">
      <c r="B16" s="88" t="s">
        <v>242</v>
      </c>
      <c r="C16" s="267"/>
      <c r="D16" s="86" t="s">
        <v>228</v>
      </c>
      <c r="E16" s="267"/>
      <c r="F16" s="89" t="s">
        <v>228</v>
      </c>
    </row>
    <row r="17" spans="1:10" ht="14.5" thickBot="1">
      <c r="B17" s="93"/>
      <c r="C17" s="94"/>
      <c r="D17" s="94"/>
      <c r="E17" s="94"/>
      <c r="F17" s="95"/>
    </row>
    <row r="18" spans="1:10" ht="14.5" thickBot="1">
      <c r="B18" s="86"/>
      <c r="C18" s="86"/>
      <c r="D18" s="86"/>
      <c r="E18" s="86"/>
      <c r="F18" s="86"/>
    </row>
    <row r="19" spans="1:10">
      <c r="B19" s="100" t="s">
        <v>229</v>
      </c>
      <c r="C19" s="101"/>
      <c r="D19" s="101"/>
      <c r="E19" s="101"/>
      <c r="F19" s="102"/>
    </row>
    <row r="20" spans="1:10">
      <c r="B20" s="88" t="s">
        <v>247</v>
      </c>
      <c r="C20" s="267"/>
      <c r="D20" s="86" t="s">
        <v>230</v>
      </c>
      <c r="E20" s="86"/>
      <c r="F20" s="89"/>
    </row>
    <row r="21" spans="1:10">
      <c r="B21" s="88" t="s">
        <v>248</v>
      </c>
      <c r="C21" s="267"/>
      <c r="D21" s="86" t="s">
        <v>284</v>
      </c>
      <c r="E21" s="86"/>
      <c r="F21" s="89"/>
    </row>
    <row r="22" spans="1:10">
      <c r="B22" s="91"/>
      <c r="C22" s="86"/>
      <c r="D22" s="86" t="s">
        <v>285</v>
      </c>
      <c r="E22" s="86"/>
      <c r="F22" s="89"/>
    </row>
    <row r="23" spans="1:10" ht="14.5" thickBot="1">
      <c r="B23" s="93"/>
      <c r="C23" s="94"/>
      <c r="D23" s="94"/>
      <c r="E23" s="94"/>
      <c r="F23" s="95"/>
    </row>
    <row r="24" spans="1:10" ht="14.5" thickBot="1">
      <c r="B24" s="86"/>
      <c r="C24" s="86"/>
      <c r="D24" s="86"/>
      <c r="E24" s="86"/>
      <c r="F24" s="86"/>
    </row>
    <row r="25" spans="1:10">
      <c r="B25" s="100" t="s">
        <v>822</v>
      </c>
      <c r="C25" s="101"/>
      <c r="D25" s="101"/>
      <c r="E25" s="101"/>
      <c r="F25" s="102"/>
    </row>
    <row r="26" spans="1:10">
      <c r="B26" s="91"/>
      <c r="C26" s="86" t="s">
        <v>823</v>
      </c>
      <c r="D26" s="86" t="s">
        <v>824</v>
      </c>
      <c r="E26" s="86" t="s">
        <v>825</v>
      </c>
      <c r="F26" s="89"/>
    </row>
    <row r="27" spans="1:10">
      <c r="B27" s="88" t="s">
        <v>826</v>
      </c>
      <c r="C27" s="267"/>
      <c r="D27" s="267"/>
      <c r="E27" s="267"/>
      <c r="F27" s="89"/>
    </row>
    <row r="28" spans="1:10">
      <c r="B28" s="88" t="s">
        <v>827</v>
      </c>
      <c r="C28" s="267"/>
      <c r="D28" s="267"/>
      <c r="E28" s="267"/>
      <c r="F28" s="89"/>
    </row>
    <row r="29" spans="1:10">
      <c r="B29" s="88" t="s">
        <v>828</v>
      </c>
      <c r="C29" s="267"/>
      <c r="D29" s="267"/>
      <c r="E29" s="267"/>
      <c r="F29" s="89"/>
      <c r="J29" s="86"/>
    </row>
    <row r="30" spans="1:10" ht="14.5" thickBot="1">
      <c r="B30" s="103"/>
      <c r="C30" s="94"/>
      <c r="D30" s="94"/>
      <c r="E30" s="94"/>
      <c r="F30" s="95"/>
      <c r="J30" s="86"/>
    </row>
    <row r="31" spans="1:10" ht="14.5" thickBot="1">
      <c r="J31" s="86"/>
    </row>
    <row r="32" spans="1:10">
      <c r="A32" s="86"/>
      <c r="B32" s="100" t="s">
        <v>829</v>
      </c>
      <c r="C32" s="101"/>
      <c r="D32" s="101"/>
      <c r="E32" s="101"/>
      <c r="F32" s="101"/>
      <c r="G32" s="101"/>
      <c r="H32" s="102"/>
      <c r="J32" s="86"/>
    </row>
    <row r="33" spans="2:8">
      <c r="B33" s="91"/>
      <c r="C33" s="319" t="s">
        <v>830</v>
      </c>
      <c r="D33" s="319" t="s">
        <v>831</v>
      </c>
      <c r="E33" s="319" t="s">
        <v>832</v>
      </c>
      <c r="F33" s="319" t="s">
        <v>833</v>
      </c>
      <c r="G33" s="319" t="s">
        <v>834</v>
      </c>
      <c r="H33" s="89"/>
    </row>
    <row r="34" spans="2:8">
      <c r="B34" s="91"/>
      <c r="C34" s="319" t="s">
        <v>835</v>
      </c>
      <c r="D34" s="319" t="s">
        <v>835</v>
      </c>
      <c r="E34" s="319" t="s">
        <v>835</v>
      </c>
      <c r="F34" s="319" t="s">
        <v>835</v>
      </c>
      <c r="G34" s="319" t="s">
        <v>836</v>
      </c>
      <c r="H34" s="89"/>
    </row>
    <row r="35" spans="2:8" ht="15" customHeight="1">
      <c r="B35" s="88" t="s">
        <v>837</v>
      </c>
      <c r="C35" s="267"/>
      <c r="D35" s="267"/>
      <c r="E35" s="267"/>
      <c r="F35" s="267"/>
      <c r="G35" s="267"/>
      <c r="H35" s="449"/>
    </row>
    <row r="36" spans="2:8">
      <c r="B36" s="88" t="s">
        <v>838</v>
      </c>
      <c r="C36" s="267"/>
      <c r="D36" s="267"/>
      <c r="E36" s="267"/>
      <c r="F36" s="267"/>
      <c r="G36" s="267"/>
      <c r="H36" s="449"/>
    </row>
    <row r="37" spans="2:8">
      <c r="B37" s="88" t="s">
        <v>839</v>
      </c>
      <c r="C37" s="267"/>
      <c r="D37" s="267"/>
      <c r="E37" s="267"/>
      <c r="F37" s="267"/>
      <c r="G37" s="267"/>
      <c r="H37" s="449"/>
    </row>
    <row r="38" spans="2:8" ht="15" customHeight="1">
      <c r="B38" s="88" t="s">
        <v>840</v>
      </c>
      <c r="C38" s="267"/>
      <c r="D38" s="267"/>
      <c r="E38" s="267"/>
      <c r="F38" s="267"/>
      <c r="G38" s="267"/>
      <c r="H38" s="449"/>
    </row>
    <row r="39" spans="2:8">
      <c r="B39" s="88" t="s">
        <v>841</v>
      </c>
      <c r="C39" s="267"/>
      <c r="D39" s="267"/>
      <c r="E39" s="267"/>
      <c r="F39" s="267"/>
      <c r="G39" s="267"/>
      <c r="H39" s="449"/>
    </row>
    <row r="40" spans="2:8" ht="15.75" customHeight="1">
      <c r="B40" s="88" t="s">
        <v>842</v>
      </c>
      <c r="C40" s="267"/>
      <c r="D40" s="267"/>
      <c r="E40" s="267"/>
      <c r="F40" s="267"/>
      <c r="G40" s="267"/>
      <c r="H40" s="449"/>
    </row>
    <row r="41" spans="2:8" ht="14.5" thickBot="1">
      <c r="B41" s="93"/>
      <c r="C41" s="94"/>
      <c r="D41" s="94"/>
      <c r="E41" s="94"/>
      <c r="F41" s="94"/>
      <c r="G41" s="94"/>
      <c r="H41" s="95"/>
    </row>
    <row r="43" spans="2:8" ht="15" customHeight="1"/>
  </sheetData>
  <sheetProtection selectLockedCells="1"/>
  <dataValidations count="4">
    <dataValidation type="decimal" operator="greaterThanOrEqual" allowBlank="1" showInputMessage="1" showErrorMessage="1" errorTitle="Error de Ingreso" error="Ingrese un número válido" sqref="E16 C6:C7 C16 C20:C21 C29:E29 C35:G40">
      <formula1>0</formula1>
    </dataValidation>
    <dataValidation type="list" operator="lessThanOrEqual" allowBlank="1" showInputMessage="1" showErrorMessage="1" errorTitle="Error de ingreso" error="Ingrese un tipo de camino válido de la lista desplegable" sqref="C15 E15">
      <formula1>$I$5:$I$8</formula1>
    </dataValidation>
    <dataValidation type="list" operator="lessThanOrEqual" allowBlank="1" showInputMessage="1" showErrorMessage="1" errorTitle="Error de ingreso" error="Ingrese &quot;Aerea&quot; o &quot;Soterrada&quot; de la lista desplegable" sqref="C5">
      <formula1>$I$1:$I$3</formula1>
    </dataValidation>
    <dataValidation operator="greaterThanOrEqual" allowBlank="1" showInputMessage="1" showErrorMessage="1" errorTitle="Error de Ingreso" error="Ingrese un número válido" sqref="C27:E28"/>
  </dataValidations>
  <pageMargins left="0.70866141732283472" right="0.70866141732283472" top="0.55118110236220474" bottom="0.55118110236220474" header="0.31496062992125984" footer="0.31496062992125984"/>
  <pageSetup paperSize="9" scale="73" orientation="landscape" r:id="rId1"/>
  <headerFooter>
    <oddHeader>&amp;C
&amp;RVersión 01/03/2018</oddHeader>
    <oddFooter>&amp;LFirma:&amp;CSello:&amp;RFoja: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23</vt:i4>
      </vt:variant>
    </vt:vector>
  </HeadingPairs>
  <TitlesOfParts>
    <vt:vector size="45" baseType="lpstr">
      <vt:lpstr>Formulario A - "Alta Empresa"</vt:lpstr>
      <vt:lpstr>Formulario B-"Alta de Proyecto"</vt:lpstr>
      <vt:lpstr>"Información del Proyecto" - 1</vt:lpstr>
      <vt:lpstr>"Información del Proyecto" - 2</vt:lpstr>
      <vt:lpstr>"Información del Proyecto" - 3</vt:lpstr>
      <vt:lpstr>Certificado de Inclusión</vt:lpstr>
      <vt:lpstr>Equipos, Mater, Serv</vt:lpstr>
      <vt:lpstr>Cron.Inversiones</vt:lpstr>
      <vt:lpstr>Obra Civil y Elect</vt:lpstr>
      <vt:lpstr>Empleo</vt:lpstr>
      <vt:lpstr>Fechas claves</vt:lpstr>
      <vt:lpstr>Disp. Inmueble - Uso del Suelo</vt:lpstr>
      <vt:lpstr>Resumen</vt:lpstr>
      <vt:lpstr>Dev. Antic. IVA</vt:lpstr>
      <vt:lpstr>Obra Infraestruc</vt:lpstr>
      <vt:lpstr>Bienes Muebles</vt:lpstr>
      <vt:lpstr>Exención Der Imp</vt:lpstr>
      <vt:lpstr>CND</vt:lpstr>
      <vt:lpstr>Certificado Fiscal</vt:lpstr>
      <vt:lpstr>Datos fijos</vt:lpstr>
      <vt:lpstr>Cálculos</vt:lpstr>
      <vt:lpstr>Para Exportar Datos</vt:lpstr>
      <vt:lpstr>'"Información del Proyecto" - 1'!Área_de_impresión</vt:lpstr>
      <vt:lpstr>'"Información del Proyecto" - 2'!Área_de_impresión</vt:lpstr>
      <vt:lpstr>'"Información del Proyecto" - 3'!Área_de_impresión</vt:lpstr>
      <vt:lpstr>'Bienes Muebles'!Área_de_impresión</vt:lpstr>
      <vt:lpstr>'Certificado de Inclusión'!Área_de_impresión</vt:lpstr>
      <vt:lpstr>'Certificado Fiscal'!Área_de_impresión</vt:lpstr>
      <vt:lpstr>CND!Área_de_impresión</vt:lpstr>
      <vt:lpstr>Cron.Inversiones!Área_de_impresión</vt:lpstr>
      <vt:lpstr>'Dev. Antic. IVA'!Área_de_impresión</vt:lpstr>
      <vt:lpstr>'Disp. Inmueble - Uso del Suelo'!Área_de_impresión</vt:lpstr>
      <vt:lpstr>'Equipos, Mater, Serv'!Área_de_impresión</vt:lpstr>
      <vt:lpstr>'Exención Der Imp'!Área_de_impresión</vt:lpstr>
      <vt:lpstr>'Fechas claves'!Área_de_impresión</vt:lpstr>
      <vt:lpstr>'Formulario A - "Alta Empresa"'!Área_de_impresión</vt:lpstr>
      <vt:lpstr>'Formulario B-"Alta de Proyecto"'!Área_de_impresión</vt:lpstr>
      <vt:lpstr>'Obra Civil y Elect'!Área_de_impresión</vt:lpstr>
      <vt:lpstr>'Obra Infraestruc'!Área_de_impresión</vt:lpstr>
      <vt:lpstr>Resumen!Área_de_impresión</vt:lpstr>
      <vt:lpstr>'Bienes Muebles'!Títulos_a_imprimir</vt:lpstr>
      <vt:lpstr>CND!Títulos_a_imprimir</vt:lpstr>
      <vt:lpstr>'Dev. Antic. IVA'!Títulos_a_imprimir</vt:lpstr>
      <vt:lpstr>'Exención Der Imp'!Títulos_a_imprimir</vt:lpstr>
      <vt:lpstr>'Obra Infraestruc'!Títulos_a_imprimir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2022-08-02T20:25:21Z</dcterms:modified>
</cp:coreProperties>
</file>