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Santi/Desktop/"/>
    </mc:Choice>
  </mc:AlternateContent>
  <xr:revisionPtr revIDLastSave="0" documentId="8_{2C3FEFF7-F34B-0A46-993E-78493626A17E}" xr6:coauthVersionLast="37" xr6:coauthVersionMax="37" xr10:uidLastSave="{00000000-0000-0000-0000-000000000000}"/>
  <bookViews>
    <workbookView xWindow="0" yWindow="460" windowWidth="17500" windowHeight="11920" xr2:uid="{00000000-000D-0000-FFFF-FFFF00000000}"/>
  </bookViews>
  <sheets>
    <sheet name="AIF - Enero" sheetId="20" r:id="rId1"/>
    <sheet name="IMIG - Enero" sheetId="17" r:id="rId2"/>
  </sheets>
  <definedNames>
    <definedName name="_xlnm.Print_Area" localSheetId="0">'AIF - Enero'!#REF!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7" l="1"/>
  <c r="J8" i="17"/>
  <c r="J9" i="17"/>
  <c r="J10" i="17"/>
  <c r="J11" i="17"/>
  <c r="J12" i="17"/>
  <c r="J13" i="17"/>
  <c r="J14" i="17"/>
  <c r="J15" i="17"/>
  <c r="J18" i="17"/>
  <c r="J19" i="17"/>
  <c r="J20" i="17"/>
  <c r="J21" i="17"/>
  <c r="J22" i="17"/>
  <c r="J23" i="17"/>
  <c r="J24" i="17"/>
  <c r="J26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74" i="17"/>
  <c r="I46" i="17"/>
  <c r="I45" i="17"/>
  <c r="I44" i="17"/>
  <c r="I43" i="17"/>
  <c r="I41" i="17"/>
  <c r="I40" i="17"/>
  <c r="I38" i="17"/>
  <c r="I37" i="17"/>
  <c r="I36" i="17"/>
  <c r="I48" i="17"/>
  <c r="I47" i="17"/>
  <c r="I42" i="17"/>
  <c r="I39" i="17"/>
  <c r="I29" i="17"/>
  <c r="I30" i="17"/>
  <c r="I31" i="17"/>
  <c r="I32" i="17"/>
  <c r="I33" i="17"/>
  <c r="I34" i="17"/>
  <c r="I35" i="17"/>
  <c r="I26" i="17"/>
  <c r="I24" i="17"/>
  <c r="I20" i="17"/>
  <c r="I23" i="17"/>
  <c r="I22" i="17"/>
  <c r="I21" i="17"/>
  <c r="I7" i="17"/>
  <c r="I8" i="17"/>
  <c r="I9" i="17"/>
  <c r="I10" i="17"/>
  <c r="I11" i="17"/>
  <c r="I12" i="17"/>
  <c r="I13" i="17"/>
  <c r="I14" i="17"/>
  <c r="I15" i="17"/>
  <c r="I18" i="17"/>
  <c r="I19" i="17"/>
  <c r="H28" i="17"/>
  <c r="H27" i="17" s="1"/>
  <c r="G28" i="17"/>
  <c r="J28" i="17" l="1"/>
  <c r="G27" i="17"/>
  <c r="I28" i="17"/>
  <c r="I27" i="17" l="1"/>
  <c r="J27" i="17"/>
  <c r="J72" i="17" l="1"/>
  <c r="H17" i="17"/>
  <c r="H6" i="17" s="1"/>
  <c r="G17" i="17"/>
  <c r="I17" i="17" l="1"/>
  <c r="J17" i="17"/>
  <c r="G6" i="17"/>
  <c r="I72" i="17"/>
  <c r="G70" i="17" l="1"/>
  <c r="I6" i="17"/>
  <c r="J6" i="17"/>
  <c r="L70" i="17" l="1"/>
  <c r="J70" i="17"/>
</calcChain>
</file>

<file path=xl/sharedStrings.xml><?xml version="1.0" encoding="utf-8"?>
<sst xmlns="http://schemas.openxmlformats.org/spreadsheetml/2006/main" count="171" uniqueCount="155">
  <si>
    <t>INGRESOS TOTALES</t>
  </si>
  <si>
    <t>Tributarios</t>
  </si>
  <si>
    <t>IVA neto de reintegros</t>
  </si>
  <si>
    <t>Ganancias</t>
  </si>
  <si>
    <t>Débitos y créditos</t>
  </si>
  <si>
    <t>Bienes personales</t>
  </si>
  <si>
    <t>Impuestos internos</t>
  </si>
  <si>
    <t>Derechos de exportación</t>
  </si>
  <si>
    <t>Derechos de importación</t>
  </si>
  <si>
    <t>Resto tributarios</t>
  </si>
  <si>
    <t>Otros ingresos corrientes</t>
  </si>
  <si>
    <t>Ingresos no tributarios</t>
  </si>
  <si>
    <t>Transferencias corrientes</t>
  </si>
  <si>
    <t>Resto ingresos corrientes</t>
  </si>
  <si>
    <t>Ingresos de capital</t>
  </si>
  <si>
    <t>GASTOS PRIMARIOS</t>
  </si>
  <si>
    <t>Gastos corrientes primarios</t>
  </si>
  <si>
    <t>Jubilaciones y pensiones contributivas</t>
  </si>
  <si>
    <t>Pensiones no contributivas</t>
  </si>
  <si>
    <t>Subsidios económicos</t>
  </si>
  <si>
    <t>Energía</t>
  </si>
  <si>
    <t>Transporte</t>
  </si>
  <si>
    <t>Otras funciones</t>
  </si>
  <si>
    <t>Gastos de funcionamiento y otros</t>
  </si>
  <si>
    <t>Salarios</t>
  </si>
  <si>
    <t>Otros gastos de funcionamiento</t>
  </si>
  <si>
    <t>Transferencias a provincias</t>
  </si>
  <si>
    <t>Educación</t>
  </si>
  <si>
    <t>Seguridad Social</t>
  </si>
  <si>
    <t>Salud</t>
  </si>
  <si>
    <t>Otras transferencias</t>
  </si>
  <si>
    <t>Gastos de capital</t>
  </si>
  <si>
    <t>Nación</t>
  </si>
  <si>
    <t>Vivienda</t>
  </si>
  <si>
    <t>Otros</t>
  </si>
  <si>
    <t>RESULTADO PRIMARIO</t>
  </si>
  <si>
    <t>Prestaciones sociales</t>
  </si>
  <si>
    <t>Prestaciones del INSSJP</t>
  </si>
  <si>
    <t>Transferencias corrientes a provincias</t>
  </si>
  <si>
    <t>Dato mensual</t>
  </si>
  <si>
    <t>Variación anual</t>
  </si>
  <si>
    <t>%</t>
  </si>
  <si>
    <t>$</t>
  </si>
  <si>
    <t>Agua potable y alcantarillado</t>
  </si>
  <si>
    <t>Aportes y contribuciones a la seguriad social</t>
  </si>
  <si>
    <t>Asignación Universal para Protección Social</t>
  </si>
  <si>
    <t>Asignaciones Familiares Activos, Pasivos y otras</t>
  </si>
  <si>
    <t>RESULTADO FINANCIERO NETO (*)</t>
  </si>
  <si>
    <t>FGS cobradas al sector privado y sector público financiero</t>
  </si>
  <si>
    <t xml:space="preserve">Otras Programos Sociales </t>
  </si>
  <si>
    <t>Transferencias a universidades</t>
  </si>
  <si>
    <t xml:space="preserve">Intereses Netos (2) </t>
  </si>
  <si>
    <t>Rentas de la propiedad (1)</t>
  </si>
  <si>
    <r>
      <rPr>
        <b/>
        <sz val="10"/>
        <rFont val="Arial"/>
        <family val="2"/>
      </rPr>
      <t xml:space="preserve">(1) </t>
    </r>
    <r>
      <rPr>
        <sz val="10"/>
        <rFont val="Arial"/>
        <family val="2"/>
      </rPr>
      <t>Excluye las siguientes rentas de la propiedad:</t>
    </r>
  </si>
  <si>
    <t>- las generadas por activos del Sector Público no Financiero (SPNF) en posesión del FGS por: $22.003 M. en ene/20 y $14.079 M. en ene/19.</t>
  </si>
  <si>
    <t>- las generadas por activos del SPNF en posesión de organismos del SPNF excluyendo el FGS por: $148 M. en ne/20 y $925 M. en ene/19.</t>
  </si>
  <si>
    <r>
      <rPr>
        <b/>
        <sz val="10"/>
        <rFont val="Calibri"/>
        <family val="2"/>
      </rPr>
      <t xml:space="preserve">(2) </t>
    </r>
    <r>
      <rPr>
        <sz val="10"/>
        <rFont val="Calibri"/>
        <family val="2"/>
      </rPr>
      <t>Excluye intereses pagados Intra-Sector Público Nacional por: $22.151 M. en ene/20 y $15.004 M. en ene/19.</t>
    </r>
  </si>
  <si>
    <t>Resto rentas de la propiedad</t>
  </si>
  <si>
    <t>Otros Gastos Corrientes</t>
  </si>
  <si>
    <r>
      <rPr>
        <b/>
        <sz val="10"/>
        <rFont val="Arial"/>
        <family val="2"/>
      </rPr>
      <t xml:space="preserve">(2) </t>
    </r>
    <r>
      <rPr>
        <sz val="10"/>
        <rFont val="Arial"/>
        <family val="2"/>
      </rPr>
      <t>Excluye intereses pagados Intra-Sector Público Nacional por $22.150,7 M.</t>
    </r>
  </si>
  <si>
    <t>- las generadas por activos del Sector Público no Financiero en posesión de organismos del Sector Público no Financiero excluyendo el FGS por $147,8 M.</t>
  </si>
  <si>
    <t xml:space="preserve">- las generadas por activos del Sector Público no Financiero en posesión del FGS por $22.002,9 M. </t>
  </si>
  <si>
    <t>- INTERESES PAGADOS INTRA-SECTOR PÚBLICO</t>
  </si>
  <si>
    <t>- RENTAS PÚBL. PERCIBIDAS POR EL FGS Y OTROS</t>
  </si>
  <si>
    <t>- RENTAS PERCIBIDAS DEL BCRA</t>
  </si>
  <si>
    <t>RESULTADO FINANCIERO  (XI-XIII)</t>
  </si>
  <si>
    <t>XV)</t>
  </si>
  <si>
    <t>SUPERAVIT PRIMARIO  (XI-XII)</t>
  </si>
  <si>
    <t>XIV)</t>
  </si>
  <si>
    <t>GASTOS DESPUES DE FIGURAT.</t>
  </si>
  <si>
    <t>XIII)</t>
  </si>
  <si>
    <t>GASTOS PRIMARIOS DESPUES DE FIGURAT.</t>
  </si>
  <si>
    <t>XII)</t>
  </si>
  <si>
    <t>INGRESOS DESPUES DE FIGURAT.</t>
  </si>
  <si>
    <t>XI)</t>
  </si>
  <si>
    <t>GASTOS FIGURATIVOS</t>
  </si>
  <si>
    <t>X)</t>
  </si>
  <si>
    <t xml:space="preserve">     - De PAMI, Fdos. Fiduciarios y Otros</t>
  </si>
  <si>
    <t xml:space="preserve">     - De Ex-Cajas Provinciales</t>
  </si>
  <si>
    <t xml:space="preserve">     - De Instituciones de Seguridad Social</t>
  </si>
  <si>
    <t xml:space="preserve">     - De Organismos Descentralizados</t>
  </si>
  <si>
    <t xml:space="preserve">     - De Recursos Afectados</t>
  </si>
  <si>
    <t xml:space="preserve">     - Del Tesoro Nacional</t>
  </si>
  <si>
    <t>CONTRIBUCIONES FIGURATIVAS</t>
  </si>
  <si>
    <t>IX)</t>
  </si>
  <si>
    <t>RESULT.FINANC.ANTES DE FIGURAT.(VI-VII)</t>
  </si>
  <si>
    <t>VIII)</t>
  </si>
  <si>
    <t>GASTOS ANTES DE FIGURAT.(II+V)</t>
  </si>
  <si>
    <t>VII)</t>
  </si>
  <si>
    <t>INGRESOS ANTES DE FIGURAT.(I+IV)</t>
  </si>
  <si>
    <t>VI)</t>
  </si>
  <si>
    <t xml:space="preserve">       . Resto</t>
  </si>
  <si>
    <t xml:space="preserve">       . A Provincias y CABA</t>
  </si>
  <si>
    <t xml:space="preserve">     - INVERSION FINANCIERA</t>
  </si>
  <si>
    <t xml:space="preserve">       . Otras</t>
  </si>
  <si>
    <t xml:space="preserve">     - TRANSFERENCIAS DE CAPITAL</t>
  </si>
  <si>
    <t xml:space="preserve">     - INVERSION REAL DIRECTA</t>
  </si>
  <si>
    <t>GASTOS DE CAPITAL</t>
  </si>
  <si>
    <t>V)</t>
  </si>
  <si>
    <t>RECURSOS DE CAPITAL</t>
  </si>
  <si>
    <t>IV)</t>
  </si>
  <si>
    <t>RESULT.ECON.: AHORRO/DESAHORRO (I-II)</t>
  </si>
  <si>
    <t>III)</t>
  </si>
  <si>
    <t xml:space="preserve">     - DEFICIT OPERATIVO EMPRESAS PUB.</t>
  </si>
  <si>
    <t xml:space="preserve">     - OTROS GASTOS</t>
  </si>
  <si>
    <t xml:space="preserve">       . Al sector externo</t>
  </si>
  <si>
    <t xml:space="preserve">         .. Otras</t>
  </si>
  <si>
    <t xml:space="preserve">         .. Universidades</t>
  </si>
  <si>
    <t xml:space="preserve">         .. Provincias y CABA</t>
  </si>
  <si>
    <t xml:space="preserve">       . Al sector público</t>
  </si>
  <si>
    <t xml:space="preserve">       . Al sector privado</t>
  </si>
  <si>
    <t xml:space="preserve">     - TRANSFERENCIAS CORRIENTES</t>
  </si>
  <si>
    <t xml:space="preserve">     - OTROS GASTOS CORRIENTES</t>
  </si>
  <si>
    <t xml:space="preserve">     - PRESTACIONES DE LA SEGURIDAD SOCIAL</t>
  </si>
  <si>
    <t xml:space="preserve">       . Otras Rentas</t>
  </si>
  <si>
    <r>
      <t xml:space="preserve">       . Intereses </t>
    </r>
    <r>
      <rPr>
        <b/>
        <sz val="10"/>
        <rFont val="Arial"/>
        <family val="2"/>
      </rPr>
      <t>(2)</t>
    </r>
  </si>
  <si>
    <t xml:space="preserve">     - INTERESES Y OTRAS RENTAS DE LA PROP.</t>
  </si>
  <si>
    <t xml:space="preserve">       . Otros Gastos</t>
  </si>
  <si>
    <t xml:space="preserve">       . Bienes y Servicios</t>
  </si>
  <si>
    <t xml:space="preserve">       . Remuneraciones</t>
  </si>
  <si>
    <t xml:space="preserve">     - GASTOS DE CONSUMO Y OPERACION</t>
  </si>
  <si>
    <t>GASTOS CORRIENTES</t>
  </si>
  <si>
    <t>II)</t>
  </si>
  <si>
    <t xml:space="preserve">     - SUPERAVIT OPERATIVO EMPRESAS PUB.</t>
  </si>
  <si>
    <t xml:space="preserve">     - OTROS INGRESOS</t>
  </si>
  <si>
    <r>
      <t xml:space="preserve">     - RENTAS DE LA PROPIEDAD </t>
    </r>
    <r>
      <rPr>
        <b/>
        <sz val="10"/>
        <rFont val="Arial"/>
        <family val="2"/>
      </rPr>
      <t>(1)</t>
    </r>
  </si>
  <si>
    <t xml:space="preserve">     - INGRESOS DE OPERACION</t>
  </si>
  <si>
    <t xml:space="preserve">     - VENTAS DE BS.Y SERV.DE LAS ADM.PUB.</t>
  </si>
  <si>
    <t xml:space="preserve">     - INGRESOS NO TRIBUTARIOS</t>
  </si>
  <si>
    <t xml:space="preserve">     - APORTES Y CONTRIB. A LA SEG. SOCIAL </t>
  </si>
  <si>
    <t xml:space="preserve">     - INGRESOS TRIBUTARIOS</t>
  </si>
  <si>
    <t xml:space="preserve"> INGRESOS CORRIENTES</t>
  </si>
  <si>
    <t>I)</t>
  </si>
  <si>
    <t>Y OTROS</t>
  </si>
  <si>
    <t>PVCIALES.</t>
  </si>
  <si>
    <t>SEG.SOC.</t>
  </si>
  <si>
    <t>DESC.</t>
  </si>
  <si>
    <t>AFECT.</t>
  </si>
  <si>
    <t>NACIONAL</t>
  </si>
  <si>
    <t>T O T A L</t>
  </si>
  <si>
    <t>FIDUCIARIOS</t>
  </si>
  <si>
    <t>TOTAL</t>
  </si>
  <si>
    <t>EX-CAJAS</t>
  </si>
  <si>
    <t>INST.DE</t>
  </si>
  <si>
    <t>ORG.</t>
  </si>
  <si>
    <t>REC.</t>
  </si>
  <si>
    <t>TESORO</t>
  </si>
  <si>
    <t>CONCEPTO</t>
  </si>
  <si>
    <t>PAMI, FDOS.</t>
  </si>
  <si>
    <t>ADMINISTRACION NACIONAL</t>
  </si>
  <si>
    <t>En millones de pesos</t>
  </si>
  <si>
    <t xml:space="preserve">ESQUEMA AHORRO - INVERSION </t>
  </si>
  <si>
    <t>SECTOR PUBLICO BASE CAJA - ENERO 2020</t>
  </si>
  <si>
    <t xml:space="preserve">EJECUCION  PROVISORIA </t>
  </si>
  <si>
    <t>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</si>
</sst>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______"/>
    <numFmt numFmtId="165" formatCode="0.0"/>
    <numFmt numFmtId="166" formatCode="0.0%"/>
    <numFmt numFmtId="167" formatCode="#,##0__"/>
    <numFmt numFmtId="168" formatCode="#,##0.0__"/>
    <numFmt numFmtId="169" formatCode="#,##0.0____"/>
    <numFmt numFmtId="170" formatCode="_-* #,##0.00\ _P_t_s_-;\-* #,##0.00\ _P_t_s_-;_-* &quot;-&quot;??\ _P_t_s_-;_-@_-"/>
    <numFmt numFmtId="171" formatCode="_-* #,##0.0\ _P_t_s_-;\-* #,##0.0\ _P_t_s_-;_-* &quot;-&quot;??\ _P_t_s_-;_-@_-"/>
    <numFmt numFmtId="172" formatCode="dd\-mm\-yy;@"/>
  </numFmts>
  <fonts count="65">
    <font>
      <sz val="11"/>
      <color theme="1"/>
      <name val="Calibri"/>
      <family val="2"/>
      <scheme val="minor"/>
    </font>
    <font>
      <sz val="11"/>
      <color theme="1" tint="0.34998626667073579"/>
      <name val="Open Sans"/>
    </font>
    <font>
      <sz val="10"/>
      <color rgb="FFFF0000"/>
      <name val="Open Sans"/>
    </font>
    <font>
      <sz val="9"/>
      <color rgb="FFFF0000"/>
      <name val="Open Sans"/>
    </font>
    <font>
      <sz val="11"/>
      <color rgb="FFFF0000"/>
      <name val="Open Sans"/>
    </font>
    <font>
      <b/>
      <sz val="10"/>
      <color rgb="FFFF0000"/>
      <name val="Open Sans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rgb="FFFF0000"/>
      <name val="Open Sans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Open Sans"/>
    </font>
    <font>
      <b/>
      <sz val="10"/>
      <name val="Calibri"/>
      <family val="2"/>
      <scheme val="minor"/>
    </font>
    <font>
      <sz val="12"/>
      <color rgb="FFFF0000"/>
      <name val="Open Sans"/>
    </font>
    <font>
      <sz val="10"/>
      <color rgb="FFFF0000"/>
      <name val="Arial"/>
      <family val="2"/>
    </font>
    <font>
      <sz val="12"/>
      <name val="Open Sans"/>
    </font>
    <font>
      <sz val="11"/>
      <color theme="1"/>
      <name val="Segoe UI"/>
      <family val="2"/>
    </font>
    <font>
      <sz val="11"/>
      <name val="Segoe UI"/>
      <family val="2"/>
    </font>
    <font>
      <sz val="10"/>
      <color rgb="FFFF0000"/>
      <name val="Calibri"/>
      <family val="2"/>
    </font>
    <font>
      <b/>
      <sz val="11"/>
      <color rgb="FFFF0000"/>
      <name val="Open Sans"/>
    </font>
    <font>
      <sz val="10"/>
      <color rgb="FFFF0000"/>
      <name val="Calibri   "/>
    </font>
    <font>
      <sz val="11"/>
      <color rgb="FFFF0000"/>
      <name val="Segoe U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G Times"/>
      <family val="1"/>
    </font>
    <font>
      <i/>
      <sz val="10"/>
      <name val="Arial"/>
      <family val="2"/>
    </font>
    <font>
      <sz val="10"/>
      <name val="CG Times"/>
      <family val="1"/>
    </font>
    <font>
      <b/>
      <sz val="10"/>
      <name val="CG Times"/>
      <family val="1"/>
    </font>
    <font>
      <b/>
      <i/>
      <sz val="12"/>
      <name val="Arial"/>
      <family val="2"/>
    </font>
    <font>
      <u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9" fontId="6" fillId="0" borderId="0" applyFont="0" applyFill="0" applyBorder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4" applyNumberFormat="0" applyAlignment="0" applyProtection="0"/>
    <xf numFmtId="0" fontId="33" fillId="9" borderId="5" applyNumberFormat="0" applyAlignment="0" applyProtection="0"/>
    <xf numFmtId="0" fontId="34" fillId="9" borderId="4" applyNumberFormat="0" applyAlignment="0" applyProtection="0"/>
    <xf numFmtId="0" fontId="35" fillId="0" borderId="6" applyNumberFormat="0" applyFill="0" applyAlignment="0" applyProtection="0"/>
    <xf numFmtId="0" fontId="36" fillId="10" borderId="7" applyNumberFormat="0" applyAlignment="0" applyProtection="0"/>
    <xf numFmtId="0" fontId="37" fillId="0" borderId="0" applyNumberFormat="0" applyFill="0" applyBorder="0" applyAlignment="0" applyProtection="0"/>
    <xf numFmtId="0" fontId="6" fillId="11" borderId="8" applyNumberFormat="0" applyFont="0" applyAlignment="0" applyProtection="0"/>
    <xf numFmtId="0" fontId="38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39" fillId="35" borderId="0" applyNumberFormat="0" applyBorder="0" applyAlignment="0" applyProtection="0"/>
    <xf numFmtId="0" fontId="26" fillId="0" borderId="1" applyNumberFormat="0" applyFill="0" applyAlignment="0" applyProtection="0"/>
    <xf numFmtId="9" fontId="6" fillId="0" borderId="0" applyFont="0" applyFill="0" applyBorder="0" applyAlignment="0" applyProtection="0"/>
    <xf numFmtId="170" fontId="7" fillId="0" borderId="0" applyFont="0" applyFill="0" applyBorder="0" applyAlignment="0" applyProtection="0"/>
  </cellStyleXfs>
  <cellXfs count="170"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7" fontId="12" fillId="2" borderId="0" xfId="0" applyNumberFormat="1" applyFont="1" applyFill="1" applyAlignment="1">
      <alignment horizontal="center" vertical="center"/>
    </xf>
    <xf numFmtId="17" fontId="12" fillId="2" borderId="0" xfId="0" quotePrefix="1" applyNumberFormat="1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167" fontId="12" fillId="4" borderId="0" xfId="0" applyNumberFormat="1" applyFont="1" applyFill="1" applyAlignment="1">
      <alignment horizontal="center" vertical="center"/>
    </xf>
    <xf numFmtId="166" fontId="12" fillId="4" borderId="0" xfId="1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167" fontId="8" fillId="3" borderId="0" xfId="0" applyNumberFormat="1" applyFont="1" applyFill="1" applyAlignment="1">
      <alignment horizontal="center" vertical="center"/>
    </xf>
    <xf numFmtId="166" fontId="8" fillId="3" borderId="0" xfId="1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7" fontId="14" fillId="2" borderId="0" xfId="0" applyNumberFormat="1" applyFont="1" applyFill="1" applyAlignment="1">
      <alignment horizontal="center" vertical="center"/>
    </xf>
    <xf numFmtId="166" fontId="14" fillId="2" borderId="0" xfId="1" applyNumberFormat="1" applyFont="1" applyFill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/>
    </xf>
    <xf numFmtId="167" fontId="11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167" fontId="16" fillId="2" borderId="0" xfId="0" applyNumberFormat="1" applyFont="1" applyFill="1" applyAlignment="1">
      <alignment horizontal="center" vertical="center"/>
    </xf>
    <xf numFmtId="166" fontId="16" fillId="2" borderId="0" xfId="1" applyNumberFormat="1" applyFont="1" applyFill="1" applyAlignment="1">
      <alignment horizontal="center" vertical="center"/>
    </xf>
    <xf numFmtId="164" fontId="16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167" fontId="23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40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17" fontId="12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67" fontId="24" fillId="2" borderId="0" xfId="0" applyNumberFormat="1" applyFont="1" applyFill="1" applyAlignment="1">
      <alignment vertical="center"/>
    </xf>
    <xf numFmtId="9" fontId="24" fillId="2" borderId="0" xfId="1" applyFont="1" applyFill="1" applyAlignment="1">
      <alignment vertical="center"/>
    </xf>
    <xf numFmtId="167" fontId="37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24" fillId="36" borderId="0" xfId="0" applyNumberFormat="1" applyFont="1" applyFill="1" applyBorder="1" applyAlignment="1">
      <alignment vertical="center"/>
    </xf>
    <xf numFmtId="165" fontId="24" fillId="36" borderId="0" xfId="0" applyNumberFormat="1" applyFont="1" applyFill="1" applyBorder="1" applyAlignment="1">
      <alignment horizontal="left" vertical="center"/>
    </xf>
    <xf numFmtId="165" fontId="48" fillId="2" borderId="0" xfId="0" applyNumberFormat="1" applyFont="1" applyFill="1" applyBorder="1" applyAlignment="1">
      <alignment horizontal="left" vertical="center"/>
    </xf>
    <xf numFmtId="17" fontId="43" fillId="2" borderId="0" xfId="0" quotePrefix="1" applyNumberFormat="1" applyFont="1" applyFill="1" applyAlignment="1">
      <alignment horizontal="center" vertical="center"/>
    </xf>
    <xf numFmtId="49" fontId="48" fillId="2" borderId="0" xfId="0" applyNumberFormat="1" applyFont="1" applyFill="1" applyBorder="1" applyAlignment="1">
      <alignment vertical="center"/>
    </xf>
    <xf numFmtId="0" fontId="47" fillId="2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7" fontId="43" fillId="2" borderId="0" xfId="0" applyNumberFormat="1" applyFont="1" applyFill="1" applyAlignment="1">
      <alignment horizontal="center" vertical="center"/>
    </xf>
    <xf numFmtId="167" fontId="46" fillId="2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50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0" fillId="2" borderId="0" xfId="0" applyFont="1" applyFill="1" applyBorder="1" applyAlignment="1">
      <alignment horizontal="left"/>
    </xf>
    <xf numFmtId="0" fontId="24" fillId="0" borderId="0" xfId="0" applyFont="1" applyFill="1" applyAlignment="1">
      <alignment vertical="center"/>
    </xf>
    <xf numFmtId="167" fontId="47" fillId="0" borderId="0" xfId="0" applyNumberFormat="1" applyFont="1" applyFill="1" applyAlignment="1">
      <alignment vertical="center"/>
    </xf>
    <xf numFmtId="165" fontId="24" fillId="2" borderId="0" xfId="0" applyNumberFormat="1" applyFont="1" applyFill="1" applyBorder="1" applyAlignment="1">
      <alignment horizontal="left" vertical="center"/>
    </xf>
    <xf numFmtId="49" fontId="24" fillId="36" borderId="0" xfId="0" quotePrefix="1" applyNumberFormat="1" applyFont="1" applyFill="1" applyBorder="1" applyAlignment="1">
      <alignment vertical="center"/>
    </xf>
    <xf numFmtId="49" fontId="24" fillId="0" borderId="0" xfId="0" quotePrefix="1" applyNumberFormat="1" applyFont="1" applyFill="1" applyBorder="1" applyAlignment="1">
      <alignment horizontal="left" vertical="center"/>
    </xf>
    <xf numFmtId="165" fontId="52" fillId="0" borderId="0" xfId="0" applyNumberFormat="1" applyFont="1" applyFill="1" applyBorder="1" applyAlignment="1">
      <alignment horizontal="left" vertical="center"/>
    </xf>
    <xf numFmtId="165" fontId="24" fillId="0" borderId="0" xfId="0" applyNumberFormat="1" applyFont="1" applyFill="1" applyBorder="1" applyAlignment="1">
      <alignment horizontal="left" vertical="center"/>
    </xf>
    <xf numFmtId="165" fontId="52" fillId="2" borderId="0" xfId="0" applyNumberFormat="1" applyFont="1" applyFill="1" applyBorder="1" applyAlignment="1">
      <alignment horizontal="left" vertical="center"/>
    </xf>
    <xf numFmtId="167" fontId="45" fillId="0" borderId="0" xfId="0" applyNumberFormat="1" applyFont="1" applyFill="1" applyAlignment="1">
      <alignment vertical="center"/>
    </xf>
    <xf numFmtId="0" fontId="55" fillId="0" borderId="0" xfId="0" applyFont="1" applyBorder="1" applyAlignment="1">
      <alignment horizontal="left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7" fontId="44" fillId="0" borderId="0" xfId="0" applyNumberFormat="1" applyFont="1" applyFill="1" applyAlignment="1">
      <alignment horizontal="center" vertical="center"/>
    </xf>
    <xf numFmtId="49" fontId="48" fillId="36" borderId="0" xfId="0" applyNumberFormat="1" applyFont="1" applyFill="1" applyBorder="1" applyAlignment="1">
      <alignment horizontal="left" vertical="center" wrapText="1"/>
    </xf>
    <xf numFmtId="49" fontId="54" fillId="36" borderId="0" xfId="0" applyNumberFormat="1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7" fontId="14" fillId="2" borderId="0" xfId="0" applyNumberFormat="1" applyFont="1" applyFill="1" applyAlignment="1">
      <alignment vertical="center"/>
    </xf>
    <xf numFmtId="167" fontId="12" fillId="2" borderId="0" xfId="0" applyNumberFormat="1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49" fontId="18" fillId="2" borderId="0" xfId="0" applyNumberFormat="1" applyFont="1" applyFill="1" applyBorder="1" applyAlignment="1">
      <alignment vertical="center"/>
    </xf>
    <xf numFmtId="165" fontId="18" fillId="2" borderId="0" xfId="0" applyNumberFormat="1" applyFont="1" applyFill="1" applyBorder="1" applyAlignment="1">
      <alignment horizontal="left" vertical="center"/>
    </xf>
    <xf numFmtId="165" fontId="57" fillId="2" borderId="0" xfId="0" applyNumberFormat="1" applyFont="1" applyFill="1" applyBorder="1" applyAlignment="1">
      <alignment horizontal="left" vertical="center"/>
    </xf>
    <xf numFmtId="0" fontId="7" fillId="0" borderId="0" xfId="2" applyFont="1" applyFill="1"/>
    <xf numFmtId="165" fontId="7" fillId="0" borderId="0" xfId="2" applyNumberFormat="1" applyFont="1" applyFill="1"/>
    <xf numFmtId="165" fontId="59" fillId="0" borderId="0" xfId="2" applyNumberFormat="1" applyFont="1" applyFill="1" applyProtection="1"/>
    <xf numFmtId="165" fontId="7" fillId="0" borderId="0" xfId="2" applyNumberFormat="1" applyFont="1" applyFill="1" applyBorder="1" applyAlignment="1">
      <alignment vertical="center"/>
    </xf>
    <xf numFmtId="49" fontId="7" fillId="0" borderId="0" xfId="2" applyNumberFormat="1" applyFont="1" applyFill="1" applyBorder="1" applyAlignment="1">
      <alignment horizontal="left" vertical="center"/>
    </xf>
    <xf numFmtId="165" fontId="7" fillId="0" borderId="0" xfId="2" applyNumberFormat="1" applyFont="1" applyFill="1" applyBorder="1" applyAlignment="1">
      <alignment horizontal="left" vertical="center"/>
    </xf>
    <xf numFmtId="168" fontId="7" fillId="0" borderId="10" xfId="2" applyNumberFormat="1" applyFont="1" applyFill="1" applyBorder="1"/>
    <xf numFmtId="168" fontId="7" fillId="0" borderId="11" xfId="2" applyNumberFormat="1" applyFont="1" applyFill="1" applyBorder="1"/>
    <xf numFmtId="165" fontId="7" fillId="0" borderId="11" xfId="2" applyNumberFormat="1" applyFont="1" applyFill="1" applyBorder="1"/>
    <xf numFmtId="165" fontId="56" fillId="0" borderId="12" xfId="2" applyNumberFormat="1" applyFont="1" applyFill="1" applyBorder="1" applyAlignment="1">
      <alignment horizontal="left" vertical="center"/>
    </xf>
    <xf numFmtId="168" fontId="7" fillId="0" borderId="13" xfId="2" applyNumberFormat="1" applyFont="1" applyFill="1" applyBorder="1" applyAlignment="1" applyProtection="1">
      <alignment horizontal="right" vertical="center"/>
    </xf>
    <xf numFmtId="168" fontId="7" fillId="0" borderId="0" xfId="2" applyNumberFormat="1" applyFont="1" applyFill="1"/>
    <xf numFmtId="168" fontId="7" fillId="0" borderId="0" xfId="2" applyNumberFormat="1" applyFont="1" applyFill="1" applyAlignment="1" applyProtection="1">
      <alignment horizontal="right" vertical="center"/>
    </xf>
    <xf numFmtId="49" fontId="7" fillId="0" borderId="0" xfId="2" applyNumberFormat="1" applyFont="1" applyFill="1" applyBorder="1" applyAlignment="1" applyProtection="1">
      <alignment horizontal="left" vertical="center"/>
    </xf>
    <xf numFmtId="165" fontId="7" fillId="0" borderId="14" xfId="2" applyNumberFormat="1" applyFont="1" applyFill="1" applyBorder="1" applyAlignment="1">
      <alignment vertical="center"/>
    </xf>
    <xf numFmtId="165" fontId="56" fillId="0" borderId="0" xfId="2" applyNumberFormat="1" applyFont="1" applyFill="1" applyBorder="1" applyAlignment="1" applyProtection="1">
      <alignment horizontal="right" vertical="center"/>
    </xf>
    <xf numFmtId="169" fontId="7" fillId="0" borderId="15" xfId="2" applyNumberFormat="1" applyFont="1" applyFill="1" applyBorder="1"/>
    <xf numFmtId="169" fontId="7" fillId="0" borderId="0" xfId="2" applyNumberFormat="1" applyFont="1" applyFill="1"/>
    <xf numFmtId="0" fontId="7" fillId="0" borderId="16" xfId="2" applyFont="1" applyFill="1" applyBorder="1"/>
    <xf numFmtId="168" fontId="56" fillId="0" borderId="10" xfId="2" applyNumberFormat="1" applyFont="1" applyFill="1" applyBorder="1" applyAlignment="1" applyProtection="1">
      <alignment horizontal="right" vertical="center"/>
    </xf>
    <xf numFmtId="168" fontId="56" fillId="0" borderId="11" xfId="2" applyNumberFormat="1" applyFont="1" applyFill="1" applyBorder="1" applyAlignment="1" applyProtection="1">
      <alignment horizontal="right" vertical="center"/>
    </xf>
    <xf numFmtId="165" fontId="56" fillId="0" borderId="11" xfId="2" applyNumberFormat="1" applyFont="1" applyFill="1" applyBorder="1" applyAlignment="1" applyProtection="1">
      <alignment horizontal="left" vertical="center"/>
    </xf>
    <xf numFmtId="165" fontId="56" fillId="0" borderId="12" xfId="2" applyNumberFormat="1" applyFont="1" applyFill="1" applyBorder="1" applyAlignment="1">
      <alignment horizontal="right" vertical="center"/>
    </xf>
    <xf numFmtId="0" fontId="7" fillId="0" borderId="0" xfId="2" applyFont="1" applyFill="1" applyBorder="1"/>
    <xf numFmtId="171" fontId="56" fillId="0" borderId="0" xfId="46" applyNumberFormat="1" applyFont="1" applyFill="1" applyBorder="1" applyAlignment="1" applyProtection="1">
      <alignment horizontal="right" vertical="center"/>
    </xf>
    <xf numFmtId="168" fontId="56" fillId="0" borderId="15" xfId="2" applyNumberFormat="1" applyFont="1" applyFill="1" applyBorder="1" applyAlignment="1" applyProtection="1">
      <alignment horizontal="right" vertical="center"/>
    </xf>
    <xf numFmtId="168" fontId="56" fillId="0" borderId="17" xfId="2" applyNumberFormat="1" applyFont="1" applyFill="1" applyBorder="1" applyAlignment="1" applyProtection="1">
      <alignment horizontal="right" vertical="center"/>
    </xf>
    <xf numFmtId="165" fontId="56" fillId="0" borderId="17" xfId="2" applyNumberFormat="1" applyFont="1" applyFill="1" applyBorder="1" applyAlignment="1" applyProtection="1">
      <alignment horizontal="left" vertical="center"/>
    </xf>
    <xf numFmtId="165" fontId="56" fillId="0" borderId="16" xfId="2" applyNumberFormat="1" applyFont="1" applyFill="1" applyBorder="1" applyAlignment="1">
      <alignment horizontal="right" vertical="center"/>
    </xf>
    <xf numFmtId="168" fontId="56" fillId="0" borderId="13" xfId="2" applyNumberFormat="1" applyFont="1" applyFill="1" applyBorder="1" applyAlignment="1" applyProtection="1">
      <alignment horizontal="right" vertical="center"/>
    </xf>
    <xf numFmtId="168" fontId="56" fillId="0" borderId="0" xfId="2" applyNumberFormat="1" applyFont="1" applyFill="1" applyBorder="1" applyAlignment="1" applyProtection="1">
      <alignment horizontal="right" vertical="center"/>
    </xf>
    <xf numFmtId="168" fontId="56" fillId="0" borderId="0" xfId="2" applyNumberFormat="1" applyFont="1" applyFill="1" applyAlignment="1" applyProtection="1">
      <alignment horizontal="right" vertical="center"/>
    </xf>
    <xf numFmtId="165" fontId="56" fillId="0" borderId="0" xfId="2" applyNumberFormat="1" applyFont="1" applyFill="1" applyBorder="1" applyAlignment="1" applyProtection="1">
      <alignment horizontal="left" vertical="center"/>
    </xf>
    <xf numFmtId="165" fontId="56" fillId="0" borderId="14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Border="1" applyAlignment="1" applyProtection="1">
      <alignment horizontal="left" vertical="center"/>
    </xf>
    <xf numFmtId="165" fontId="7" fillId="0" borderId="14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Border="1" applyAlignment="1" applyProtection="1">
      <alignment horizontal="right" vertical="center"/>
    </xf>
    <xf numFmtId="168" fontId="7" fillId="36" borderId="0" xfId="2" applyNumberFormat="1" applyFont="1" applyFill="1"/>
    <xf numFmtId="165" fontId="7" fillId="0" borderId="18" xfId="2" applyNumberFormat="1" applyFont="1" applyFill="1" applyBorder="1" applyAlignment="1" applyProtection="1">
      <alignment horizontal="left" vertical="center"/>
    </xf>
    <xf numFmtId="165" fontId="7" fillId="0" borderId="19" xfId="2" applyNumberFormat="1" applyFont="1" applyFill="1" applyBorder="1" applyAlignment="1" applyProtection="1">
      <alignment horizontal="left" vertical="center"/>
    </xf>
    <xf numFmtId="165" fontId="7" fillId="0" borderId="2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Border="1" applyAlignment="1" applyProtection="1">
      <alignment vertical="center"/>
    </xf>
    <xf numFmtId="165" fontId="7" fillId="0" borderId="13" xfId="2" applyNumberFormat="1" applyFont="1" applyFill="1" applyBorder="1" applyAlignment="1" applyProtection="1">
      <alignment vertical="center"/>
    </xf>
    <xf numFmtId="165" fontId="7" fillId="0" borderId="0" xfId="2" applyNumberFormat="1" applyFont="1" applyFill="1" applyAlignment="1" applyProtection="1">
      <alignment horizontal="center" vertical="center"/>
    </xf>
    <xf numFmtId="165" fontId="7" fillId="0" borderId="0" xfId="2" applyNumberFormat="1" applyFont="1" applyFill="1" applyAlignment="1" applyProtection="1">
      <alignment vertical="center"/>
    </xf>
    <xf numFmtId="165" fontId="7" fillId="0" borderId="0" xfId="2" applyNumberFormat="1" applyFont="1" applyFill="1" applyAlignment="1" applyProtection="1">
      <alignment horizontal="centerContinuous" vertical="center"/>
    </xf>
    <xf numFmtId="165" fontId="60" fillId="0" borderId="0" xfId="2" applyNumberFormat="1" applyFont="1" applyFill="1" applyBorder="1" applyAlignment="1" applyProtection="1">
      <alignment horizontal="centerContinuous" vertical="center"/>
    </xf>
    <xf numFmtId="165" fontId="7" fillId="0" borderId="13" xfId="2" applyNumberFormat="1" applyFont="1" applyFill="1" applyBorder="1" applyAlignment="1" applyProtection="1">
      <alignment horizontal="center" vertical="center"/>
    </xf>
    <xf numFmtId="165" fontId="7" fillId="0" borderId="19" xfId="2" applyNumberFormat="1" applyFont="1" applyFill="1" applyBorder="1" applyAlignment="1" applyProtection="1">
      <alignment horizontal="centerContinuous" vertical="center"/>
    </xf>
    <xf numFmtId="165" fontId="7" fillId="0" borderId="19" xfId="2" applyNumberFormat="1" applyFont="1" applyFill="1" applyBorder="1" applyAlignment="1" applyProtection="1">
      <alignment horizontal="center" vertical="center"/>
    </xf>
    <xf numFmtId="165" fontId="7" fillId="0" borderId="0" xfId="2" applyNumberFormat="1" applyFont="1" applyFill="1" applyBorder="1" applyAlignment="1" applyProtection="1">
      <alignment horizontal="center" vertical="center"/>
    </xf>
    <xf numFmtId="165" fontId="60" fillId="0" borderId="0" xfId="2" applyNumberFormat="1" applyFont="1" applyFill="1" applyBorder="1" applyAlignment="1" applyProtection="1">
      <alignment vertical="center"/>
    </xf>
    <xf numFmtId="165" fontId="60" fillId="0" borderId="15" xfId="2" applyNumberFormat="1" applyFont="1" applyFill="1" applyBorder="1" applyAlignment="1" applyProtection="1">
      <alignment vertical="center"/>
    </xf>
    <xf numFmtId="165" fontId="7" fillId="0" borderId="17" xfId="2" applyNumberFormat="1" applyFont="1" applyFill="1" applyBorder="1" applyAlignment="1" applyProtection="1">
      <alignment horizontal="center" vertical="center"/>
    </xf>
    <xf numFmtId="165" fontId="7" fillId="0" borderId="17" xfId="2" applyNumberFormat="1" applyFont="1" applyFill="1" applyBorder="1" applyAlignment="1" applyProtection="1">
      <alignment horizontal="centerContinuous" vertical="center"/>
    </xf>
    <xf numFmtId="165" fontId="60" fillId="0" borderId="17" xfId="2" applyNumberFormat="1" applyFont="1" applyFill="1" applyBorder="1" applyAlignment="1" applyProtection="1">
      <alignment horizontal="centerContinuous" vertical="center"/>
    </xf>
    <xf numFmtId="165" fontId="7" fillId="0" borderId="17" xfId="2" applyNumberFormat="1" applyFont="1" applyFill="1" applyBorder="1" applyAlignment="1" applyProtection="1">
      <alignment vertical="center"/>
    </xf>
    <xf numFmtId="165" fontId="7" fillId="0" borderId="16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horizontal="left"/>
    </xf>
    <xf numFmtId="165" fontId="61" fillId="0" borderId="0" xfId="2" applyNumberFormat="1" applyFont="1" applyFill="1" applyBorder="1" applyAlignment="1" applyProtection="1">
      <alignment horizontal="centerContinuous"/>
    </xf>
    <xf numFmtId="165" fontId="61" fillId="0" borderId="0" xfId="2" applyNumberFormat="1" applyFont="1" applyFill="1" applyAlignment="1" applyProtection="1">
      <alignment horizontal="centerContinuous"/>
    </xf>
    <xf numFmtId="165" fontId="62" fillId="0" borderId="0" xfId="2" applyNumberFormat="1" applyFont="1" applyFill="1" applyAlignment="1" applyProtection="1">
      <alignment horizontal="centerContinuous"/>
    </xf>
    <xf numFmtId="165" fontId="7" fillId="0" borderId="0" xfId="2" applyNumberFormat="1" applyFont="1" applyFill="1" applyAlignment="1">
      <alignment horizontal="centerContinuous"/>
    </xf>
    <xf numFmtId="0" fontId="63" fillId="0" borderId="0" xfId="2" applyFont="1" applyFill="1" applyAlignment="1">
      <alignment horizontal="centerContinuous"/>
    </xf>
    <xf numFmtId="165" fontId="62" fillId="0" borderId="0" xfId="2" applyNumberFormat="1" applyFont="1" applyFill="1" applyBorder="1" applyAlignment="1" applyProtection="1">
      <alignment horizontal="centerContinuous"/>
    </xf>
    <xf numFmtId="165" fontId="63" fillId="0" borderId="0" xfId="2" applyNumberFormat="1" applyFont="1" applyFill="1" applyBorder="1" applyAlignment="1" applyProtection="1">
      <alignment horizontal="centerContinuous"/>
    </xf>
    <xf numFmtId="14" fontId="7" fillId="0" borderId="0" xfId="2" applyNumberFormat="1" applyFont="1" applyFill="1"/>
    <xf numFmtId="14" fontId="7" fillId="0" borderId="0" xfId="2" applyNumberFormat="1" applyFont="1" applyFill="1" applyAlignment="1">
      <alignment horizontal="centerContinuous"/>
    </xf>
    <xf numFmtId="0" fontId="7" fillId="0" borderId="0" xfId="2" applyFont="1" applyFill="1" applyAlignment="1">
      <alignment horizontal="centerContinuous"/>
    </xf>
    <xf numFmtId="172" fontId="7" fillId="0" borderId="0" xfId="2" applyNumberFormat="1" applyFont="1" applyFill="1"/>
    <xf numFmtId="165" fontId="7" fillId="0" borderId="0" xfId="2" applyNumberFormat="1" applyFont="1" applyFill="1" applyAlignment="1">
      <alignment horizontal="left"/>
    </xf>
    <xf numFmtId="0" fontId="64" fillId="0" borderId="0" xfId="2" applyFont="1" applyFill="1" applyAlignment="1">
      <alignment horizontal="left"/>
    </xf>
    <xf numFmtId="0" fontId="56" fillId="0" borderId="0" xfId="2" applyFont="1" applyFill="1"/>
  </cellXfs>
  <cellStyles count="47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2" xfId="46" xr:uid="{2B18FE2C-2E43-0144-BFC4-DD3EE2593D9B}"/>
    <cellStyle name="Neutral" xfId="10" builtinId="28" customBuiltin="1"/>
    <cellStyle name="Normal" xfId="0" builtinId="0"/>
    <cellStyle name="Normal 2" xfId="2" xr:uid="{00000000-0005-0000-0000-000022000000}"/>
    <cellStyle name="Notas" xfId="17" builtinId="10" customBuiltin="1"/>
    <cellStyle name="Porcentaje" xfId="1" builtinId="5"/>
    <cellStyle name="Porcentaje 2" xfId="45" xr:uid="{00000000-0005-0000-0000-000025000000}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4" xr:uid="{00000000-0005-0000-0000-00002A000000}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8FB62-4B57-504B-BB03-4DB7F0D69BD1}">
  <sheetPr>
    <tabColor rgb="FF00B0F0"/>
    <pageSetUpPr fitToPage="1"/>
  </sheetPr>
  <dimension ref="A2:AI83"/>
  <sheetViews>
    <sheetView showGridLines="0" tabSelected="1" topLeftCell="A58" zoomScale="96" zoomScaleNormal="96" workbookViewId="0">
      <selection activeCell="A80" sqref="A80:J83"/>
    </sheetView>
  </sheetViews>
  <sheetFormatPr baseColWidth="10" defaultColWidth="11.5" defaultRowHeight="13"/>
  <cols>
    <col min="1" max="1" width="5.6640625" style="97" customWidth="1"/>
    <col min="2" max="2" width="52.6640625" style="97" customWidth="1"/>
    <col min="3" max="3" width="11" style="97" customWidth="1"/>
    <col min="4" max="5" width="10.5" style="97" customWidth="1"/>
    <col min="6" max="6" width="11.33203125" style="97" bestFit="1" customWidth="1"/>
    <col min="7" max="7" width="10.83203125" style="97" customWidth="1"/>
    <col min="8" max="8" width="11.6640625" style="97" bestFit="1" customWidth="1"/>
    <col min="9" max="9" width="12.5" style="97" customWidth="1"/>
    <col min="10" max="10" width="12.1640625" style="97" bestFit="1" customWidth="1"/>
    <col min="11" max="11" width="10.6640625" style="97" customWidth="1"/>
    <col min="12" max="12" width="15.33203125" style="97" bestFit="1" customWidth="1"/>
    <col min="13" max="17" width="11.5" style="97"/>
    <col min="18" max="18" width="14.6640625" style="97" bestFit="1" customWidth="1"/>
    <col min="19" max="16384" width="11.5" style="97"/>
  </cols>
  <sheetData>
    <row r="2" spans="1:35">
      <c r="B2" s="169"/>
    </row>
    <row r="3" spans="1:35" ht="15" customHeight="1">
      <c r="A3" s="168" t="s">
        <v>154</v>
      </c>
      <c r="J3" s="163"/>
    </row>
    <row r="4" spans="1:35">
      <c r="A4" s="167" t="s">
        <v>153</v>
      </c>
      <c r="J4" s="166"/>
    </row>
    <row r="5" spans="1:35" ht="15.75" customHeight="1">
      <c r="A5" s="162" t="s">
        <v>152</v>
      </c>
      <c r="B5" s="159"/>
      <c r="C5" s="159"/>
      <c r="D5" s="159"/>
      <c r="E5" s="159"/>
      <c r="F5" s="159"/>
      <c r="G5" s="159"/>
      <c r="H5" s="159"/>
      <c r="I5" s="165"/>
      <c r="J5" s="164"/>
      <c r="K5" s="163"/>
    </row>
    <row r="6" spans="1:35" ht="12.75" customHeight="1">
      <c r="A6" s="162" t="s">
        <v>151</v>
      </c>
      <c r="B6" s="159"/>
      <c r="C6" s="156"/>
      <c r="D6" s="161"/>
      <c r="E6" s="161"/>
      <c r="F6" s="161"/>
      <c r="G6" s="161"/>
      <c r="H6" s="156"/>
      <c r="I6" s="156"/>
      <c r="J6" s="156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</row>
    <row r="7" spans="1:35" ht="12" customHeight="1" thickBot="1">
      <c r="A7" s="160" t="s">
        <v>150</v>
      </c>
      <c r="B7" s="159"/>
      <c r="C7" s="157"/>
      <c r="D7" s="158"/>
      <c r="E7" s="158"/>
      <c r="F7" s="158"/>
      <c r="G7" s="158"/>
      <c r="H7" s="157"/>
      <c r="I7" s="156"/>
      <c r="J7" s="156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</row>
    <row r="8" spans="1:35" ht="13.5" customHeight="1">
      <c r="A8" s="154"/>
      <c r="B8" s="153"/>
      <c r="C8" s="152" t="s">
        <v>149</v>
      </c>
      <c r="D8" s="151"/>
      <c r="E8" s="151"/>
      <c r="F8" s="151"/>
      <c r="G8" s="151"/>
      <c r="H8" s="151"/>
      <c r="I8" s="150" t="s">
        <v>148</v>
      </c>
      <c r="J8" s="149"/>
      <c r="K8" s="148"/>
      <c r="L8" s="148"/>
    </row>
    <row r="9" spans="1:35" ht="13.5" customHeight="1">
      <c r="A9" s="132"/>
      <c r="B9" s="147" t="s">
        <v>147</v>
      </c>
      <c r="C9" s="145" t="s">
        <v>146</v>
      </c>
      <c r="D9" s="146" t="s">
        <v>145</v>
      </c>
      <c r="E9" s="145" t="s">
        <v>144</v>
      </c>
      <c r="F9" s="145" t="s">
        <v>143</v>
      </c>
      <c r="G9" s="145" t="s">
        <v>142</v>
      </c>
      <c r="H9" s="145" t="s">
        <v>141</v>
      </c>
      <c r="I9" s="140" t="s">
        <v>140</v>
      </c>
      <c r="J9" s="144" t="s">
        <v>139</v>
      </c>
      <c r="K9" s="143"/>
      <c r="L9" s="143"/>
    </row>
    <row r="10" spans="1:35" ht="13.5" customHeight="1">
      <c r="A10" s="132"/>
      <c r="B10" s="138"/>
      <c r="C10" s="142" t="s">
        <v>138</v>
      </c>
      <c r="D10" s="142" t="s">
        <v>137</v>
      </c>
      <c r="E10" s="142" t="s">
        <v>136</v>
      </c>
      <c r="F10" s="142" t="s">
        <v>135</v>
      </c>
      <c r="G10" s="142" t="s">
        <v>134</v>
      </c>
      <c r="H10" s="141"/>
      <c r="I10" s="140" t="s">
        <v>133</v>
      </c>
      <c r="J10" s="139"/>
      <c r="K10" s="138"/>
      <c r="L10" s="138"/>
    </row>
    <row r="11" spans="1:35" ht="11.25" customHeight="1">
      <c r="A11" s="137"/>
      <c r="B11" s="136"/>
      <c r="C11" s="136"/>
      <c r="D11" s="136"/>
      <c r="E11" s="136"/>
      <c r="F11" s="136"/>
      <c r="G11" s="136"/>
      <c r="H11" s="136"/>
      <c r="I11" s="136"/>
      <c r="J11" s="135"/>
      <c r="K11" s="131"/>
      <c r="L11" s="131"/>
    </row>
    <row r="12" spans="1:35" ht="11.25" customHeight="1">
      <c r="A12" s="130" t="s">
        <v>132</v>
      </c>
      <c r="B12" s="129" t="s">
        <v>131</v>
      </c>
      <c r="C12" s="128">
        <v>119215.19999999998</v>
      </c>
      <c r="D12" s="128">
        <v>11202.9</v>
      </c>
      <c r="E12" s="128">
        <v>9261.9000000000015</v>
      </c>
      <c r="F12" s="128">
        <v>206751.7</v>
      </c>
      <c r="G12" s="128">
        <v>4478</v>
      </c>
      <c r="H12" s="128">
        <v>350909.69999999995</v>
      </c>
      <c r="I12" s="128">
        <v>44115.5</v>
      </c>
      <c r="J12" s="126">
        <v>395025.19999999995</v>
      </c>
      <c r="K12" s="112"/>
      <c r="L12" s="112"/>
    </row>
    <row r="13" spans="1:35" ht="12.75" customHeight="1">
      <c r="A13" s="132"/>
      <c r="B13" s="131" t="s">
        <v>130</v>
      </c>
      <c r="C13" s="108">
        <v>118221.9</v>
      </c>
      <c r="D13" s="108">
        <v>8942</v>
      </c>
      <c r="E13" s="108">
        <v>2545.6</v>
      </c>
      <c r="F13" s="108">
        <v>58588.7</v>
      </c>
      <c r="G13" s="108">
        <v>0</v>
      </c>
      <c r="H13" s="109">
        <v>188298.2</v>
      </c>
      <c r="I13" s="108">
        <v>10966.400000000001</v>
      </c>
      <c r="J13" s="107">
        <v>199264.6</v>
      </c>
      <c r="K13" s="133"/>
      <c r="L13" s="133"/>
    </row>
    <row r="14" spans="1:35" ht="12.75" customHeight="1">
      <c r="A14" s="132"/>
      <c r="B14" s="131" t="s">
        <v>129</v>
      </c>
      <c r="C14" s="108">
        <v>0</v>
      </c>
      <c r="D14" s="108">
        <v>5.6</v>
      </c>
      <c r="E14" s="108">
        <v>692.6</v>
      </c>
      <c r="F14" s="108">
        <v>126984</v>
      </c>
      <c r="G14" s="108">
        <v>4478</v>
      </c>
      <c r="H14" s="109">
        <v>132160.20000000001</v>
      </c>
      <c r="I14" s="108">
        <v>21321.1</v>
      </c>
      <c r="J14" s="107">
        <v>153481.30000000002</v>
      </c>
      <c r="K14" s="133"/>
      <c r="L14" s="133"/>
    </row>
    <row r="15" spans="1:35" ht="12.75" customHeight="1">
      <c r="A15" s="132"/>
      <c r="B15" s="131" t="s">
        <v>128</v>
      </c>
      <c r="C15" s="108">
        <v>279.39999999999998</v>
      </c>
      <c r="D15" s="108">
        <v>2045.9</v>
      </c>
      <c r="E15" s="108">
        <v>4847.3</v>
      </c>
      <c r="F15" s="108">
        <v>180.3</v>
      </c>
      <c r="G15" s="108">
        <v>0</v>
      </c>
      <c r="H15" s="109">
        <v>7352.9000000000005</v>
      </c>
      <c r="I15" s="108">
        <v>2843.3999999999996</v>
      </c>
      <c r="J15" s="107">
        <v>10196.299999999999</v>
      </c>
      <c r="K15" s="133"/>
      <c r="L15" s="133"/>
    </row>
    <row r="16" spans="1:35" ht="12.75" customHeight="1">
      <c r="A16" s="132"/>
      <c r="B16" s="131" t="s">
        <v>127</v>
      </c>
      <c r="C16" s="108">
        <v>0</v>
      </c>
      <c r="D16" s="108">
        <v>209.4</v>
      </c>
      <c r="E16" s="108">
        <v>270.2</v>
      </c>
      <c r="F16" s="108">
        <v>0</v>
      </c>
      <c r="G16" s="108">
        <v>0</v>
      </c>
      <c r="H16" s="109">
        <v>479.6</v>
      </c>
      <c r="I16" s="108">
        <v>0</v>
      </c>
      <c r="J16" s="107">
        <v>479.6</v>
      </c>
      <c r="K16" s="133"/>
      <c r="L16" s="133"/>
    </row>
    <row r="17" spans="1:12" ht="12.75" customHeight="1">
      <c r="A17" s="132"/>
      <c r="B17" s="131" t="s">
        <v>126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9">
        <v>0</v>
      </c>
      <c r="I17" s="108">
        <v>0</v>
      </c>
      <c r="J17" s="107">
        <v>0</v>
      </c>
      <c r="K17" s="133"/>
      <c r="L17" s="133"/>
    </row>
    <row r="18" spans="1:12" ht="12.75" customHeight="1">
      <c r="A18" s="132"/>
      <c r="B18" s="131" t="s">
        <v>125</v>
      </c>
      <c r="C18" s="108">
        <v>673.4</v>
      </c>
      <c r="D18" s="108">
        <v>0</v>
      </c>
      <c r="E18" s="108">
        <v>905</v>
      </c>
      <c r="F18" s="108">
        <v>20998.7</v>
      </c>
      <c r="G18" s="108">
        <v>0</v>
      </c>
      <c r="H18" s="109">
        <v>22577.100000000002</v>
      </c>
      <c r="I18" s="108">
        <v>7200.9</v>
      </c>
      <c r="J18" s="107">
        <v>29778</v>
      </c>
      <c r="K18" s="133"/>
      <c r="L18" s="133"/>
    </row>
    <row r="19" spans="1:12" ht="12.75" customHeight="1">
      <c r="A19" s="132"/>
      <c r="B19" s="131" t="s">
        <v>111</v>
      </c>
      <c r="C19" s="108">
        <v>40.5</v>
      </c>
      <c r="D19" s="108">
        <v>0</v>
      </c>
      <c r="E19" s="108">
        <v>1.2</v>
      </c>
      <c r="F19" s="108">
        <v>0</v>
      </c>
      <c r="G19" s="108">
        <v>0</v>
      </c>
      <c r="H19" s="109">
        <v>41.7</v>
      </c>
      <c r="I19" s="108">
        <v>992.7</v>
      </c>
      <c r="J19" s="107">
        <v>1034.4000000000001</v>
      </c>
      <c r="K19" s="133"/>
      <c r="L19" s="133"/>
    </row>
    <row r="20" spans="1:12" ht="12.75" customHeight="1">
      <c r="A20" s="132"/>
      <c r="B20" s="131" t="s">
        <v>124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9">
        <v>0</v>
      </c>
      <c r="I20" s="108">
        <v>791</v>
      </c>
      <c r="J20" s="107">
        <v>791</v>
      </c>
      <c r="K20" s="133"/>
      <c r="L20" s="133"/>
    </row>
    <row r="21" spans="1:12" ht="12.75" customHeight="1">
      <c r="A21" s="132"/>
      <c r="B21" s="131" t="s">
        <v>123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9">
        <v>0</v>
      </c>
      <c r="I21" s="108">
        <v>0</v>
      </c>
      <c r="J21" s="107">
        <v>0</v>
      </c>
      <c r="K21" s="133"/>
      <c r="L21" s="133"/>
    </row>
    <row r="22" spans="1:12" ht="4.5" customHeight="1">
      <c r="A22" s="132"/>
      <c r="B22" s="131"/>
      <c r="C22" s="109"/>
      <c r="D22" s="109"/>
      <c r="E22" s="109"/>
      <c r="F22" s="109"/>
      <c r="G22" s="109"/>
      <c r="H22" s="109"/>
      <c r="I22" s="109"/>
      <c r="J22" s="107"/>
      <c r="K22" s="133"/>
      <c r="L22" s="133"/>
    </row>
    <row r="23" spans="1:12" ht="11.25" customHeight="1">
      <c r="A23" s="130" t="s">
        <v>122</v>
      </c>
      <c r="B23" s="129" t="s">
        <v>121</v>
      </c>
      <c r="C23" s="128">
        <v>178218.7</v>
      </c>
      <c r="D23" s="128">
        <v>7238.2000000000007</v>
      </c>
      <c r="E23" s="128">
        <v>32545.4</v>
      </c>
      <c r="F23" s="128">
        <v>202840</v>
      </c>
      <c r="G23" s="128">
        <v>5633.4</v>
      </c>
      <c r="H23" s="128">
        <v>426475.70000000007</v>
      </c>
      <c r="I23" s="128">
        <v>48086.2</v>
      </c>
      <c r="J23" s="126">
        <v>474561.90000000008</v>
      </c>
      <c r="K23" s="112"/>
      <c r="L23" s="112"/>
    </row>
    <row r="24" spans="1:12" ht="11.25" customHeight="1">
      <c r="A24" s="132"/>
      <c r="B24" s="131" t="s">
        <v>120</v>
      </c>
      <c r="C24" s="109">
        <v>35900.800000000003</v>
      </c>
      <c r="D24" s="109">
        <v>4056.3</v>
      </c>
      <c r="E24" s="109">
        <v>9254</v>
      </c>
      <c r="F24" s="109">
        <v>3025.6000000000004</v>
      </c>
      <c r="G24" s="109">
        <v>0</v>
      </c>
      <c r="H24" s="109">
        <v>52236.700000000004</v>
      </c>
      <c r="I24" s="109">
        <v>16366.300000000001</v>
      </c>
      <c r="J24" s="107">
        <v>68603</v>
      </c>
      <c r="K24" s="133"/>
      <c r="L24" s="133"/>
    </row>
    <row r="25" spans="1:12" ht="11.25" customHeight="1">
      <c r="A25" s="132"/>
      <c r="B25" s="131" t="s">
        <v>119</v>
      </c>
      <c r="C25" s="108">
        <v>28692.2</v>
      </c>
      <c r="D25" s="108">
        <v>2876.8</v>
      </c>
      <c r="E25" s="108">
        <v>7468.6</v>
      </c>
      <c r="F25" s="108">
        <v>2490.3000000000002</v>
      </c>
      <c r="G25" s="108">
        <v>0</v>
      </c>
      <c r="H25" s="109">
        <v>41527.9</v>
      </c>
      <c r="I25" s="108">
        <v>11546</v>
      </c>
      <c r="J25" s="107">
        <v>53073.9</v>
      </c>
      <c r="K25" s="133"/>
      <c r="L25" s="133"/>
    </row>
    <row r="26" spans="1:12" ht="11.25" customHeight="1">
      <c r="A26" s="132"/>
      <c r="B26" s="131" t="s">
        <v>118</v>
      </c>
      <c r="C26" s="108">
        <v>7208.6</v>
      </c>
      <c r="D26" s="108">
        <v>1179.5</v>
      </c>
      <c r="E26" s="108">
        <v>1785.4</v>
      </c>
      <c r="F26" s="108">
        <v>535.29999999999995</v>
      </c>
      <c r="G26" s="108">
        <v>0</v>
      </c>
      <c r="H26" s="109">
        <v>10708.8</v>
      </c>
      <c r="I26" s="108">
        <v>4726.6000000000004</v>
      </c>
      <c r="J26" s="107">
        <v>15435.4</v>
      </c>
      <c r="K26" s="133"/>
      <c r="L26" s="133"/>
    </row>
    <row r="27" spans="1:12" ht="11.25" customHeight="1">
      <c r="A27" s="132"/>
      <c r="B27" s="131" t="s">
        <v>117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9">
        <v>0</v>
      </c>
      <c r="I27" s="108">
        <v>93.699999999999989</v>
      </c>
      <c r="J27" s="107">
        <v>93.699999999999989</v>
      </c>
      <c r="K27" s="133"/>
      <c r="L27" s="133"/>
    </row>
    <row r="28" spans="1:12" ht="11.25" customHeight="1">
      <c r="A28" s="132"/>
      <c r="B28" s="131" t="s">
        <v>116</v>
      </c>
      <c r="C28" s="109">
        <v>86920.099999999991</v>
      </c>
      <c r="D28" s="109">
        <v>0</v>
      </c>
      <c r="E28" s="109">
        <v>2.2000000000000002</v>
      </c>
      <c r="F28" s="109">
        <v>0</v>
      </c>
      <c r="G28" s="109">
        <v>0</v>
      </c>
      <c r="H28" s="109">
        <v>86922.299999999988</v>
      </c>
      <c r="I28" s="109">
        <v>130.19999999999987</v>
      </c>
      <c r="J28" s="107">
        <v>87052.499999999985</v>
      </c>
      <c r="K28" s="133"/>
      <c r="L28" s="133"/>
    </row>
    <row r="29" spans="1:12" ht="11.25" customHeight="1">
      <c r="A29" s="132"/>
      <c r="B29" s="131" t="s">
        <v>115</v>
      </c>
      <c r="C29" s="108">
        <v>86920.099999999991</v>
      </c>
      <c r="D29" s="108">
        <v>0</v>
      </c>
      <c r="E29" s="108">
        <v>1.8</v>
      </c>
      <c r="F29" s="109">
        <v>0</v>
      </c>
      <c r="G29" s="109">
        <v>0</v>
      </c>
      <c r="H29" s="109">
        <v>86921.9</v>
      </c>
      <c r="I29" s="108">
        <v>130.19999999999987</v>
      </c>
      <c r="J29" s="107">
        <v>87052.099999999991</v>
      </c>
      <c r="K29" s="133"/>
      <c r="L29" s="133"/>
    </row>
    <row r="30" spans="1:12" ht="11.25" customHeight="1">
      <c r="A30" s="132"/>
      <c r="B30" s="131" t="s">
        <v>114</v>
      </c>
      <c r="C30" s="109">
        <v>0</v>
      </c>
      <c r="D30" s="108">
        <v>0</v>
      </c>
      <c r="E30" s="108">
        <v>0.4</v>
      </c>
      <c r="F30" s="108">
        <v>0</v>
      </c>
      <c r="G30" s="108">
        <v>0</v>
      </c>
      <c r="H30" s="109">
        <v>0.4</v>
      </c>
      <c r="I30" s="108">
        <v>0</v>
      </c>
      <c r="J30" s="107">
        <v>0.4</v>
      </c>
      <c r="K30" s="133"/>
      <c r="L30" s="133"/>
    </row>
    <row r="31" spans="1:12" ht="11.25" customHeight="1">
      <c r="A31" s="132"/>
      <c r="B31" s="131" t="s">
        <v>113</v>
      </c>
      <c r="C31" s="108">
        <v>0</v>
      </c>
      <c r="D31" s="108">
        <v>31.300000000000022</v>
      </c>
      <c r="E31" s="108">
        <v>19600.8</v>
      </c>
      <c r="F31" s="108">
        <v>157239.9</v>
      </c>
      <c r="G31" s="108">
        <v>5633.4</v>
      </c>
      <c r="H31" s="109">
        <v>182505.4</v>
      </c>
      <c r="I31" s="108">
        <v>0</v>
      </c>
      <c r="J31" s="107">
        <v>182505.4</v>
      </c>
      <c r="K31" s="133"/>
      <c r="L31" s="133"/>
    </row>
    <row r="32" spans="1:12" ht="11.25" customHeight="1">
      <c r="A32" s="132"/>
      <c r="B32" s="131" t="s">
        <v>112</v>
      </c>
      <c r="C32" s="108">
        <v>11.9</v>
      </c>
      <c r="D32" s="108">
        <v>14</v>
      </c>
      <c r="E32" s="108">
        <v>7</v>
      </c>
      <c r="F32" s="108">
        <v>0</v>
      </c>
      <c r="G32" s="108">
        <v>0</v>
      </c>
      <c r="H32" s="109">
        <v>32.9</v>
      </c>
      <c r="I32" s="108">
        <v>740.9</v>
      </c>
      <c r="J32" s="107">
        <v>773.8</v>
      </c>
      <c r="K32" s="133"/>
      <c r="L32" s="133"/>
    </row>
    <row r="33" spans="1:12" ht="11.25" customHeight="1">
      <c r="A33" s="132"/>
      <c r="B33" s="131" t="s">
        <v>111</v>
      </c>
      <c r="C33" s="109">
        <v>55385.9</v>
      </c>
      <c r="D33" s="109">
        <v>3136.6</v>
      </c>
      <c r="E33" s="109">
        <v>3681.4000000000005</v>
      </c>
      <c r="F33" s="109">
        <v>42574.5</v>
      </c>
      <c r="G33" s="109">
        <v>0</v>
      </c>
      <c r="H33" s="109">
        <v>104778.4</v>
      </c>
      <c r="I33" s="109">
        <v>25497.8</v>
      </c>
      <c r="J33" s="107">
        <v>130276.2</v>
      </c>
      <c r="K33" s="133"/>
      <c r="L33" s="133"/>
    </row>
    <row r="34" spans="1:12" ht="11.25" customHeight="1">
      <c r="A34" s="132"/>
      <c r="B34" s="131" t="s">
        <v>110</v>
      </c>
      <c r="C34" s="108">
        <v>22947.7</v>
      </c>
      <c r="D34" s="108">
        <v>415.6</v>
      </c>
      <c r="E34" s="108">
        <v>3640.1000000000004</v>
      </c>
      <c r="F34" s="109">
        <v>41432.6</v>
      </c>
      <c r="G34" s="109">
        <v>0</v>
      </c>
      <c r="H34" s="109">
        <v>68436</v>
      </c>
      <c r="I34" s="108">
        <v>24729.5</v>
      </c>
      <c r="J34" s="107">
        <v>93165.5</v>
      </c>
      <c r="K34" s="133"/>
      <c r="L34" s="133"/>
    </row>
    <row r="35" spans="1:12" ht="11.25" customHeight="1">
      <c r="A35" s="132"/>
      <c r="B35" s="131" t="s">
        <v>109</v>
      </c>
      <c r="C35" s="109">
        <v>32283.1</v>
      </c>
      <c r="D35" s="109">
        <v>1026.5</v>
      </c>
      <c r="E35" s="109">
        <v>39.5</v>
      </c>
      <c r="F35" s="109">
        <v>1141.9000000000001</v>
      </c>
      <c r="G35" s="109">
        <v>0</v>
      </c>
      <c r="H35" s="109">
        <v>34491</v>
      </c>
      <c r="I35" s="109">
        <v>768.3</v>
      </c>
      <c r="J35" s="107">
        <v>35259.300000000003</v>
      </c>
      <c r="K35" s="133"/>
      <c r="L35" s="133"/>
    </row>
    <row r="36" spans="1:12" ht="11.25" customHeight="1">
      <c r="A36" s="132"/>
      <c r="B36" s="131" t="s">
        <v>108</v>
      </c>
      <c r="C36" s="108">
        <v>18543.099999999999</v>
      </c>
      <c r="D36" s="108">
        <v>1026.5</v>
      </c>
      <c r="E36" s="108">
        <v>38.5</v>
      </c>
      <c r="F36" s="109">
        <v>1141.9000000000001</v>
      </c>
      <c r="G36" s="109">
        <v>0</v>
      </c>
      <c r="H36" s="109">
        <v>20750</v>
      </c>
      <c r="I36" s="108">
        <v>734.3</v>
      </c>
      <c r="J36" s="107">
        <v>21484.3</v>
      </c>
      <c r="K36" s="133"/>
      <c r="L36" s="133"/>
    </row>
    <row r="37" spans="1:12" ht="11.25" customHeight="1">
      <c r="A37" s="132"/>
      <c r="B37" s="131" t="s">
        <v>107</v>
      </c>
      <c r="C37" s="108">
        <v>13484.6</v>
      </c>
      <c r="D37" s="108">
        <v>0</v>
      </c>
      <c r="E37" s="108">
        <v>1</v>
      </c>
      <c r="F37" s="108">
        <v>0</v>
      </c>
      <c r="G37" s="108">
        <v>0</v>
      </c>
      <c r="H37" s="109">
        <v>13485.6</v>
      </c>
      <c r="I37" s="108">
        <v>0</v>
      </c>
      <c r="J37" s="107">
        <v>13485.6</v>
      </c>
      <c r="K37" s="133"/>
      <c r="L37" s="133"/>
    </row>
    <row r="38" spans="1:12" ht="11.25" customHeight="1">
      <c r="A38" s="132"/>
      <c r="B38" s="131" t="s">
        <v>106</v>
      </c>
      <c r="C38" s="108">
        <v>255.40000000000009</v>
      </c>
      <c r="D38" s="108">
        <v>0</v>
      </c>
      <c r="E38" s="108">
        <v>0</v>
      </c>
      <c r="F38" s="108">
        <v>0</v>
      </c>
      <c r="G38" s="108">
        <v>0</v>
      </c>
      <c r="H38" s="109">
        <v>255.40000000000009</v>
      </c>
      <c r="I38" s="108">
        <v>34</v>
      </c>
      <c r="J38" s="107">
        <v>289.40000000000009</v>
      </c>
      <c r="K38" s="133"/>
      <c r="L38" s="133"/>
    </row>
    <row r="39" spans="1:12" ht="11.25" customHeight="1">
      <c r="A39" s="132"/>
      <c r="B39" s="131" t="s">
        <v>105</v>
      </c>
      <c r="C39" s="108">
        <v>155.1</v>
      </c>
      <c r="D39" s="108">
        <v>1694.5</v>
      </c>
      <c r="E39" s="108">
        <v>1.8</v>
      </c>
      <c r="F39" s="108">
        <v>0</v>
      </c>
      <c r="G39" s="108">
        <v>0</v>
      </c>
      <c r="H39" s="109">
        <v>1851.3999999999999</v>
      </c>
      <c r="I39" s="108">
        <v>0</v>
      </c>
      <c r="J39" s="107">
        <v>1851.3999999999999</v>
      </c>
      <c r="K39" s="133"/>
      <c r="L39" s="133"/>
    </row>
    <row r="40" spans="1:12" ht="11.25" customHeight="1">
      <c r="A40" s="132"/>
      <c r="B40" s="131" t="s">
        <v>104</v>
      </c>
      <c r="C40" s="108">
        <v>0</v>
      </c>
      <c r="D40" s="108">
        <v>0</v>
      </c>
      <c r="E40" s="108">
        <v>0</v>
      </c>
      <c r="F40" s="108">
        <v>0</v>
      </c>
      <c r="G40" s="108">
        <v>0</v>
      </c>
      <c r="H40" s="109">
        <v>0</v>
      </c>
      <c r="I40" s="108">
        <v>0</v>
      </c>
      <c r="J40" s="107">
        <v>0</v>
      </c>
      <c r="K40" s="133"/>
      <c r="L40" s="133"/>
    </row>
    <row r="41" spans="1:12" ht="11.25" customHeight="1">
      <c r="A41" s="132"/>
      <c r="B41" s="131" t="s">
        <v>103</v>
      </c>
      <c r="C41" s="108">
        <v>0</v>
      </c>
      <c r="D41" s="108">
        <v>0</v>
      </c>
      <c r="E41" s="108">
        <v>0</v>
      </c>
      <c r="F41" s="108">
        <v>0</v>
      </c>
      <c r="G41" s="108">
        <v>0</v>
      </c>
      <c r="H41" s="109">
        <v>0</v>
      </c>
      <c r="I41" s="108">
        <v>5351</v>
      </c>
      <c r="J41" s="107">
        <v>5351</v>
      </c>
      <c r="K41" s="133"/>
      <c r="L41" s="133"/>
    </row>
    <row r="42" spans="1:12" ht="5.25" customHeight="1">
      <c r="A42" s="132"/>
      <c r="B42" s="131"/>
      <c r="C42" s="109"/>
      <c r="D42" s="109"/>
      <c r="E42" s="109"/>
      <c r="F42" s="109"/>
      <c r="G42" s="109"/>
      <c r="H42" s="109"/>
      <c r="I42" s="109"/>
      <c r="J42" s="107"/>
      <c r="K42" s="133"/>
      <c r="L42" s="133"/>
    </row>
    <row r="43" spans="1:12" ht="11.25" customHeight="1">
      <c r="A43" s="130" t="s">
        <v>102</v>
      </c>
      <c r="B43" s="129" t="s">
        <v>101</v>
      </c>
      <c r="C43" s="128">
        <v>-59003.500000000029</v>
      </c>
      <c r="D43" s="128">
        <v>3964.6999999999989</v>
      </c>
      <c r="E43" s="128">
        <v>-23283.5</v>
      </c>
      <c r="F43" s="128">
        <v>3911.7000000000116</v>
      </c>
      <c r="G43" s="128">
        <v>-1155.3999999999996</v>
      </c>
      <c r="H43" s="128">
        <v>-75566.000000000015</v>
      </c>
      <c r="I43" s="128">
        <v>-3970.6999999999971</v>
      </c>
      <c r="J43" s="126">
        <v>-79536.700000000012</v>
      </c>
      <c r="K43" s="112"/>
      <c r="L43" s="112"/>
    </row>
    <row r="44" spans="1:12" ht="6" customHeight="1">
      <c r="A44" s="132"/>
      <c r="B44" s="131"/>
      <c r="C44" s="109"/>
      <c r="D44" s="109"/>
      <c r="E44" s="109"/>
      <c r="F44" s="109"/>
      <c r="G44" s="109"/>
      <c r="H44" s="128"/>
      <c r="I44" s="109"/>
      <c r="J44" s="107"/>
      <c r="K44" s="133"/>
      <c r="L44" s="133"/>
    </row>
    <row r="45" spans="1:12" ht="11.25" customHeight="1">
      <c r="A45" s="130" t="s">
        <v>100</v>
      </c>
      <c r="B45" s="129" t="s">
        <v>99</v>
      </c>
      <c r="C45" s="128">
        <v>0</v>
      </c>
      <c r="D45" s="128">
        <v>0</v>
      </c>
      <c r="E45" s="128">
        <v>2.9</v>
      </c>
      <c r="F45" s="128">
        <v>0</v>
      </c>
      <c r="G45" s="128">
        <v>0</v>
      </c>
      <c r="H45" s="128">
        <v>2.9</v>
      </c>
      <c r="I45" s="128">
        <v>196.7</v>
      </c>
      <c r="J45" s="126">
        <v>199.6</v>
      </c>
      <c r="K45" s="112"/>
      <c r="L45" s="112"/>
    </row>
    <row r="46" spans="1:12" ht="6" customHeight="1">
      <c r="A46" s="132"/>
      <c r="B46" s="131"/>
      <c r="C46" s="108"/>
      <c r="D46" s="108"/>
      <c r="E46" s="108"/>
      <c r="F46" s="108"/>
      <c r="G46" s="108"/>
      <c r="H46" s="109"/>
      <c r="I46" s="108"/>
      <c r="J46" s="107"/>
      <c r="K46" s="133"/>
      <c r="L46" s="133"/>
    </row>
    <row r="47" spans="1:12" ht="11.25" customHeight="1">
      <c r="A47" s="130" t="s">
        <v>98</v>
      </c>
      <c r="B47" s="129" t="s">
        <v>97</v>
      </c>
      <c r="C47" s="128">
        <v>4247.5</v>
      </c>
      <c r="D47" s="128">
        <v>532</v>
      </c>
      <c r="E47" s="128">
        <v>2454.8000000000002</v>
      </c>
      <c r="F47" s="128">
        <v>1.3</v>
      </c>
      <c r="G47" s="128">
        <v>0</v>
      </c>
      <c r="H47" s="128">
        <v>7235.6</v>
      </c>
      <c r="I47" s="128">
        <v>4245.3999999999996</v>
      </c>
      <c r="J47" s="126">
        <v>11481</v>
      </c>
      <c r="K47" s="112"/>
      <c r="L47" s="112"/>
    </row>
    <row r="48" spans="1:12" ht="11.25" customHeight="1">
      <c r="A48" s="132"/>
      <c r="B48" s="131" t="s">
        <v>96</v>
      </c>
      <c r="C48" s="108">
        <v>555.5</v>
      </c>
      <c r="D48" s="108">
        <v>457.3</v>
      </c>
      <c r="E48" s="108">
        <v>2361.5</v>
      </c>
      <c r="F48" s="108">
        <v>1.3</v>
      </c>
      <c r="G48" s="108">
        <v>0</v>
      </c>
      <c r="H48" s="109">
        <v>3375.6000000000004</v>
      </c>
      <c r="I48" s="108">
        <v>1674.5999999999997</v>
      </c>
      <c r="J48" s="107">
        <v>5050.2</v>
      </c>
      <c r="K48" s="133"/>
      <c r="L48" s="133"/>
    </row>
    <row r="49" spans="1:12" ht="11.25" customHeight="1">
      <c r="A49" s="132"/>
      <c r="B49" s="131" t="s">
        <v>95</v>
      </c>
      <c r="C49" s="109">
        <v>3589.4999999999995</v>
      </c>
      <c r="D49" s="109">
        <v>74.700000000000017</v>
      </c>
      <c r="E49" s="109">
        <v>91.4</v>
      </c>
      <c r="F49" s="109">
        <v>0</v>
      </c>
      <c r="G49" s="109">
        <v>0</v>
      </c>
      <c r="H49" s="109">
        <v>3755.5999999999995</v>
      </c>
      <c r="I49" s="109">
        <v>2570.8000000000002</v>
      </c>
      <c r="J49" s="107">
        <v>6326.4</v>
      </c>
      <c r="K49" s="133"/>
      <c r="L49" s="133"/>
    </row>
    <row r="50" spans="1:12" ht="11.25" customHeight="1">
      <c r="A50" s="132"/>
      <c r="B50" s="131" t="s">
        <v>92</v>
      </c>
      <c r="C50" s="108">
        <v>2324.6</v>
      </c>
      <c r="D50" s="108">
        <v>74.599999999999994</v>
      </c>
      <c r="E50" s="108">
        <v>47.7</v>
      </c>
      <c r="F50" s="109">
        <v>0</v>
      </c>
      <c r="G50" s="109">
        <v>0</v>
      </c>
      <c r="H50" s="109">
        <v>2446.8999999999996</v>
      </c>
      <c r="I50" s="108">
        <v>689.6</v>
      </c>
      <c r="J50" s="107">
        <v>3136.4999999999995</v>
      </c>
      <c r="K50" s="133"/>
      <c r="L50" s="133"/>
    </row>
    <row r="51" spans="1:12" ht="11.25" customHeight="1">
      <c r="A51" s="132"/>
      <c r="B51" s="131" t="s">
        <v>94</v>
      </c>
      <c r="C51" s="108">
        <v>1264.8999999999996</v>
      </c>
      <c r="D51" s="108">
        <v>0.10000000000002274</v>
      </c>
      <c r="E51" s="108">
        <v>43.7</v>
      </c>
      <c r="F51" s="108">
        <v>0</v>
      </c>
      <c r="G51" s="108">
        <v>0</v>
      </c>
      <c r="H51" s="109">
        <v>1308.6999999999996</v>
      </c>
      <c r="I51" s="108">
        <v>1881.2</v>
      </c>
      <c r="J51" s="107">
        <v>3189.8999999999996</v>
      </c>
      <c r="K51" s="133"/>
      <c r="L51" s="133"/>
    </row>
    <row r="52" spans="1:12" ht="11.25" customHeight="1">
      <c r="A52" s="132"/>
      <c r="B52" s="131" t="s">
        <v>93</v>
      </c>
      <c r="C52" s="109">
        <v>102.5</v>
      </c>
      <c r="D52" s="109">
        <v>0</v>
      </c>
      <c r="E52" s="109">
        <v>1.9</v>
      </c>
      <c r="F52" s="109">
        <v>0</v>
      </c>
      <c r="G52" s="109">
        <v>0</v>
      </c>
      <c r="H52" s="109">
        <v>104.4</v>
      </c>
      <c r="I52" s="109">
        <v>0</v>
      </c>
      <c r="J52" s="107">
        <v>104.4</v>
      </c>
      <c r="K52" s="133"/>
      <c r="L52" s="133"/>
    </row>
    <row r="53" spans="1:12" ht="11.25" customHeight="1">
      <c r="A53" s="132"/>
      <c r="B53" s="131" t="s">
        <v>92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9">
        <v>0</v>
      </c>
      <c r="I53" s="108">
        <v>0</v>
      </c>
      <c r="J53" s="107">
        <v>0</v>
      </c>
      <c r="K53" s="133"/>
      <c r="L53" s="133"/>
    </row>
    <row r="54" spans="1:12" ht="11.25" customHeight="1">
      <c r="A54" s="132"/>
      <c r="B54" s="131" t="s">
        <v>91</v>
      </c>
      <c r="C54" s="108">
        <v>102.5</v>
      </c>
      <c r="D54" s="108">
        <v>0</v>
      </c>
      <c r="E54" s="108">
        <v>1.9</v>
      </c>
      <c r="F54" s="108">
        <v>0</v>
      </c>
      <c r="G54" s="108">
        <v>0</v>
      </c>
      <c r="H54" s="109">
        <v>104.4</v>
      </c>
      <c r="I54" s="108">
        <v>0</v>
      </c>
      <c r="J54" s="107">
        <v>104.4</v>
      </c>
      <c r="K54" s="133"/>
      <c r="L54" s="133"/>
    </row>
    <row r="55" spans="1:12" ht="7.5" customHeight="1">
      <c r="A55" s="132"/>
      <c r="B55" s="131"/>
      <c r="C55" s="109"/>
      <c r="D55" s="109"/>
      <c r="E55" s="109"/>
      <c r="F55" s="109"/>
      <c r="G55" s="109"/>
      <c r="H55" s="109"/>
      <c r="I55" s="109"/>
      <c r="J55" s="107"/>
      <c r="K55" s="133"/>
      <c r="L55" s="133"/>
    </row>
    <row r="56" spans="1:12" ht="11.25" customHeight="1">
      <c r="A56" s="130" t="s">
        <v>90</v>
      </c>
      <c r="B56" s="129" t="s">
        <v>89</v>
      </c>
      <c r="C56" s="128">
        <v>119215.19999999998</v>
      </c>
      <c r="D56" s="128">
        <v>11202.9</v>
      </c>
      <c r="E56" s="128">
        <v>9264.8000000000011</v>
      </c>
      <c r="F56" s="128">
        <v>206751.7</v>
      </c>
      <c r="G56" s="128">
        <v>4478</v>
      </c>
      <c r="H56" s="128">
        <v>350912.6</v>
      </c>
      <c r="I56" s="128">
        <v>44312.2</v>
      </c>
      <c r="J56" s="126">
        <v>395224.8</v>
      </c>
      <c r="K56" s="112"/>
      <c r="L56" s="112"/>
    </row>
    <row r="57" spans="1:12" ht="11.25" customHeight="1">
      <c r="A57" s="130" t="s">
        <v>88</v>
      </c>
      <c r="B57" s="129" t="s">
        <v>87</v>
      </c>
      <c r="C57" s="128">
        <v>182466.2</v>
      </c>
      <c r="D57" s="128">
        <v>7770.2000000000007</v>
      </c>
      <c r="E57" s="128">
        <v>35000.200000000004</v>
      </c>
      <c r="F57" s="128">
        <v>202841.3</v>
      </c>
      <c r="G57" s="128">
        <v>5633.4</v>
      </c>
      <c r="H57" s="128">
        <v>433711.30000000005</v>
      </c>
      <c r="I57" s="128">
        <v>52331.6</v>
      </c>
      <c r="J57" s="126">
        <v>486042.9</v>
      </c>
      <c r="K57" s="112"/>
      <c r="L57" s="112"/>
    </row>
    <row r="58" spans="1:12" ht="11.25" customHeight="1">
      <c r="A58" s="130" t="s">
        <v>86</v>
      </c>
      <c r="B58" s="129" t="s">
        <v>85</v>
      </c>
      <c r="C58" s="128">
        <v>-63251.000000000029</v>
      </c>
      <c r="D58" s="128">
        <v>3432.6999999999989</v>
      </c>
      <c r="E58" s="128">
        <v>-25735.4</v>
      </c>
      <c r="F58" s="128">
        <v>3910.4000000000233</v>
      </c>
      <c r="G58" s="128">
        <v>-1155.3999999999996</v>
      </c>
      <c r="H58" s="128">
        <v>-82798.700000000012</v>
      </c>
      <c r="I58" s="128">
        <v>-8019.4000000000015</v>
      </c>
      <c r="J58" s="126">
        <v>-90818.1</v>
      </c>
      <c r="K58" s="112"/>
      <c r="L58" s="112"/>
    </row>
    <row r="59" spans="1:12" ht="5.25" customHeight="1">
      <c r="A59" s="130"/>
      <c r="B59" s="129"/>
      <c r="C59" s="127"/>
      <c r="D59" s="127"/>
      <c r="E59" s="127"/>
      <c r="F59" s="127"/>
      <c r="G59" s="127"/>
      <c r="H59" s="127"/>
      <c r="I59" s="127"/>
      <c r="J59" s="126"/>
      <c r="K59" s="112"/>
      <c r="L59" s="112"/>
    </row>
    <row r="60" spans="1:12" ht="11.25" customHeight="1">
      <c r="A60" s="130" t="s">
        <v>84</v>
      </c>
      <c r="B60" s="129" t="s">
        <v>83</v>
      </c>
      <c r="C60" s="128">
        <v>500</v>
      </c>
      <c r="D60" s="128">
        <v>1125.8</v>
      </c>
      <c r="E60" s="128">
        <v>33927</v>
      </c>
      <c r="F60" s="128">
        <v>44901.200000000004</v>
      </c>
      <c r="G60" s="128">
        <v>1155.4000000000001</v>
      </c>
      <c r="H60" s="128">
        <v>81609.399999999994</v>
      </c>
      <c r="I60" s="128">
        <v>19787</v>
      </c>
      <c r="J60" s="126">
        <v>101396.4</v>
      </c>
      <c r="K60" s="112"/>
      <c r="L60" s="112"/>
    </row>
    <row r="61" spans="1:12" ht="11.25" customHeight="1">
      <c r="A61" s="132"/>
      <c r="B61" s="131" t="s">
        <v>82</v>
      </c>
      <c r="C61" s="108">
        <v>0</v>
      </c>
      <c r="D61" s="108">
        <v>0</v>
      </c>
      <c r="E61" s="134">
        <v>12451.200000000003</v>
      </c>
      <c r="F61" s="134">
        <v>39974.400000000001</v>
      </c>
      <c r="G61" s="134">
        <v>1155.4000000000001</v>
      </c>
      <c r="H61" s="109">
        <v>53581.000000000007</v>
      </c>
      <c r="I61" s="108">
        <v>13257.9</v>
      </c>
      <c r="J61" s="107">
        <v>66838.900000000009</v>
      </c>
      <c r="K61" s="133"/>
      <c r="L61" s="133"/>
    </row>
    <row r="62" spans="1:12" ht="11.25" customHeight="1">
      <c r="A62" s="132"/>
      <c r="B62" s="131" t="s">
        <v>81</v>
      </c>
      <c r="C62" s="108">
        <v>0</v>
      </c>
      <c r="D62" s="108">
        <v>863.3</v>
      </c>
      <c r="E62" s="108">
        <v>28.4</v>
      </c>
      <c r="F62" s="108">
        <v>0</v>
      </c>
      <c r="G62" s="108">
        <v>0</v>
      </c>
      <c r="H62" s="109">
        <v>891.69999999999993</v>
      </c>
      <c r="I62" s="108">
        <v>0</v>
      </c>
      <c r="J62" s="107">
        <v>891.69999999999993</v>
      </c>
      <c r="K62" s="133"/>
      <c r="L62" s="133"/>
    </row>
    <row r="63" spans="1:12" ht="11.25" customHeight="1">
      <c r="A63" s="132"/>
      <c r="B63" s="131" t="s">
        <v>80</v>
      </c>
      <c r="C63" s="108">
        <v>500</v>
      </c>
      <c r="D63" s="108">
        <v>0</v>
      </c>
      <c r="E63" s="108">
        <v>0.3</v>
      </c>
      <c r="F63" s="108">
        <v>0</v>
      </c>
      <c r="G63" s="108">
        <v>0</v>
      </c>
      <c r="H63" s="109">
        <v>500.3</v>
      </c>
      <c r="I63" s="108">
        <v>0</v>
      </c>
      <c r="J63" s="107">
        <v>500.3</v>
      </c>
      <c r="K63" s="133"/>
      <c r="L63" s="133"/>
    </row>
    <row r="64" spans="1:12" ht="11.25" customHeight="1">
      <c r="A64" s="132"/>
      <c r="B64" s="131" t="s">
        <v>79</v>
      </c>
      <c r="C64" s="108">
        <v>0</v>
      </c>
      <c r="D64" s="108">
        <v>262.5</v>
      </c>
      <c r="E64" s="108">
        <v>21447.1</v>
      </c>
      <c r="F64" s="108">
        <v>4926.8</v>
      </c>
      <c r="G64" s="108">
        <v>0</v>
      </c>
      <c r="H64" s="109">
        <v>26636.399999999998</v>
      </c>
      <c r="I64" s="108">
        <v>6407.1</v>
      </c>
      <c r="J64" s="107">
        <v>33043.5</v>
      </c>
      <c r="K64" s="133"/>
      <c r="L64" s="133"/>
    </row>
    <row r="65" spans="1:12" ht="11.25" customHeight="1">
      <c r="A65" s="132"/>
      <c r="B65" s="131" t="s">
        <v>78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9">
        <v>0</v>
      </c>
      <c r="I65" s="108">
        <v>0</v>
      </c>
      <c r="J65" s="107">
        <v>0</v>
      </c>
      <c r="K65" s="133"/>
      <c r="L65" s="133"/>
    </row>
    <row r="66" spans="1:12" ht="12" customHeight="1">
      <c r="A66" s="132"/>
      <c r="B66" s="131" t="s">
        <v>77</v>
      </c>
      <c r="C66" s="108">
        <v>0</v>
      </c>
      <c r="D66" s="108">
        <v>0</v>
      </c>
      <c r="E66" s="108">
        <v>0</v>
      </c>
      <c r="F66" s="108">
        <v>0</v>
      </c>
      <c r="G66" s="108">
        <v>0</v>
      </c>
      <c r="H66" s="109">
        <v>0</v>
      </c>
      <c r="I66" s="108">
        <v>122</v>
      </c>
      <c r="J66" s="107">
        <v>122</v>
      </c>
      <c r="K66" s="112"/>
      <c r="L66" s="112"/>
    </row>
    <row r="67" spans="1:12" ht="11.25" customHeight="1">
      <c r="A67" s="130" t="s">
        <v>76</v>
      </c>
      <c r="B67" s="129" t="s">
        <v>75</v>
      </c>
      <c r="C67" s="128">
        <v>66838.900000000009</v>
      </c>
      <c r="D67" s="128">
        <v>891.69999999999993</v>
      </c>
      <c r="E67" s="128">
        <v>500.3</v>
      </c>
      <c r="F67" s="128">
        <v>33043.5</v>
      </c>
      <c r="G67" s="128">
        <v>0</v>
      </c>
      <c r="H67" s="128">
        <v>101274.40000000001</v>
      </c>
      <c r="I67" s="128">
        <v>122</v>
      </c>
      <c r="J67" s="126">
        <v>101396.40000000001</v>
      </c>
      <c r="K67" s="112"/>
      <c r="L67" s="112"/>
    </row>
    <row r="68" spans="1:12" ht="11.25" customHeight="1">
      <c r="A68" s="130"/>
      <c r="B68" s="129"/>
      <c r="C68" s="128"/>
      <c r="D68" s="128"/>
      <c r="E68" s="128"/>
      <c r="F68" s="128"/>
      <c r="G68" s="128"/>
      <c r="H68" s="128"/>
      <c r="I68" s="128"/>
      <c r="J68" s="126"/>
      <c r="K68" s="112"/>
      <c r="L68" s="112"/>
    </row>
    <row r="69" spans="1:12" ht="12" customHeight="1">
      <c r="A69" s="130" t="s">
        <v>74</v>
      </c>
      <c r="B69" s="129" t="s">
        <v>73</v>
      </c>
      <c r="C69" s="127">
        <v>119715.19999999998</v>
      </c>
      <c r="D69" s="127">
        <v>12328.699999999999</v>
      </c>
      <c r="E69" s="127">
        <v>43191.8</v>
      </c>
      <c r="F69" s="127">
        <v>251652.90000000002</v>
      </c>
      <c r="G69" s="127">
        <v>5633.4</v>
      </c>
      <c r="H69" s="128">
        <v>432522.00000000006</v>
      </c>
      <c r="I69" s="127">
        <v>64099.199999999997</v>
      </c>
      <c r="J69" s="126">
        <v>496621.20000000007</v>
      </c>
      <c r="K69" s="112"/>
      <c r="L69" s="112"/>
    </row>
    <row r="70" spans="1:12" ht="12" customHeight="1">
      <c r="A70" s="130" t="s">
        <v>72</v>
      </c>
      <c r="B70" s="129" t="s">
        <v>71</v>
      </c>
      <c r="C70" s="128">
        <v>162385.00000000006</v>
      </c>
      <c r="D70" s="128">
        <v>8661.9000000000015</v>
      </c>
      <c r="E70" s="128">
        <v>35498.700000000004</v>
      </c>
      <c r="F70" s="128">
        <v>235884.79999999999</v>
      </c>
      <c r="G70" s="128">
        <v>5633.4</v>
      </c>
      <c r="H70" s="128">
        <v>448063.80000000005</v>
      </c>
      <c r="I70" s="128">
        <v>52323.4</v>
      </c>
      <c r="J70" s="126">
        <v>500387.20000000007</v>
      </c>
      <c r="K70" s="112"/>
      <c r="L70" s="112"/>
    </row>
    <row r="71" spans="1:12" ht="15" customHeight="1" thickBot="1">
      <c r="A71" s="130" t="s">
        <v>70</v>
      </c>
      <c r="B71" s="129" t="s">
        <v>69</v>
      </c>
      <c r="C71" s="127">
        <v>249305.10000000003</v>
      </c>
      <c r="D71" s="127">
        <v>8661.9000000000015</v>
      </c>
      <c r="E71" s="127">
        <v>35500.500000000007</v>
      </c>
      <c r="F71" s="127">
        <v>235884.79999999999</v>
      </c>
      <c r="G71" s="127">
        <v>5633.4</v>
      </c>
      <c r="H71" s="128">
        <v>534985.70000000007</v>
      </c>
      <c r="I71" s="127">
        <v>52453.599999999999</v>
      </c>
      <c r="J71" s="126">
        <v>587439.30000000005</v>
      </c>
      <c r="K71" s="112"/>
      <c r="L71" s="112"/>
    </row>
    <row r="72" spans="1:12" s="120" customFormat="1" ht="17.25" customHeight="1">
      <c r="A72" s="125" t="s">
        <v>68</v>
      </c>
      <c r="B72" s="124" t="s">
        <v>67</v>
      </c>
      <c r="C72" s="123">
        <v>-42669.800000000076</v>
      </c>
      <c r="D72" s="123">
        <v>3666.7999999999975</v>
      </c>
      <c r="E72" s="123">
        <v>7693.0999999999985</v>
      </c>
      <c r="F72" s="123">
        <v>15768.100000000035</v>
      </c>
      <c r="G72" s="123">
        <v>0</v>
      </c>
      <c r="H72" s="123">
        <v>-15541.800000000047</v>
      </c>
      <c r="I72" s="123">
        <v>11775.799999999996</v>
      </c>
      <c r="J72" s="122">
        <v>-3766.0000000000509</v>
      </c>
      <c r="K72" s="112"/>
      <c r="L72" s="121"/>
    </row>
    <row r="73" spans="1:12" ht="17.25" customHeight="1" thickBot="1">
      <c r="A73" s="119" t="s">
        <v>66</v>
      </c>
      <c r="B73" s="118" t="s">
        <v>65</v>
      </c>
      <c r="C73" s="117">
        <v>-129589.90000000005</v>
      </c>
      <c r="D73" s="117">
        <v>3666.7999999999975</v>
      </c>
      <c r="E73" s="117">
        <v>7691.2999999999956</v>
      </c>
      <c r="F73" s="117">
        <v>15768.100000000035</v>
      </c>
      <c r="G73" s="117">
        <v>0</v>
      </c>
      <c r="H73" s="117">
        <v>-102463.70000000001</v>
      </c>
      <c r="I73" s="117">
        <v>11645.599999999999</v>
      </c>
      <c r="J73" s="116">
        <v>-90818.1</v>
      </c>
      <c r="K73" s="112"/>
      <c r="L73" s="112"/>
    </row>
    <row r="74" spans="1:12" ht="4.5" customHeight="1">
      <c r="A74" s="115"/>
      <c r="C74" s="114"/>
      <c r="D74" s="114"/>
      <c r="E74" s="114"/>
      <c r="F74" s="114"/>
      <c r="G74" s="114"/>
      <c r="H74" s="114"/>
      <c r="I74" s="114"/>
      <c r="J74" s="113"/>
      <c r="K74" s="112"/>
      <c r="L74" s="112"/>
    </row>
    <row r="75" spans="1:12" ht="13.5" customHeight="1">
      <c r="A75" s="111"/>
      <c r="B75" s="110" t="s">
        <v>64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09">
        <v>0</v>
      </c>
      <c r="I75" s="108">
        <v>0</v>
      </c>
      <c r="J75" s="107">
        <v>0</v>
      </c>
      <c r="K75" s="112"/>
      <c r="L75" s="112"/>
    </row>
    <row r="76" spans="1:12">
      <c r="A76" s="111"/>
      <c r="B76" s="110" t="s">
        <v>63</v>
      </c>
      <c r="C76" s="108">
        <v>0</v>
      </c>
      <c r="D76" s="108">
        <v>0</v>
      </c>
      <c r="E76" s="108">
        <v>32</v>
      </c>
      <c r="F76" s="108">
        <v>22002.9</v>
      </c>
      <c r="G76" s="108">
        <v>0</v>
      </c>
      <c r="H76" s="109">
        <v>22034.9</v>
      </c>
      <c r="I76" s="108">
        <v>115.8</v>
      </c>
      <c r="J76" s="107">
        <v>22150.7</v>
      </c>
      <c r="K76" s="99"/>
      <c r="L76" s="98"/>
    </row>
    <row r="77" spans="1:12">
      <c r="A77" s="111"/>
      <c r="B77" s="110" t="s">
        <v>62</v>
      </c>
      <c r="C77" s="108">
        <v>20982.799999999999</v>
      </c>
      <c r="D77" s="108">
        <v>0</v>
      </c>
      <c r="E77" s="108">
        <v>0</v>
      </c>
      <c r="F77" s="108">
        <v>0</v>
      </c>
      <c r="G77" s="108">
        <v>0</v>
      </c>
      <c r="H77" s="109">
        <v>20982.799999999999</v>
      </c>
      <c r="I77" s="108">
        <v>1167.9000000000001</v>
      </c>
      <c r="J77" s="107">
        <v>22150.7</v>
      </c>
    </row>
    <row r="78" spans="1:12" ht="4.5" customHeight="1" thickBot="1">
      <c r="A78" s="106"/>
      <c r="B78" s="105"/>
      <c r="C78" s="104"/>
      <c r="D78" s="104"/>
      <c r="E78" s="104"/>
      <c r="F78" s="104"/>
      <c r="G78" s="104"/>
      <c r="H78" s="104"/>
      <c r="I78" s="104"/>
      <c r="J78" s="103"/>
    </row>
    <row r="79" spans="1:12" ht="6" customHeight="1">
      <c r="A79" s="102"/>
      <c r="B79" s="98"/>
      <c r="C79" s="99"/>
      <c r="D79" s="99"/>
      <c r="E79" s="99"/>
      <c r="F79" s="99"/>
      <c r="G79" s="99"/>
      <c r="H79" s="99"/>
      <c r="I79" s="99"/>
      <c r="J79" s="99"/>
      <c r="K79" s="99"/>
    </row>
    <row r="80" spans="1:12" ht="12" customHeight="1">
      <c r="A80" s="100" t="s">
        <v>53</v>
      </c>
      <c r="B80" s="100"/>
      <c r="C80" s="100"/>
      <c r="D80" s="100"/>
      <c r="E80" s="100"/>
      <c r="F80" s="100"/>
      <c r="G80" s="100"/>
      <c r="H80" s="100"/>
      <c r="I80" s="100"/>
      <c r="J80" s="100"/>
      <c r="K80" s="99"/>
    </row>
    <row r="81" spans="1:12" ht="12" customHeight="1">
      <c r="A81" s="100"/>
      <c r="B81" s="101" t="s">
        <v>61</v>
      </c>
      <c r="C81" s="101"/>
      <c r="D81" s="101"/>
      <c r="E81" s="101"/>
      <c r="F81" s="101"/>
      <c r="G81" s="101"/>
      <c r="H81" s="101"/>
      <c r="I81" s="101"/>
      <c r="J81" s="101"/>
      <c r="K81" s="99"/>
    </row>
    <row r="82" spans="1:12" ht="12" customHeight="1">
      <c r="A82" s="100"/>
      <c r="B82" s="101" t="s">
        <v>60</v>
      </c>
      <c r="C82" s="101"/>
      <c r="D82" s="101"/>
      <c r="E82" s="101"/>
      <c r="F82" s="101"/>
      <c r="G82" s="101"/>
      <c r="H82" s="101"/>
      <c r="I82" s="101"/>
      <c r="J82" s="101"/>
      <c r="K82" s="99"/>
    </row>
    <row r="83" spans="1:12">
      <c r="A83" s="101" t="s">
        <v>59</v>
      </c>
      <c r="B83" s="101"/>
      <c r="C83" s="101"/>
      <c r="D83" s="101"/>
      <c r="E83" s="101"/>
      <c r="F83" s="101"/>
      <c r="G83" s="101"/>
      <c r="H83" s="101"/>
      <c r="I83" s="101"/>
      <c r="J83" s="100"/>
      <c r="K83" s="99"/>
      <c r="L83" s="98"/>
    </row>
  </sheetData>
  <mergeCells count="3">
    <mergeCell ref="B81:J81"/>
    <mergeCell ref="B82:J82"/>
    <mergeCell ref="A83:I83"/>
  </mergeCells>
  <printOptions horizontalCentered="1"/>
  <pageMargins left="0.19685039370078741" right="0.19685039370078741" top="0.98425196850393704" bottom="0.19685039370078741" header="0" footer="0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V121"/>
  <sheetViews>
    <sheetView topLeftCell="A11" workbookViewId="0">
      <selection activeCell="P21" sqref="P21"/>
    </sheetView>
  </sheetViews>
  <sheetFormatPr baseColWidth="10" defaultColWidth="12.5" defaultRowHeight="16"/>
  <cols>
    <col min="1" max="1" width="4.6640625" style="4" customWidth="1"/>
    <col min="2" max="3" width="4.5" style="4" customWidth="1"/>
    <col min="4" max="4" width="4" style="6" customWidth="1"/>
    <col min="5" max="5" width="2.5" style="7" customWidth="1"/>
    <col min="6" max="6" width="49.1640625" style="8" customWidth="1"/>
    <col min="7" max="7" width="12.1640625" style="8" customWidth="1"/>
    <col min="8" max="8" width="12.1640625" style="63" customWidth="1"/>
    <col min="9" max="10" width="12.1640625" style="8" customWidth="1"/>
    <col min="11" max="11" width="2.83203125" style="8" customWidth="1"/>
    <col min="12" max="237" width="12.5" style="4"/>
    <col min="238" max="238" width="4.6640625" style="4" customWidth="1"/>
    <col min="239" max="240" width="4.5" style="4" customWidth="1"/>
    <col min="241" max="241" width="4" style="4" customWidth="1"/>
    <col min="242" max="242" width="2.5" style="4" customWidth="1"/>
    <col min="243" max="243" width="46.1640625" style="4" customWidth="1"/>
    <col min="244" max="245" width="12.5" style="4" customWidth="1"/>
    <col min="246" max="246" width="11.1640625" style="4" customWidth="1"/>
    <col min="247" max="247" width="12.1640625" style="4" customWidth="1"/>
    <col min="248" max="248" width="2.83203125" style="4" customWidth="1"/>
    <col min="249" max="250" width="12.5" style="4" customWidth="1"/>
    <col min="251" max="251" width="11.1640625" style="4" customWidth="1"/>
    <col min="252" max="252" width="12.83203125" style="4" customWidth="1"/>
    <col min="253" max="253" width="12.5" style="4" customWidth="1"/>
    <col min="254" max="493" width="12.5" style="4"/>
    <col min="494" max="494" width="4.6640625" style="4" customWidth="1"/>
    <col min="495" max="496" width="4.5" style="4" customWidth="1"/>
    <col min="497" max="497" width="4" style="4" customWidth="1"/>
    <col min="498" max="498" width="2.5" style="4" customWidth="1"/>
    <col min="499" max="499" width="46.1640625" style="4" customWidth="1"/>
    <col min="500" max="501" width="12.5" style="4" customWidth="1"/>
    <col min="502" max="502" width="11.1640625" style="4" customWidth="1"/>
    <col min="503" max="503" width="12.1640625" style="4" customWidth="1"/>
    <col min="504" max="504" width="2.83203125" style="4" customWidth="1"/>
    <col min="505" max="506" width="12.5" style="4" customWidth="1"/>
    <col min="507" max="507" width="11.1640625" style="4" customWidth="1"/>
    <col min="508" max="508" width="12.83203125" style="4" customWidth="1"/>
    <col min="509" max="509" width="12.5" style="4" customWidth="1"/>
    <col min="510" max="749" width="12.5" style="4"/>
    <col min="750" max="750" width="4.6640625" style="4" customWidth="1"/>
    <col min="751" max="752" width="4.5" style="4" customWidth="1"/>
    <col min="753" max="753" width="4" style="4" customWidth="1"/>
    <col min="754" max="754" width="2.5" style="4" customWidth="1"/>
    <col min="755" max="755" width="46.1640625" style="4" customWidth="1"/>
    <col min="756" max="757" width="12.5" style="4" customWidth="1"/>
    <col min="758" max="758" width="11.1640625" style="4" customWidth="1"/>
    <col min="759" max="759" width="12.1640625" style="4" customWidth="1"/>
    <col min="760" max="760" width="2.83203125" style="4" customWidth="1"/>
    <col min="761" max="762" width="12.5" style="4" customWidth="1"/>
    <col min="763" max="763" width="11.1640625" style="4" customWidth="1"/>
    <col min="764" max="764" width="12.83203125" style="4" customWidth="1"/>
    <col min="765" max="765" width="12.5" style="4" customWidth="1"/>
    <col min="766" max="1005" width="12.5" style="4"/>
    <col min="1006" max="1006" width="4.6640625" style="4" customWidth="1"/>
    <col min="1007" max="1008" width="4.5" style="4" customWidth="1"/>
    <col min="1009" max="1009" width="4" style="4" customWidth="1"/>
    <col min="1010" max="1010" width="2.5" style="4" customWidth="1"/>
    <col min="1011" max="1011" width="46.1640625" style="4" customWidth="1"/>
    <col min="1012" max="1013" width="12.5" style="4" customWidth="1"/>
    <col min="1014" max="1014" width="11.1640625" style="4" customWidth="1"/>
    <col min="1015" max="1015" width="12.1640625" style="4" customWidth="1"/>
    <col min="1016" max="1016" width="2.83203125" style="4" customWidth="1"/>
    <col min="1017" max="1018" width="12.5" style="4" customWidth="1"/>
    <col min="1019" max="1019" width="11.1640625" style="4" customWidth="1"/>
    <col min="1020" max="1020" width="12.83203125" style="4" customWidth="1"/>
    <col min="1021" max="1021" width="12.5" style="4" customWidth="1"/>
    <col min="1022" max="1261" width="12.5" style="4"/>
    <col min="1262" max="1262" width="4.6640625" style="4" customWidth="1"/>
    <col min="1263" max="1264" width="4.5" style="4" customWidth="1"/>
    <col min="1265" max="1265" width="4" style="4" customWidth="1"/>
    <col min="1266" max="1266" width="2.5" style="4" customWidth="1"/>
    <col min="1267" max="1267" width="46.1640625" style="4" customWidth="1"/>
    <col min="1268" max="1269" width="12.5" style="4" customWidth="1"/>
    <col min="1270" max="1270" width="11.1640625" style="4" customWidth="1"/>
    <col min="1271" max="1271" width="12.1640625" style="4" customWidth="1"/>
    <col min="1272" max="1272" width="2.83203125" style="4" customWidth="1"/>
    <col min="1273" max="1274" width="12.5" style="4" customWidth="1"/>
    <col min="1275" max="1275" width="11.1640625" style="4" customWidth="1"/>
    <col min="1276" max="1276" width="12.83203125" style="4" customWidth="1"/>
    <col min="1277" max="1277" width="12.5" style="4" customWidth="1"/>
    <col min="1278" max="1517" width="12.5" style="4"/>
    <col min="1518" max="1518" width="4.6640625" style="4" customWidth="1"/>
    <col min="1519" max="1520" width="4.5" style="4" customWidth="1"/>
    <col min="1521" max="1521" width="4" style="4" customWidth="1"/>
    <col min="1522" max="1522" width="2.5" style="4" customWidth="1"/>
    <col min="1523" max="1523" width="46.1640625" style="4" customWidth="1"/>
    <col min="1524" max="1525" width="12.5" style="4" customWidth="1"/>
    <col min="1526" max="1526" width="11.1640625" style="4" customWidth="1"/>
    <col min="1527" max="1527" width="12.1640625" style="4" customWidth="1"/>
    <col min="1528" max="1528" width="2.83203125" style="4" customWidth="1"/>
    <col min="1529" max="1530" width="12.5" style="4" customWidth="1"/>
    <col min="1531" max="1531" width="11.1640625" style="4" customWidth="1"/>
    <col min="1532" max="1532" width="12.83203125" style="4" customWidth="1"/>
    <col min="1533" max="1533" width="12.5" style="4" customWidth="1"/>
    <col min="1534" max="1773" width="12.5" style="4"/>
    <col min="1774" max="1774" width="4.6640625" style="4" customWidth="1"/>
    <col min="1775" max="1776" width="4.5" style="4" customWidth="1"/>
    <col min="1777" max="1777" width="4" style="4" customWidth="1"/>
    <col min="1778" max="1778" width="2.5" style="4" customWidth="1"/>
    <col min="1779" max="1779" width="46.1640625" style="4" customWidth="1"/>
    <col min="1780" max="1781" width="12.5" style="4" customWidth="1"/>
    <col min="1782" max="1782" width="11.1640625" style="4" customWidth="1"/>
    <col min="1783" max="1783" width="12.1640625" style="4" customWidth="1"/>
    <col min="1784" max="1784" width="2.83203125" style="4" customWidth="1"/>
    <col min="1785" max="1786" width="12.5" style="4" customWidth="1"/>
    <col min="1787" max="1787" width="11.1640625" style="4" customWidth="1"/>
    <col min="1788" max="1788" width="12.83203125" style="4" customWidth="1"/>
    <col min="1789" max="1789" width="12.5" style="4" customWidth="1"/>
    <col min="1790" max="2029" width="12.5" style="4"/>
    <col min="2030" max="2030" width="4.6640625" style="4" customWidth="1"/>
    <col min="2031" max="2032" width="4.5" style="4" customWidth="1"/>
    <col min="2033" max="2033" width="4" style="4" customWidth="1"/>
    <col min="2034" max="2034" width="2.5" style="4" customWidth="1"/>
    <col min="2035" max="2035" width="46.1640625" style="4" customWidth="1"/>
    <col min="2036" max="2037" width="12.5" style="4" customWidth="1"/>
    <col min="2038" max="2038" width="11.1640625" style="4" customWidth="1"/>
    <col min="2039" max="2039" width="12.1640625" style="4" customWidth="1"/>
    <col min="2040" max="2040" width="2.83203125" style="4" customWidth="1"/>
    <col min="2041" max="2042" width="12.5" style="4" customWidth="1"/>
    <col min="2043" max="2043" width="11.1640625" style="4" customWidth="1"/>
    <col min="2044" max="2044" width="12.83203125" style="4" customWidth="1"/>
    <col min="2045" max="2045" width="12.5" style="4" customWidth="1"/>
    <col min="2046" max="2285" width="12.5" style="4"/>
    <col min="2286" max="2286" width="4.6640625" style="4" customWidth="1"/>
    <col min="2287" max="2288" width="4.5" style="4" customWidth="1"/>
    <col min="2289" max="2289" width="4" style="4" customWidth="1"/>
    <col min="2290" max="2290" width="2.5" style="4" customWidth="1"/>
    <col min="2291" max="2291" width="46.1640625" style="4" customWidth="1"/>
    <col min="2292" max="2293" width="12.5" style="4" customWidth="1"/>
    <col min="2294" max="2294" width="11.1640625" style="4" customWidth="1"/>
    <col min="2295" max="2295" width="12.1640625" style="4" customWidth="1"/>
    <col min="2296" max="2296" width="2.83203125" style="4" customWidth="1"/>
    <col min="2297" max="2298" width="12.5" style="4" customWidth="1"/>
    <col min="2299" max="2299" width="11.1640625" style="4" customWidth="1"/>
    <col min="2300" max="2300" width="12.83203125" style="4" customWidth="1"/>
    <col min="2301" max="2301" width="12.5" style="4" customWidth="1"/>
    <col min="2302" max="2541" width="12.5" style="4"/>
    <col min="2542" max="2542" width="4.6640625" style="4" customWidth="1"/>
    <col min="2543" max="2544" width="4.5" style="4" customWidth="1"/>
    <col min="2545" max="2545" width="4" style="4" customWidth="1"/>
    <col min="2546" max="2546" width="2.5" style="4" customWidth="1"/>
    <col min="2547" max="2547" width="46.1640625" style="4" customWidth="1"/>
    <col min="2548" max="2549" width="12.5" style="4" customWidth="1"/>
    <col min="2550" max="2550" width="11.1640625" style="4" customWidth="1"/>
    <col min="2551" max="2551" width="12.1640625" style="4" customWidth="1"/>
    <col min="2552" max="2552" width="2.83203125" style="4" customWidth="1"/>
    <col min="2553" max="2554" width="12.5" style="4" customWidth="1"/>
    <col min="2555" max="2555" width="11.1640625" style="4" customWidth="1"/>
    <col min="2556" max="2556" width="12.83203125" style="4" customWidth="1"/>
    <col min="2557" max="2557" width="12.5" style="4" customWidth="1"/>
    <col min="2558" max="2797" width="12.5" style="4"/>
    <col min="2798" max="2798" width="4.6640625" style="4" customWidth="1"/>
    <col min="2799" max="2800" width="4.5" style="4" customWidth="1"/>
    <col min="2801" max="2801" width="4" style="4" customWidth="1"/>
    <col min="2802" max="2802" width="2.5" style="4" customWidth="1"/>
    <col min="2803" max="2803" width="46.1640625" style="4" customWidth="1"/>
    <col min="2804" max="2805" width="12.5" style="4" customWidth="1"/>
    <col min="2806" max="2806" width="11.1640625" style="4" customWidth="1"/>
    <col min="2807" max="2807" width="12.1640625" style="4" customWidth="1"/>
    <col min="2808" max="2808" width="2.83203125" style="4" customWidth="1"/>
    <col min="2809" max="2810" width="12.5" style="4" customWidth="1"/>
    <col min="2811" max="2811" width="11.1640625" style="4" customWidth="1"/>
    <col min="2812" max="2812" width="12.83203125" style="4" customWidth="1"/>
    <col min="2813" max="2813" width="12.5" style="4" customWidth="1"/>
    <col min="2814" max="3053" width="12.5" style="4"/>
    <col min="3054" max="3054" width="4.6640625" style="4" customWidth="1"/>
    <col min="3055" max="3056" width="4.5" style="4" customWidth="1"/>
    <col min="3057" max="3057" width="4" style="4" customWidth="1"/>
    <col min="3058" max="3058" width="2.5" style="4" customWidth="1"/>
    <col min="3059" max="3059" width="46.1640625" style="4" customWidth="1"/>
    <col min="3060" max="3061" width="12.5" style="4" customWidth="1"/>
    <col min="3062" max="3062" width="11.1640625" style="4" customWidth="1"/>
    <col min="3063" max="3063" width="12.1640625" style="4" customWidth="1"/>
    <col min="3064" max="3064" width="2.83203125" style="4" customWidth="1"/>
    <col min="3065" max="3066" width="12.5" style="4" customWidth="1"/>
    <col min="3067" max="3067" width="11.1640625" style="4" customWidth="1"/>
    <col min="3068" max="3068" width="12.83203125" style="4" customWidth="1"/>
    <col min="3069" max="3069" width="12.5" style="4" customWidth="1"/>
    <col min="3070" max="3309" width="12.5" style="4"/>
    <col min="3310" max="3310" width="4.6640625" style="4" customWidth="1"/>
    <col min="3311" max="3312" width="4.5" style="4" customWidth="1"/>
    <col min="3313" max="3313" width="4" style="4" customWidth="1"/>
    <col min="3314" max="3314" width="2.5" style="4" customWidth="1"/>
    <col min="3315" max="3315" width="46.1640625" style="4" customWidth="1"/>
    <col min="3316" max="3317" width="12.5" style="4" customWidth="1"/>
    <col min="3318" max="3318" width="11.1640625" style="4" customWidth="1"/>
    <col min="3319" max="3319" width="12.1640625" style="4" customWidth="1"/>
    <col min="3320" max="3320" width="2.83203125" style="4" customWidth="1"/>
    <col min="3321" max="3322" width="12.5" style="4" customWidth="1"/>
    <col min="3323" max="3323" width="11.1640625" style="4" customWidth="1"/>
    <col min="3324" max="3324" width="12.83203125" style="4" customWidth="1"/>
    <col min="3325" max="3325" width="12.5" style="4" customWidth="1"/>
    <col min="3326" max="3565" width="12.5" style="4"/>
    <col min="3566" max="3566" width="4.6640625" style="4" customWidth="1"/>
    <col min="3567" max="3568" width="4.5" style="4" customWidth="1"/>
    <col min="3569" max="3569" width="4" style="4" customWidth="1"/>
    <col min="3570" max="3570" width="2.5" style="4" customWidth="1"/>
    <col min="3571" max="3571" width="46.1640625" style="4" customWidth="1"/>
    <col min="3572" max="3573" width="12.5" style="4" customWidth="1"/>
    <col min="3574" max="3574" width="11.1640625" style="4" customWidth="1"/>
    <col min="3575" max="3575" width="12.1640625" style="4" customWidth="1"/>
    <col min="3576" max="3576" width="2.83203125" style="4" customWidth="1"/>
    <col min="3577" max="3578" width="12.5" style="4" customWidth="1"/>
    <col min="3579" max="3579" width="11.1640625" style="4" customWidth="1"/>
    <col min="3580" max="3580" width="12.83203125" style="4" customWidth="1"/>
    <col min="3581" max="3581" width="12.5" style="4" customWidth="1"/>
    <col min="3582" max="3821" width="12.5" style="4"/>
    <col min="3822" max="3822" width="4.6640625" style="4" customWidth="1"/>
    <col min="3823" max="3824" width="4.5" style="4" customWidth="1"/>
    <col min="3825" max="3825" width="4" style="4" customWidth="1"/>
    <col min="3826" max="3826" width="2.5" style="4" customWidth="1"/>
    <col min="3827" max="3827" width="46.1640625" style="4" customWidth="1"/>
    <col min="3828" max="3829" width="12.5" style="4" customWidth="1"/>
    <col min="3830" max="3830" width="11.1640625" style="4" customWidth="1"/>
    <col min="3831" max="3831" width="12.1640625" style="4" customWidth="1"/>
    <col min="3832" max="3832" width="2.83203125" style="4" customWidth="1"/>
    <col min="3833" max="3834" width="12.5" style="4" customWidth="1"/>
    <col min="3835" max="3835" width="11.1640625" style="4" customWidth="1"/>
    <col min="3836" max="3836" width="12.83203125" style="4" customWidth="1"/>
    <col min="3837" max="3837" width="12.5" style="4" customWidth="1"/>
    <col min="3838" max="4077" width="12.5" style="4"/>
    <col min="4078" max="4078" width="4.6640625" style="4" customWidth="1"/>
    <col min="4079" max="4080" width="4.5" style="4" customWidth="1"/>
    <col min="4081" max="4081" width="4" style="4" customWidth="1"/>
    <col min="4082" max="4082" width="2.5" style="4" customWidth="1"/>
    <col min="4083" max="4083" width="46.1640625" style="4" customWidth="1"/>
    <col min="4084" max="4085" width="12.5" style="4" customWidth="1"/>
    <col min="4086" max="4086" width="11.1640625" style="4" customWidth="1"/>
    <col min="4087" max="4087" width="12.1640625" style="4" customWidth="1"/>
    <col min="4088" max="4088" width="2.83203125" style="4" customWidth="1"/>
    <col min="4089" max="4090" width="12.5" style="4" customWidth="1"/>
    <col min="4091" max="4091" width="11.1640625" style="4" customWidth="1"/>
    <col min="4092" max="4092" width="12.83203125" style="4" customWidth="1"/>
    <col min="4093" max="4093" width="12.5" style="4" customWidth="1"/>
    <col min="4094" max="4333" width="12.5" style="4"/>
    <col min="4334" max="4334" width="4.6640625" style="4" customWidth="1"/>
    <col min="4335" max="4336" width="4.5" style="4" customWidth="1"/>
    <col min="4337" max="4337" width="4" style="4" customWidth="1"/>
    <col min="4338" max="4338" width="2.5" style="4" customWidth="1"/>
    <col min="4339" max="4339" width="46.1640625" style="4" customWidth="1"/>
    <col min="4340" max="4341" width="12.5" style="4" customWidth="1"/>
    <col min="4342" max="4342" width="11.1640625" style="4" customWidth="1"/>
    <col min="4343" max="4343" width="12.1640625" style="4" customWidth="1"/>
    <col min="4344" max="4344" width="2.83203125" style="4" customWidth="1"/>
    <col min="4345" max="4346" width="12.5" style="4" customWidth="1"/>
    <col min="4347" max="4347" width="11.1640625" style="4" customWidth="1"/>
    <col min="4348" max="4348" width="12.83203125" style="4" customWidth="1"/>
    <col min="4349" max="4349" width="12.5" style="4" customWidth="1"/>
    <col min="4350" max="4589" width="12.5" style="4"/>
    <col min="4590" max="4590" width="4.6640625" style="4" customWidth="1"/>
    <col min="4591" max="4592" width="4.5" style="4" customWidth="1"/>
    <col min="4593" max="4593" width="4" style="4" customWidth="1"/>
    <col min="4594" max="4594" width="2.5" style="4" customWidth="1"/>
    <col min="4595" max="4595" width="46.1640625" style="4" customWidth="1"/>
    <col min="4596" max="4597" width="12.5" style="4" customWidth="1"/>
    <col min="4598" max="4598" width="11.1640625" style="4" customWidth="1"/>
    <col min="4599" max="4599" width="12.1640625" style="4" customWidth="1"/>
    <col min="4600" max="4600" width="2.83203125" style="4" customWidth="1"/>
    <col min="4601" max="4602" width="12.5" style="4" customWidth="1"/>
    <col min="4603" max="4603" width="11.1640625" style="4" customWidth="1"/>
    <col min="4604" max="4604" width="12.83203125" style="4" customWidth="1"/>
    <col min="4605" max="4605" width="12.5" style="4" customWidth="1"/>
    <col min="4606" max="4845" width="12.5" style="4"/>
    <col min="4846" max="4846" width="4.6640625" style="4" customWidth="1"/>
    <col min="4847" max="4848" width="4.5" style="4" customWidth="1"/>
    <col min="4849" max="4849" width="4" style="4" customWidth="1"/>
    <col min="4850" max="4850" width="2.5" style="4" customWidth="1"/>
    <col min="4851" max="4851" width="46.1640625" style="4" customWidth="1"/>
    <col min="4852" max="4853" width="12.5" style="4" customWidth="1"/>
    <col min="4854" max="4854" width="11.1640625" style="4" customWidth="1"/>
    <col min="4855" max="4855" width="12.1640625" style="4" customWidth="1"/>
    <col min="4856" max="4856" width="2.83203125" style="4" customWidth="1"/>
    <col min="4857" max="4858" width="12.5" style="4" customWidth="1"/>
    <col min="4859" max="4859" width="11.1640625" style="4" customWidth="1"/>
    <col min="4860" max="4860" width="12.83203125" style="4" customWidth="1"/>
    <col min="4861" max="4861" width="12.5" style="4" customWidth="1"/>
    <col min="4862" max="5101" width="12.5" style="4"/>
    <col min="5102" max="5102" width="4.6640625" style="4" customWidth="1"/>
    <col min="5103" max="5104" width="4.5" style="4" customWidth="1"/>
    <col min="5105" max="5105" width="4" style="4" customWidth="1"/>
    <col min="5106" max="5106" width="2.5" style="4" customWidth="1"/>
    <col min="5107" max="5107" width="46.1640625" style="4" customWidth="1"/>
    <col min="5108" max="5109" width="12.5" style="4" customWidth="1"/>
    <col min="5110" max="5110" width="11.1640625" style="4" customWidth="1"/>
    <col min="5111" max="5111" width="12.1640625" style="4" customWidth="1"/>
    <col min="5112" max="5112" width="2.83203125" style="4" customWidth="1"/>
    <col min="5113" max="5114" width="12.5" style="4" customWidth="1"/>
    <col min="5115" max="5115" width="11.1640625" style="4" customWidth="1"/>
    <col min="5116" max="5116" width="12.83203125" style="4" customWidth="1"/>
    <col min="5117" max="5117" width="12.5" style="4" customWidth="1"/>
    <col min="5118" max="5357" width="12.5" style="4"/>
    <col min="5358" max="5358" width="4.6640625" style="4" customWidth="1"/>
    <col min="5359" max="5360" width="4.5" style="4" customWidth="1"/>
    <col min="5361" max="5361" width="4" style="4" customWidth="1"/>
    <col min="5362" max="5362" width="2.5" style="4" customWidth="1"/>
    <col min="5363" max="5363" width="46.1640625" style="4" customWidth="1"/>
    <col min="5364" max="5365" width="12.5" style="4" customWidth="1"/>
    <col min="5366" max="5366" width="11.1640625" style="4" customWidth="1"/>
    <col min="5367" max="5367" width="12.1640625" style="4" customWidth="1"/>
    <col min="5368" max="5368" width="2.83203125" style="4" customWidth="1"/>
    <col min="5369" max="5370" width="12.5" style="4" customWidth="1"/>
    <col min="5371" max="5371" width="11.1640625" style="4" customWidth="1"/>
    <col min="5372" max="5372" width="12.83203125" style="4" customWidth="1"/>
    <col min="5373" max="5373" width="12.5" style="4" customWidth="1"/>
    <col min="5374" max="5613" width="12.5" style="4"/>
    <col min="5614" max="5614" width="4.6640625" style="4" customWidth="1"/>
    <col min="5615" max="5616" width="4.5" style="4" customWidth="1"/>
    <col min="5617" max="5617" width="4" style="4" customWidth="1"/>
    <col min="5618" max="5618" width="2.5" style="4" customWidth="1"/>
    <col min="5619" max="5619" width="46.1640625" style="4" customWidth="1"/>
    <col min="5620" max="5621" width="12.5" style="4" customWidth="1"/>
    <col min="5622" max="5622" width="11.1640625" style="4" customWidth="1"/>
    <col min="5623" max="5623" width="12.1640625" style="4" customWidth="1"/>
    <col min="5624" max="5624" width="2.83203125" style="4" customWidth="1"/>
    <col min="5625" max="5626" width="12.5" style="4" customWidth="1"/>
    <col min="5627" max="5627" width="11.1640625" style="4" customWidth="1"/>
    <col min="5628" max="5628" width="12.83203125" style="4" customWidth="1"/>
    <col min="5629" max="5629" width="12.5" style="4" customWidth="1"/>
    <col min="5630" max="5869" width="12.5" style="4"/>
    <col min="5870" max="5870" width="4.6640625" style="4" customWidth="1"/>
    <col min="5871" max="5872" width="4.5" style="4" customWidth="1"/>
    <col min="5873" max="5873" width="4" style="4" customWidth="1"/>
    <col min="5874" max="5874" width="2.5" style="4" customWidth="1"/>
    <col min="5875" max="5875" width="46.1640625" style="4" customWidth="1"/>
    <col min="5876" max="5877" width="12.5" style="4" customWidth="1"/>
    <col min="5878" max="5878" width="11.1640625" style="4" customWidth="1"/>
    <col min="5879" max="5879" width="12.1640625" style="4" customWidth="1"/>
    <col min="5880" max="5880" width="2.83203125" style="4" customWidth="1"/>
    <col min="5881" max="5882" width="12.5" style="4" customWidth="1"/>
    <col min="5883" max="5883" width="11.1640625" style="4" customWidth="1"/>
    <col min="5884" max="5884" width="12.83203125" style="4" customWidth="1"/>
    <col min="5885" max="5885" width="12.5" style="4" customWidth="1"/>
    <col min="5886" max="6125" width="12.5" style="4"/>
    <col min="6126" max="6126" width="4.6640625" style="4" customWidth="1"/>
    <col min="6127" max="6128" width="4.5" style="4" customWidth="1"/>
    <col min="6129" max="6129" width="4" style="4" customWidth="1"/>
    <col min="6130" max="6130" width="2.5" style="4" customWidth="1"/>
    <col min="6131" max="6131" width="46.1640625" style="4" customWidth="1"/>
    <col min="6132" max="6133" width="12.5" style="4" customWidth="1"/>
    <col min="6134" max="6134" width="11.1640625" style="4" customWidth="1"/>
    <col min="6135" max="6135" width="12.1640625" style="4" customWidth="1"/>
    <col min="6136" max="6136" width="2.83203125" style="4" customWidth="1"/>
    <col min="6137" max="6138" width="12.5" style="4" customWidth="1"/>
    <col min="6139" max="6139" width="11.1640625" style="4" customWidth="1"/>
    <col min="6140" max="6140" width="12.83203125" style="4" customWidth="1"/>
    <col min="6141" max="6141" width="12.5" style="4" customWidth="1"/>
    <col min="6142" max="6381" width="12.5" style="4"/>
    <col min="6382" max="6382" width="4.6640625" style="4" customWidth="1"/>
    <col min="6383" max="6384" width="4.5" style="4" customWidth="1"/>
    <col min="6385" max="6385" width="4" style="4" customWidth="1"/>
    <col min="6386" max="6386" width="2.5" style="4" customWidth="1"/>
    <col min="6387" max="6387" width="46.1640625" style="4" customWidth="1"/>
    <col min="6388" max="6389" width="12.5" style="4" customWidth="1"/>
    <col min="6390" max="6390" width="11.1640625" style="4" customWidth="1"/>
    <col min="6391" max="6391" width="12.1640625" style="4" customWidth="1"/>
    <col min="6392" max="6392" width="2.83203125" style="4" customWidth="1"/>
    <col min="6393" max="6394" width="12.5" style="4" customWidth="1"/>
    <col min="6395" max="6395" width="11.1640625" style="4" customWidth="1"/>
    <col min="6396" max="6396" width="12.83203125" style="4" customWidth="1"/>
    <col min="6397" max="6397" width="12.5" style="4" customWidth="1"/>
    <col min="6398" max="6637" width="12.5" style="4"/>
    <col min="6638" max="6638" width="4.6640625" style="4" customWidth="1"/>
    <col min="6639" max="6640" width="4.5" style="4" customWidth="1"/>
    <col min="6641" max="6641" width="4" style="4" customWidth="1"/>
    <col min="6642" max="6642" width="2.5" style="4" customWidth="1"/>
    <col min="6643" max="6643" width="46.1640625" style="4" customWidth="1"/>
    <col min="6644" max="6645" width="12.5" style="4" customWidth="1"/>
    <col min="6646" max="6646" width="11.1640625" style="4" customWidth="1"/>
    <col min="6647" max="6647" width="12.1640625" style="4" customWidth="1"/>
    <col min="6648" max="6648" width="2.83203125" style="4" customWidth="1"/>
    <col min="6649" max="6650" width="12.5" style="4" customWidth="1"/>
    <col min="6651" max="6651" width="11.1640625" style="4" customWidth="1"/>
    <col min="6652" max="6652" width="12.83203125" style="4" customWidth="1"/>
    <col min="6653" max="6653" width="12.5" style="4" customWidth="1"/>
    <col min="6654" max="6893" width="12.5" style="4"/>
    <col min="6894" max="6894" width="4.6640625" style="4" customWidth="1"/>
    <col min="6895" max="6896" width="4.5" style="4" customWidth="1"/>
    <col min="6897" max="6897" width="4" style="4" customWidth="1"/>
    <col min="6898" max="6898" width="2.5" style="4" customWidth="1"/>
    <col min="6899" max="6899" width="46.1640625" style="4" customWidth="1"/>
    <col min="6900" max="6901" width="12.5" style="4" customWidth="1"/>
    <col min="6902" max="6902" width="11.1640625" style="4" customWidth="1"/>
    <col min="6903" max="6903" width="12.1640625" style="4" customWidth="1"/>
    <col min="6904" max="6904" width="2.83203125" style="4" customWidth="1"/>
    <col min="6905" max="6906" width="12.5" style="4" customWidth="1"/>
    <col min="6907" max="6907" width="11.1640625" style="4" customWidth="1"/>
    <col min="6908" max="6908" width="12.83203125" style="4" customWidth="1"/>
    <col min="6909" max="6909" width="12.5" style="4" customWidth="1"/>
    <col min="6910" max="7149" width="12.5" style="4"/>
    <col min="7150" max="7150" width="4.6640625" style="4" customWidth="1"/>
    <col min="7151" max="7152" width="4.5" style="4" customWidth="1"/>
    <col min="7153" max="7153" width="4" style="4" customWidth="1"/>
    <col min="7154" max="7154" width="2.5" style="4" customWidth="1"/>
    <col min="7155" max="7155" width="46.1640625" style="4" customWidth="1"/>
    <col min="7156" max="7157" width="12.5" style="4" customWidth="1"/>
    <col min="7158" max="7158" width="11.1640625" style="4" customWidth="1"/>
    <col min="7159" max="7159" width="12.1640625" style="4" customWidth="1"/>
    <col min="7160" max="7160" width="2.83203125" style="4" customWidth="1"/>
    <col min="7161" max="7162" width="12.5" style="4" customWidth="1"/>
    <col min="7163" max="7163" width="11.1640625" style="4" customWidth="1"/>
    <col min="7164" max="7164" width="12.83203125" style="4" customWidth="1"/>
    <col min="7165" max="7165" width="12.5" style="4" customWidth="1"/>
    <col min="7166" max="7405" width="12.5" style="4"/>
    <col min="7406" max="7406" width="4.6640625" style="4" customWidth="1"/>
    <col min="7407" max="7408" width="4.5" style="4" customWidth="1"/>
    <col min="7409" max="7409" width="4" style="4" customWidth="1"/>
    <col min="7410" max="7410" width="2.5" style="4" customWidth="1"/>
    <col min="7411" max="7411" width="46.1640625" style="4" customWidth="1"/>
    <col min="7412" max="7413" width="12.5" style="4" customWidth="1"/>
    <col min="7414" max="7414" width="11.1640625" style="4" customWidth="1"/>
    <col min="7415" max="7415" width="12.1640625" style="4" customWidth="1"/>
    <col min="7416" max="7416" width="2.83203125" style="4" customWidth="1"/>
    <col min="7417" max="7418" width="12.5" style="4" customWidth="1"/>
    <col min="7419" max="7419" width="11.1640625" style="4" customWidth="1"/>
    <col min="7420" max="7420" width="12.83203125" style="4" customWidth="1"/>
    <col min="7421" max="7421" width="12.5" style="4" customWidth="1"/>
    <col min="7422" max="7661" width="12.5" style="4"/>
    <col min="7662" max="7662" width="4.6640625" style="4" customWidth="1"/>
    <col min="7663" max="7664" width="4.5" style="4" customWidth="1"/>
    <col min="7665" max="7665" width="4" style="4" customWidth="1"/>
    <col min="7666" max="7666" width="2.5" style="4" customWidth="1"/>
    <col min="7667" max="7667" width="46.1640625" style="4" customWidth="1"/>
    <col min="7668" max="7669" width="12.5" style="4" customWidth="1"/>
    <col min="7670" max="7670" width="11.1640625" style="4" customWidth="1"/>
    <col min="7671" max="7671" width="12.1640625" style="4" customWidth="1"/>
    <col min="7672" max="7672" width="2.83203125" style="4" customWidth="1"/>
    <col min="7673" max="7674" width="12.5" style="4" customWidth="1"/>
    <col min="7675" max="7675" width="11.1640625" style="4" customWidth="1"/>
    <col min="7676" max="7676" width="12.83203125" style="4" customWidth="1"/>
    <col min="7677" max="7677" width="12.5" style="4" customWidth="1"/>
    <col min="7678" max="7917" width="12.5" style="4"/>
    <col min="7918" max="7918" width="4.6640625" style="4" customWidth="1"/>
    <col min="7919" max="7920" width="4.5" style="4" customWidth="1"/>
    <col min="7921" max="7921" width="4" style="4" customWidth="1"/>
    <col min="7922" max="7922" width="2.5" style="4" customWidth="1"/>
    <col min="7923" max="7923" width="46.1640625" style="4" customWidth="1"/>
    <col min="7924" max="7925" width="12.5" style="4" customWidth="1"/>
    <col min="7926" max="7926" width="11.1640625" style="4" customWidth="1"/>
    <col min="7927" max="7927" width="12.1640625" style="4" customWidth="1"/>
    <col min="7928" max="7928" width="2.83203125" style="4" customWidth="1"/>
    <col min="7929" max="7930" width="12.5" style="4" customWidth="1"/>
    <col min="7931" max="7931" width="11.1640625" style="4" customWidth="1"/>
    <col min="7932" max="7932" width="12.83203125" style="4" customWidth="1"/>
    <col min="7933" max="7933" width="12.5" style="4" customWidth="1"/>
    <col min="7934" max="8173" width="12.5" style="4"/>
    <col min="8174" max="8174" width="4.6640625" style="4" customWidth="1"/>
    <col min="8175" max="8176" width="4.5" style="4" customWidth="1"/>
    <col min="8177" max="8177" width="4" style="4" customWidth="1"/>
    <col min="8178" max="8178" width="2.5" style="4" customWidth="1"/>
    <col min="8179" max="8179" width="46.1640625" style="4" customWidth="1"/>
    <col min="8180" max="8181" width="12.5" style="4" customWidth="1"/>
    <col min="8182" max="8182" width="11.1640625" style="4" customWidth="1"/>
    <col min="8183" max="8183" width="12.1640625" style="4" customWidth="1"/>
    <col min="8184" max="8184" width="2.83203125" style="4" customWidth="1"/>
    <col min="8185" max="8186" width="12.5" style="4" customWidth="1"/>
    <col min="8187" max="8187" width="11.1640625" style="4" customWidth="1"/>
    <col min="8188" max="8188" width="12.83203125" style="4" customWidth="1"/>
    <col min="8189" max="8189" width="12.5" style="4" customWidth="1"/>
    <col min="8190" max="8429" width="12.5" style="4"/>
    <col min="8430" max="8430" width="4.6640625" style="4" customWidth="1"/>
    <col min="8431" max="8432" width="4.5" style="4" customWidth="1"/>
    <col min="8433" max="8433" width="4" style="4" customWidth="1"/>
    <col min="8434" max="8434" width="2.5" style="4" customWidth="1"/>
    <col min="8435" max="8435" width="46.1640625" style="4" customWidth="1"/>
    <col min="8436" max="8437" width="12.5" style="4" customWidth="1"/>
    <col min="8438" max="8438" width="11.1640625" style="4" customWidth="1"/>
    <col min="8439" max="8439" width="12.1640625" style="4" customWidth="1"/>
    <col min="8440" max="8440" width="2.83203125" style="4" customWidth="1"/>
    <col min="8441" max="8442" width="12.5" style="4" customWidth="1"/>
    <col min="8443" max="8443" width="11.1640625" style="4" customWidth="1"/>
    <col min="8444" max="8444" width="12.83203125" style="4" customWidth="1"/>
    <col min="8445" max="8445" width="12.5" style="4" customWidth="1"/>
    <col min="8446" max="8685" width="12.5" style="4"/>
    <col min="8686" max="8686" width="4.6640625" style="4" customWidth="1"/>
    <col min="8687" max="8688" width="4.5" style="4" customWidth="1"/>
    <col min="8689" max="8689" width="4" style="4" customWidth="1"/>
    <col min="8690" max="8690" width="2.5" style="4" customWidth="1"/>
    <col min="8691" max="8691" width="46.1640625" style="4" customWidth="1"/>
    <col min="8692" max="8693" width="12.5" style="4" customWidth="1"/>
    <col min="8694" max="8694" width="11.1640625" style="4" customWidth="1"/>
    <col min="8695" max="8695" width="12.1640625" style="4" customWidth="1"/>
    <col min="8696" max="8696" width="2.83203125" style="4" customWidth="1"/>
    <col min="8697" max="8698" width="12.5" style="4" customWidth="1"/>
    <col min="8699" max="8699" width="11.1640625" style="4" customWidth="1"/>
    <col min="8700" max="8700" width="12.83203125" style="4" customWidth="1"/>
    <col min="8701" max="8701" width="12.5" style="4" customWidth="1"/>
    <col min="8702" max="8941" width="12.5" style="4"/>
    <col min="8942" max="8942" width="4.6640625" style="4" customWidth="1"/>
    <col min="8943" max="8944" width="4.5" style="4" customWidth="1"/>
    <col min="8945" max="8945" width="4" style="4" customWidth="1"/>
    <col min="8946" max="8946" width="2.5" style="4" customWidth="1"/>
    <col min="8947" max="8947" width="46.1640625" style="4" customWidth="1"/>
    <col min="8948" max="8949" width="12.5" style="4" customWidth="1"/>
    <col min="8950" max="8950" width="11.1640625" style="4" customWidth="1"/>
    <col min="8951" max="8951" width="12.1640625" style="4" customWidth="1"/>
    <col min="8952" max="8952" width="2.83203125" style="4" customWidth="1"/>
    <col min="8953" max="8954" width="12.5" style="4" customWidth="1"/>
    <col min="8955" max="8955" width="11.1640625" style="4" customWidth="1"/>
    <col min="8956" max="8956" width="12.83203125" style="4" customWidth="1"/>
    <col min="8957" max="8957" width="12.5" style="4" customWidth="1"/>
    <col min="8958" max="9197" width="12.5" style="4"/>
    <col min="9198" max="9198" width="4.6640625" style="4" customWidth="1"/>
    <col min="9199" max="9200" width="4.5" style="4" customWidth="1"/>
    <col min="9201" max="9201" width="4" style="4" customWidth="1"/>
    <col min="9202" max="9202" width="2.5" style="4" customWidth="1"/>
    <col min="9203" max="9203" width="46.1640625" style="4" customWidth="1"/>
    <col min="9204" max="9205" width="12.5" style="4" customWidth="1"/>
    <col min="9206" max="9206" width="11.1640625" style="4" customWidth="1"/>
    <col min="9207" max="9207" width="12.1640625" style="4" customWidth="1"/>
    <col min="9208" max="9208" width="2.83203125" style="4" customWidth="1"/>
    <col min="9209" max="9210" width="12.5" style="4" customWidth="1"/>
    <col min="9211" max="9211" width="11.1640625" style="4" customWidth="1"/>
    <col min="9212" max="9212" width="12.83203125" style="4" customWidth="1"/>
    <col min="9213" max="9213" width="12.5" style="4" customWidth="1"/>
    <col min="9214" max="9453" width="12.5" style="4"/>
    <col min="9454" max="9454" width="4.6640625" style="4" customWidth="1"/>
    <col min="9455" max="9456" width="4.5" style="4" customWidth="1"/>
    <col min="9457" max="9457" width="4" style="4" customWidth="1"/>
    <col min="9458" max="9458" width="2.5" style="4" customWidth="1"/>
    <col min="9459" max="9459" width="46.1640625" style="4" customWidth="1"/>
    <col min="9460" max="9461" width="12.5" style="4" customWidth="1"/>
    <col min="9462" max="9462" width="11.1640625" style="4" customWidth="1"/>
    <col min="9463" max="9463" width="12.1640625" style="4" customWidth="1"/>
    <col min="9464" max="9464" width="2.83203125" style="4" customWidth="1"/>
    <col min="9465" max="9466" width="12.5" style="4" customWidth="1"/>
    <col min="9467" max="9467" width="11.1640625" style="4" customWidth="1"/>
    <col min="9468" max="9468" width="12.83203125" style="4" customWidth="1"/>
    <col min="9469" max="9469" width="12.5" style="4" customWidth="1"/>
    <col min="9470" max="9709" width="12.5" style="4"/>
    <col min="9710" max="9710" width="4.6640625" style="4" customWidth="1"/>
    <col min="9711" max="9712" width="4.5" style="4" customWidth="1"/>
    <col min="9713" max="9713" width="4" style="4" customWidth="1"/>
    <col min="9714" max="9714" width="2.5" style="4" customWidth="1"/>
    <col min="9715" max="9715" width="46.1640625" style="4" customWidth="1"/>
    <col min="9716" max="9717" width="12.5" style="4" customWidth="1"/>
    <col min="9718" max="9718" width="11.1640625" style="4" customWidth="1"/>
    <col min="9719" max="9719" width="12.1640625" style="4" customWidth="1"/>
    <col min="9720" max="9720" width="2.83203125" style="4" customWidth="1"/>
    <col min="9721" max="9722" width="12.5" style="4" customWidth="1"/>
    <col min="9723" max="9723" width="11.1640625" style="4" customWidth="1"/>
    <col min="9724" max="9724" width="12.83203125" style="4" customWidth="1"/>
    <col min="9725" max="9725" width="12.5" style="4" customWidth="1"/>
    <col min="9726" max="9965" width="12.5" style="4"/>
    <col min="9966" max="9966" width="4.6640625" style="4" customWidth="1"/>
    <col min="9967" max="9968" width="4.5" style="4" customWidth="1"/>
    <col min="9969" max="9969" width="4" style="4" customWidth="1"/>
    <col min="9970" max="9970" width="2.5" style="4" customWidth="1"/>
    <col min="9971" max="9971" width="46.1640625" style="4" customWidth="1"/>
    <col min="9972" max="9973" width="12.5" style="4" customWidth="1"/>
    <col min="9974" max="9974" width="11.1640625" style="4" customWidth="1"/>
    <col min="9975" max="9975" width="12.1640625" style="4" customWidth="1"/>
    <col min="9976" max="9976" width="2.83203125" style="4" customWidth="1"/>
    <col min="9977" max="9978" width="12.5" style="4" customWidth="1"/>
    <col min="9979" max="9979" width="11.1640625" style="4" customWidth="1"/>
    <col min="9980" max="9980" width="12.83203125" style="4" customWidth="1"/>
    <col min="9981" max="9981" width="12.5" style="4" customWidth="1"/>
    <col min="9982" max="10221" width="12.5" style="4"/>
    <col min="10222" max="10222" width="4.6640625" style="4" customWidth="1"/>
    <col min="10223" max="10224" width="4.5" style="4" customWidth="1"/>
    <col min="10225" max="10225" width="4" style="4" customWidth="1"/>
    <col min="10226" max="10226" width="2.5" style="4" customWidth="1"/>
    <col min="10227" max="10227" width="46.1640625" style="4" customWidth="1"/>
    <col min="10228" max="10229" width="12.5" style="4" customWidth="1"/>
    <col min="10230" max="10230" width="11.1640625" style="4" customWidth="1"/>
    <col min="10231" max="10231" width="12.1640625" style="4" customWidth="1"/>
    <col min="10232" max="10232" width="2.83203125" style="4" customWidth="1"/>
    <col min="10233" max="10234" width="12.5" style="4" customWidth="1"/>
    <col min="10235" max="10235" width="11.1640625" style="4" customWidth="1"/>
    <col min="10236" max="10236" width="12.83203125" style="4" customWidth="1"/>
    <col min="10237" max="10237" width="12.5" style="4" customWidth="1"/>
    <col min="10238" max="10477" width="12.5" style="4"/>
    <col min="10478" max="10478" width="4.6640625" style="4" customWidth="1"/>
    <col min="10479" max="10480" width="4.5" style="4" customWidth="1"/>
    <col min="10481" max="10481" width="4" style="4" customWidth="1"/>
    <col min="10482" max="10482" width="2.5" style="4" customWidth="1"/>
    <col min="10483" max="10483" width="46.1640625" style="4" customWidth="1"/>
    <col min="10484" max="10485" width="12.5" style="4" customWidth="1"/>
    <col min="10486" max="10486" width="11.1640625" style="4" customWidth="1"/>
    <col min="10487" max="10487" width="12.1640625" style="4" customWidth="1"/>
    <col min="10488" max="10488" width="2.83203125" style="4" customWidth="1"/>
    <col min="10489" max="10490" width="12.5" style="4" customWidth="1"/>
    <col min="10491" max="10491" width="11.1640625" style="4" customWidth="1"/>
    <col min="10492" max="10492" width="12.83203125" style="4" customWidth="1"/>
    <col min="10493" max="10493" width="12.5" style="4" customWidth="1"/>
    <col min="10494" max="10733" width="12.5" style="4"/>
    <col min="10734" max="10734" width="4.6640625" style="4" customWidth="1"/>
    <col min="10735" max="10736" width="4.5" style="4" customWidth="1"/>
    <col min="10737" max="10737" width="4" style="4" customWidth="1"/>
    <col min="10738" max="10738" width="2.5" style="4" customWidth="1"/>
    <col min="10739" max="10739" width="46.1640625" style="4" customWidth="1"/>
    <col min="10740" max="10741" width="12.5" style="4" customWidth="1"/>
    <col min="10742" max="10742" width="11.1640625" style="4" customWidth="1"/>
    <col min="10743" max="10743" width="12.1640625" style="4" customWidth="1"/>
    <col min="10744" max="10744" width="2.83203125" style="4" customWidth="1"/>
    <col min="10745" max="10746" width="12.5" style="4" customWidth="1"/>
    <col min="10747" max="10747" width="11.1640625" style="4" customWidth="1"/>
    <col min="10748" max="10748" width="12.83203125" style="4" customWidth="1"/>
    <col min="10749" max="10749" width="12.5" style="4" customWidth="1"/>
    <col min="10750" max="10989" width="12.5" style="4"/>
    <col min="10990" max="10990" width="4.6640625" style="4" customWidth="1"/>
    <col min="10991" max="10992" width="4.5" style="4" customWidth="1"/>
    <col min="10993" max="10993" width="4" style="4" customWidth="1"/>
    <col min="10994" max="10994" width="2.5" style="4" customWidth="1"/>
    <col min="10995" max="10995" width="46.1640625" style="4" customWidth="1"/>
    <col min="10996" max="10997" width="12.5" style="4" customWidth="1"/>
    <col min="10998" max="10998" width="11.1640625" style="4" customWidth="1"/>
    <col min="10999" max="10999" width="12.1640625" style="4" customWidth="1"/>
    <col min="11000" max="11000" width="2.83203125" style="4" customWidth="1"/>
    <col min="11001" max="11002" width="12.5" style="4" customWidth="1"/>
    <col min="11003" max="11003" width="11.1640625" style="4" customWidth="1"/>
    <col min="11004" max="11004" width="12.83203125" style="4" customWidth="1"/>
    <col min="11005" max="11005" width="12.5" style="4" customWidth="1"/>
    <col min="11006" max="11245" width="12.5" style="4"/>
    <col min="11246" max="11246" width="4.6640625" style="4" customWidth="1"/>
    <col min="11247" max="11248" width="4.5" style="4" customWidth="1"/>
    <col min="11249" max="11249" width="4" style="4" customWidth="1"/>
    <col min="11250" max="11250" width="2.5" style="4" customWidth="1"/>
    <col min="11251" max="11251" width="46.1640625" style="4" customWidth="1"/>
    <col min="11252" max="11253" width="12.5" style="4" customWidth="1"/>
    <col min="11254" max="11254" width="11.1640625" style="4" customWidth="1"/>
    <col min="11255" max="11255" width="12.1640625" style="4" customWidth="1"/>
    <col min="11256" max="11256" width="2.83203125" style="4" customWidth="1"/>
    <col min="11257" max="11258" width="12.5" style="4" customWidth="1"/>
    <col min="11259" max="11259" width="11.1640625" style="4" customWidth="1"/>
    <col min="11260" max="11260" width="12.83203125" style="4" customWidth="1"/>
    <col min="11261" max="11261" width="12.5" style="4" customWidth="1"/>
    <col min="11262" max="11501" width="12.5" style="4"/>
    <col min="11502" max="11502" width="4.6640625" style="4" customWidth="1"/>
    <col min="11503" max="11504" width="4.5" style="4" customWidth="1"/>
    <col min="11505" max="11505" width="4" style="4" customWidth="1"/>
    <col min="11506" max="11506" width="2.5" style="4" customWidth="1"/>
    <col min="11507" max="11507" width="46.1640625" style="4" customWidth="1"/>
    <col min="11508" max="11509" width="12.5" style="4" customWidth="1"/>
    <col min="11510" max="11510" width="11.1640625" style="4" customWidth="1"/>
    <col min="11511" max="11511" width="12.1640625" style="4" customWidth="1"/>
    <col min="11512" max="11512" width="2.83203125" style="4" customWidth="1"/>
    <col min="11513" max="11514" width="12.5" style="4" customWidth="1"/>
    <col min="11515" max="11515" width="11.1640625" style="4" customWidth="1"/>
    <col min="11516" max="11516" width="12.83203125" style="4" customWidth="1"/>
    <col min="11517" max="11517" width="12.5" style="4" customWidth="1"/>
    <col min="11518" max="11757" width="12.5" style="4"/>
    <col min="11758" max="11758" width="4.6640625" style="4" customWidth="1"/>
    <col min="11759" max="11760" width="4.5" style="4" customWidth="1"/>
    <col min="11761" max="11761" width="4" style="4" customWidth="1"/>
    <col min="11762" max="11762" width="2.5" style="4" customWidth="1"/>
    <col min="11763" max="11763" width="46.1640625" style="4" customWidth="1"/>
    <col min="11764" max="11765" width="12.5" style="4" customWidth="1"/>
    <col min="11766" max="11766" width="11.1640625" style="4" customWidth="1"/>
    <col min="11767" max="11767" width="12.1640625" style="4" customWidth="1"/>
    <col min="11768" max="11768" width="2.83203125" style="4" customWidth="1"/>
    <col min="11769" max="11770" width="12.5" style="4" customWidth="1"/>
    <col min="11771" max="11771" width="11.1640625" style="4" customWidth="1"/>
    <col min="11772" max="11772" width="12.83203125" style="4" customWidth="1"/>
    <col min="11773" max="11773" width="12.5" style="4" customWidth="1"/>
    <col min="11774" max="12013" width="12.5" style="4"/>
    <col min="12014" max="12014" width="4.6640625" style="4" customWidth="1"/>
    <col min="12015" max="12016" width="4.5" style="4" customWidth="1"/>
    <col min="12017" max="12017" width="4" style="4" customWidth="1"/>
    <col min="12018" max="12018" width="2.5" style="4" customWidth="1"/>
    <col min="12019" max="12019" width="46.1640625" style="4" customWidth="1"/>
    <col min="12020" max="12021" width="12.5" style="4" customWidth="1"/>
    <col min="12022" max="12022" width="11.1640625" style="4" customWidth="1"/>
    <col min="12023" max="12023" width="12.1640625" style="4" customWidth="1"/>
    <col min="12024" max="12024" width="2.83203125" style="4" customWidth="1"/>
    <col min="12025" max="12026" width="12.5" style="4" customWidth="1"/>
    <col min="12027" max="12027" width="11.1640625" style="4" customWidth="1"/>
    <col min="12028" max="12028" width="12.83203125" style="4" customWidth="1"/>
    <col min="12029" max="12029" width="12.5" style="4" customWidth="1"/>
    <col min="12030" max="12269" width="12.5" style="4"/>
    <col min="12270" max="12270" width="4.6640625" style="4" customWidth="1"/>
    <col min="12271" max="12272" width="4.5" style="4" customWidth="1"/>
    <col min="12273" max="12273" width="4" style="4" customWidth="1"/>
    <col min="12274" max="12274" width="2.5" style="4" customWidth="1"/>
    <col min="12275" max="12275" width="46.1640625" style="4" customWidth="1"/>
    <col min="12276" max="12277" width="12.5" style="4" customWidth="1"/>
    <col min="12278" max="12278" width="11.1640625" style="4" customWidth="1"/>
    <col min="12279" max="12279" width="12.1640625" style="4" customWidth="1"/>
    <col min="12280" max="12280" width="2.83203125" style="4" customWidth="1"/>
    <col min="12281" max="12282" width="12.5" style="4" customWidth="1"/>
    <col min="12283" max="12283" width="11.1640625" style="4" customWidth="1"/>
    <col min="12284" max="12284" width="12.83203125" style="4" customWidth="1"/>
    <col min="12285" max="12285" width="12.5" style="4" customWidth="1"/>
    <col min="12286" max="12525" width="12.5" style="4"/>
    <col min="12526" max="12526" width="4.6640625" style="4" customWidth="1"/>
    <col min="12527" max="12528" width="4.5" style="4" customWidth="1"/>
    <col min="12529" max="12529" width="4" style="4" customWidth="1"/>
    <col min="12530" max="12530" width="2.5" style="4" customWidth="1"/>
    <col min="12531" max="12531" width="46.1640625" style="4" customWidth="1"/>
    <col min="12532" max="12533" width="12.5" style="4" customWidth="1"/>
    <col min="12534" max="12534" width="11.1640625" style="4" customWidth="1"/>
    <col min="12535" max="12535" width="12.1640625" style="4" customWidth="1"/>
    <col min="12536" max="12536" width="2.83203125" style="4" customWidth="1"/>
    <col min="12537" max="12538" width="12.5" style="4" customWidth="1"/>
    <col min="12539" max="12539" width="11.1640625" style="4" customWidth="1"/>
    <col min="12540" max="12540" width="12.83203125" style="4" customWidth="1"/>
    <col min="12541" max="12541" width="12.5" style="4" customWidth="1"/>
    <col min="12542" max="12781" width="12.5" style="4"/>
    <col min="12782" max="12782" width="4.6640625" style="4" customWidth="1"/>
    <col min="12783" max="12784" width="4.5" style="4" customWidth="1"/>
    <col min="12785" max="12785" width="4" style="4" customWidth="1"/>
    <col min="12786" max="12786" width="2.5" style="4" customWidth="1"/>
    <col min="12787" max="12787" width="46.1640625" style="4" customWidth="1"/>
    <col min="12788" max="12789" width="12.5" style="4" customWidth="1"/>
    <col min="12790" max="12790" width="11.1640625" style="4" customWidth="1"/>
    <col min="12791" max="12791" width="12.1640625" style="4" customWidth="1"/>
    <col min="12792" max="12792" width="2.83203125" style="4" customWidth="1"/>
    <col min="12793" max="12794" width="12.5" style="4" customWidth="1"/>
    <col min="12795" max="12795" width="11.1640625" style="4" customWidth="1"/>
    <col min="12796" max="12796" width="12.83203125" style="4" customWidth="1"/>
    <col min="12797" max="12797" width="12.5" style="4" customWidth="1"/>
    <col min="12798" max="13037" width="12.5" style="4"/>
    <col min="13038" max="13038" width="4.6640625" style="4" customWidth="1"/>
    <col min="13039" max="13040" width="4.5" style="4" customWidth="1"/>
    <col min="13041" max="13041" width="4" style="4" customWidth="1"/>
    <col min="13042" max="13042" width="2.5" style="4" customWidth="1"/>
    <col min="13043" max="13043" width="46.1640625" style="4" customWidth="1"/>
    <col min="13044" max="13045" width="12.5" style="4" customWidth="1"/>
    <col min="13046" max="13046" width="11.1640625" style="4" customWidth="1"/>
    <col min="13047" max="13047" width="12.1640625" style="4" customWidth="1"/>
    <col min="13048" max="13048" width="2.83203125" style="4" customWidth="1"/>
    <col min="13049" max="13050" width="12.5" style="4" customWidth="1"/>
    <col min="13051" max="13051" width="11.1640625" style="4" customWidth="1"/>
    <col min="13052" max="13052" width="12.83203125" style="4" customWidth="1"/>
    <col min="13053" max="13053" width="12.5" style="4" customWidth="1"/>
    <col min="13054" max="13293" width="12.5" style="4"/>
    <col min="13294" max="13294" width="4.6640625" style="4" customWidth="1"/>
    <col min="13295" max="13296" width="4.5" style="4" customWidth="1"/>
    <col min="13297" max="13297" width="4" style="4" customWidth="1"/>
    <col min="13298" max="13298" width="2.5" style="4" customWidth="1"/>
    <col min="13299" max="13299" width="46.1640625" style="4" customWidth="1"/>
    <col min="13300" max="13301" width="12.5" style="4" customWidth="1"/>
    <col min="13302" max="13302" width="11.1640625" style="4" customWidth="1"/>
    <col min="13303" max="13303" width="12.1640625" style="4" customWidth="1"/>
    <col min="13304" max="13304" width="2.83203125" style="4" customWidth="1"/>
    <col min="13305" max="13306" width="12.5" style="4" customWidth="1"/>
    <col min="13307" max="13307" width="11.1640625" style="4" customWidth="1"/>
    <col min="13308" max="13308" width="12.83203125" style="4" customWidth="1"/>
    <col min="13309" max="13309" width="12.5" style="4" customWidth="1"/>
    <col min="13310" max="13549" width="12.5" style="4"/>
    <col min="13550" max="13550" width="4.6640625" style="4" customWidth="1"/>
    <col min="13551" max="13552" width="4.5" style="4" customWidth="1"/>
    <col min="13553" max="13553" width="4" style="4" customWidth="1"/>
    <col min="13554" max="13554" width="2.5" style="4" customWidth="1"/>
    <col min="13555" max="13555" width="46.1640625" style="4" customWidth="1"/>
    <col min="13556" max="13557" width="12.5" style="4" customWidth="1"/>
    <col min="13558" max="13558" width="11.1640625" style="4" customWidth="1"/>
    <col min="13559" max="13559" width="12.1640625" style="4" customWidth="1"/>
    <col min="13560" max="13560" width="2.83203125" style="4" customWidth="1"/>
    <col min="13561" max="13562" width="12.5" style="4" customWidth="1"/>
    <col min="13563" max="13563" width="11.1640625" style="4" customWidth="1"/>
    <col min="13564" max="13564" width="12.83203125" style="4" customWidth="1"/>
    <col min="13565" max="13565" width="12.5" style="4" customWidth="1"/>
    <col min="13566" max="13805" width="12.5" style="4"/>
    <col min="13806" max="13806" width="4.6640625" style="4" customWidth="1"/>
    <col min="13807" max="13808" width="4.5" style="4" customWidth="1"/>
    <col min="13809" max="13809" width="4" style="4" customWidth="1"/>
    <col min="13810" max="13810" width="2.5" style="4" customWidth="1"/>
    <col min="13811" max="13811" width="46.1640625" style="4" customWidth="1"/>
    <col min="13812" max="13813" width="12.5" style="4" customWidth="1"/>
    <col min="13814" max="13814" width="11.1640625" style="4" customWidth="1"/>
    <col min="13815" max="13815" width="12.1640625" style="4" customWidth="1"/>
    <col min="13816" max="13816" width="2.83203125" style="4" customWidth="1"/>
    <col min="13817" max="13818" width="12.5" style="4" customWidth="1"/>
    <col min="13819" max="13819" width="11.1640625" style="4" customWidth="1"/>
    <col min="13820" max="13820" width="12.83203125" style="4" customWidth="1"/>
    <col min="13821" max="13821" width="12.5" style="4" customWidth="1"/>
    <col min="13822" max="14061" width="12.5" style="4"/>
    <col min="14062" max="14062" width="4.6640625" style="4" customWidth="1"/>
    <col min="14063" max="14064" width="4.5" style="4" customWidth="1"/>
    <col min="14065" max="14065" width="4" style="4" customWidth="1"/>
    <col min="14066" max="14066" width="2.5" style="4" customWidth="1"/>
    <col min="14067" max="14067" width="46.1640625" style="4" customWidth="1"/>
    <col min="14068" max="14069" width="12.5" style="4" customWidth="1"/>
    <col min="14070" max="14070" width="11.1640625" style="4" customWidth="1"/>
    <col min="14071" max="14071" width="12.1640625" style="4" customWidth="1"/>
    <col min="14072" max="14072" width="2.83203125" style="4" customWidth="1"/>
    <col min="14073" max="14074" width="12.5" style="4" customWidth="1"/>
    <col min="14075" max="14075" width="11.1640625" style="4" customWidth="1"/>
    <col min="14076" max="14076" width="12.83203125" style="4" customWidth="1"/>
    <col min="14077" max="14077" width="12.5" style="4" customWidth="1"/>
    <col min="14078" max="14317" width="12.5" style="4"/>
    <col min="14318" max="14318" width="4.6640625" style="4" customWidth="1"/>
    <col min="14319" max="14320" width="4.5" style="4" customWidth="1"/>
    <col min="14321" max="14321" width="4" style="4" customWidth="1"/>
    <col min="14322" max="14322" width="2.5" style="4" customWidth="1"/>
    <col min="14323" max="14323" width="46.1640625" style="4" customWidth="1"/>
    <col min="14324" max="14325" width="12.5" style="4" customWidth="1"/>
    <col min="14326" max="14326" width="11.1640625" style="4" customWidth="1"/>
    <col min="14327" max="14327" width="12.1640625" style="4" customWidth="1"/>
    <col min="14328" max="14328" width="2.83203125" style="4" customWidth="1"/>
    <col min="14329" max="14330" width="12.5" style="4" customWidth="1"/>
    <col min="14331" max="14331" width="11.1640625" style="4" customWidth="1"/>
    <col min="14332" max="14332" width="12.83203125" style="4" customWidth="1"/>
    <col min="14333" max="14333" width="12.5" style="4" customWidth="1"/>
    <col min="14334" max="14573" width="12.5" style="4"/>
    <col min="14574" max="14574" width="4.6640625" style="4" customWidth="1"/>
    <col min="14575" max="14576" width="4.5" style="4" customWidth="1"/>
    <col min="14577" max="14577" width="4" style="4" customWidth="1"/>
    <col min="14578" max="14578" width="2.5" style="4" customWidth="1"/>
    <col min="14579" max="14579" width="46.1640625" style="4" customWidth="1"/>
    <col min="14580" max="14581" width="12.5" style="4" customWidth="1"/>
    <col min="14582" max="14582" width="11.1640625" style="4" customWidth="1"/>
    <col min="14583" max="14583" width="12.1640625" style="4" customWidth="1"/>
    <col min="14584" max="14584" width="2.83203125" style="4" customWidth="1"/>
    <col min="14585" max="14586" width="12.5" style="4" customWidth="1"/>
    <col min="14587" max="14587" width="11.1640625" style="4" customWidth="1"/>
    <col min="14588" max="14588" width="12.83203125" style="4" customWidth="1"/>
    <col min="14589" max="14589" width="12.5" style="4" customWidth="1"/>
    <col min="14590" max="14829" width="12.5" style="4"/>
    <col min="14830" max="14830" width="4.6640625" style="4" customWidth="1"/>
    <col min="14831" max="14832" width="4.5" style="4" customWidth="1"/>
    <col min="14833" max="14833" width="4" style="4" customWidth="1"/>
    <col min="14834" max="14834" width="2.5" style="4" customWidth="1"/>
    <col min="14835" max="14835" width="46.1640625" style="4" customWidth="1"/>
    <col min="14836" max="14837" width="12.5" style="4" customWidth="1"/>
    <col min="14838" max="14838" width="11.1640625" style="4" customWidth="1"/>
    <col min="14839" max="14839" width="12.1640625" style="4" customWidth="1"/>
    <col min="14840" max="14840" width="2.83203125" style="4" customWidth="1"/>
    <col min="14841" max="14842" width="12.5" style="4" customWidth="1"/>
    <col min="14843" max="14843" width="11.1640625" style="4" customWidth="1"/>
    <col min="14844" max="14844" width="12.83203125" style="4" customWidth="1"/>
    <col min="14845" max="14845" width="12.5" style="4" customWidth="1"/>
    <col min="14846" max="15085" width="12.5" style="4"/>
    <col min="15086" max="15086" width="4.6640625" style="4" customWidth="1"/>
    <col min="15087" max="15088" width="4.5" style="4" customWidth="1"/>
    <col min="15089" max="15089" width="4" style="4" customWidth="1"/>
    <col min="15090" max="15090" width="2.5" style="4" customWidth="1"/>
    <col min="15091" max="15091" width="46.1640625" style="4" customWidth="1"/>
    <col min="15092" max="15093" width="12.5" style="4" customWidth="1"/>
    <col min="15094" max="15094" width="11.1640625" style="4" customWidth="1"/>
    <col min="15095" max="15095" width="12.1640625" style="4" customWidth="1"/>
    <col min="15096" max="15096" width="2.83203125" style="4" customWidth="1"/>
    <col min="15097" max="15098" width="12.5" style="4" customWidth="1"/>
    <col min="15099" max="15099" width="11.1640625" style="4" customWidth="1"/>
    <col min="15100" max="15100" width="12.83203125" style="4" customWidth="1"/>
    <col min="15101" max="15101" width="12.5" style="4" customWidth="1"/>
    <col min="15102" max="15341" width="12.5" style="4"/>
    <col min="15342" max="15342" width="4.6640625" style="4" customWidth="1"/>
    <col min="15343" max="15344" width="4.5" style="4" customWidth="1"/>
    <col min="15345" max="15345" width="4" style="4" customWidth="1"/>
    <col min="15346" max="15346" width="2.5" style="4" customWidth="1"/>
    <col min="15347" max="15347" width="46.1640625" style="4" customWidth="1"/>
    <col min="15348" max="15349" width="12.5" style="4" customWidth="1"/>
    <col min="15350" max="15350" width="11.1640625" style="4" customWidth="1"/>
    <col min="15351" max="15351" width="12.1640625" style="4" customWidth="1"/>
    <col min="15352" max="15352" width="2.83203125" style="4" customWidth="1"/>
    <col min="15353" max="15354" width="12.5" style="4" customWidth="1"/>
    <col min="15355" max="15355" width="11.1640625" style="4" customWidth="1"/>
    <col min="15356" max="15356" width="12.83203125" style="4" customWidth="1"/>
    <col min="15357" max="15357" width="12.5" style="4" customWidth="1"/>
    <col min="15358" max="15597" width="12.5" style="4"/>
    <col min="15598" max="15598" width="4.6640625" style="4" customWidth="1"/>
    <col min="15599" max="15600" width="4.5" style="4" customWidth="1"/>
    <col min="15601" max="15601" width="4" style="4" customWidth="1"/>
    <col min="15602" max="15602" width="2.5" style="4" customWidth="1"/>
    <col min="15603" max="15603" width="46.1640625" style="4" customWidth="1"/>
    <col min="15604" max="15605" width="12.5" style="4" customWidth="1"/>
    <col min="15606" max="15606" width="11.1640625" style="4" customWidth="1"/>
    <col min="15607" max="15607" width="12.1640625" style="4" customWidth="1"/>
    <col min="15608" max="15608" width="2.83203125" style="4" customWidth="1"/>
    <col min="15609" max="15610" width="12.5" style="4" customWidth="1"/>
    <col min="15611" max="15611" width="11.1640625" style="4" customWidth="1"/>
    <col min="15612" max="15612" width="12.83203125" style="4" customWidth="1"/>
    <col min="15613" max="15613" width="12.5" style="4" customWidth="1"/>
    <col min="15614" max="15853" width="12.5" style="4"/>
    <col min="15854" max="15854" width="4.6640625" style="4" customWidth="1"/>
    <col min="15855" max="15856" width="4.5" style="4" customWidth="1"/>
    <col min="15857" max="15857" width="4" style="4" customWidth="1"/>
    <col min="15858" max="15858" width="2.5" style="4" customWidth="1"/>
    <col min="15859" max="15859" width="46.1640625" style="4" customWidth="1"/>
    <col min="15860" max="15861" width="12.5" style="4" customWidth="1"/>
    <col min="15862" max="15862" width="11.1640625" style="4" customWidth="1"/>
    <col min="15863" max="15863" width="12.1640625" style="4" customWidth="1"/>
    <col min="15864" max="15864" width="2.83203125" style="4" customWidth="1"/>
    <col min="15865" max="15866" width="12.5" style="4" customWidth="1"/>
    <col min="15867" max="15867" width="11.1640625" style="4" customWidth="1"/>
    <col min="15868" max="15868" width="12.83203125" style="4" customWidth="1"/>
    <col min="15869" max="15869" width="12.5" style="4" customWidth="1"/>
    <col min="15870" max="16109" width="12.5" style="4"/>
    <col min="16110" max="16110" width="4.6640625" style="4" customWidth="1"/>
    <col min="16111" max="16112" width="4.5" style="4" customWidth="1"/>
    <col min="16113" max="16113" width="4" style="4" customWidth="1"/>
    <col min="16114" max="16114" width="2.5" style="4" customWidth="1"/>
    <col min="16115" max="16115" width="46.1640625" style="4" customWidth="1"/>
    <col min="16116" max="16117" width="12.5" style="4" customWidth="1"/>
    <col min="16118" max="16118" width="11.1640625" style="4" customWidth="1"/>
    <col min="16119" max="16119" width="12.1640625" style="4" customWidth="1"/>
    <col min="16120" max="16120" width="2.83203125" style="4" customWidth="1"/>
    <col min="16121" max="16122" width="12.5" style="4" customWidth="1"/>
    <col min="16123" max="16123" width="11.1640625" style="4" customWidth="1"/>
    <col min="16124" max="16124" width="12.83203125" style="4" customWidth="1"/>
    <col min="16125" max="16125" width="12.5" style="4" customWidth="1"/>
    <col min="16126" max="16384" width="12.5" style="4"/>
  </cols>
  <sheetData>
    <row r="1" spans="2:11"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2:11">
      <c r="B2" s="5"/>
      <c r="C2" s="5"/>
      <c r="D2" s="5"/>
      <c r="E2" s="5"/>
      <c r="F2" s="5"/>
      <c r="G2" s="5"/>
      <c r="H2" s="60"/>
      <c r="I2" s="5"/>
      <c r="J2" s="5"/>
      <c r="K2" s="5"/>
    </row>
    <row r="3" spans="2:11">
      <c r="G3" s="90" t="s">
        <v>39</v>
      </c>
      <c r="H3" s="90"/>
      <c r="I3" s="90" t="s">
        <v>40</v>
      </c>
      <c r="J3" s="90"/>
      <c r="K3" s="5"/>
    </row>
    <row r="4" spans="2:11">
      <c r="G4" s="10">
        <v>43831</v>
      </c>
      <c r="H4" s="54">
        <v>43466</v>
      </c>
      <c r="I4" s="9" t="s">
        <v>41</v>
      </c>
      <c r="J4" s="9" t="s">
        <v>42</v>
      </c>
      <c r="K4" s="9"/>
    </row>
    <row r="5" spans="2:11">
      <c r="B5" s="11"/>
      <c r="C5" s="11"/>
      <c r="D5" s="11"/>
      <c r="E5" s="12"/>
      <c r="F5" s="11"/>
      <c r="G5" s="9"/>
      <c r="H5" s="61"/>
      <c r="I5" s="45"/>
      <c r="J5" s="5"/>
      <c r="K5" s="5"/>
    </row>
    <row r="6" spans="2:11" s="11" customFormat="1">
      <c r="B6" s="13" t="s">
        <v>0</v>
      </c>
      <c r="C6" s="13"/>
      <c r="D6" s="13"/>
      <c r="E6" s="13"/>
      <c r="F6" s="13"/>
      <c r="G6" s="14">
        <f>+G7+G17+G20+G24</f>
        <v>395224.8</v>
      </c>
      <c r="H6" s="14">
        <f>+H7+H17+H20+H24</f>
        <v>281653</v>
      </c>
      <c r="I6" s="15">
        <f t="shared" ref="I6:I15" si="0">+G6/H6-1</f>
        <v>0.40323305627847028</v>
      </c>
      <c r="J6" s="14">
        <f>+G6-H6</f>
        <v>113571.79999999999</v>
      </c>
      <c r="K6" s="16"/>
    </row>
    <row r="7" spans="2:11" s="21" customFormat="1" ht="15">
      <c r="B7" s="17"/>
      <c r="C7" s="17" t="s">
        <v>1</v>
      </c>
      <c r="D7" s="17"/>
      <c r="E7" s="17"/>
      <c r="F7" s="17"/>
      <c r="G7" s="18">
        <v>352745.9</v>
      </c>
      <c r="H7" s="18">
        <v>254735.8</v>
      </c>
      <c r="I7" s="19">
        <f t="shared" si="0"/>
        <v>0.38475196654730137</v>
      </c>
      <c r="J7" s="18">
        <f t="shared" ref="J7:J68" si="1">+G7-H7</f>
        <v>98010.100000000035</v>
      </c>
      <c r="K7" s="20"/>
    </row>
    <row r="8" spans="2:11" s="22" customFormat="1" ht="14">
      <c r="D8" s="22" t="s">
        <v>2</v>
      </c>
      <c r="G8" s="23">
        <v>69965.399999999994</v>
      </c>
      <c r="H8" s="23">
        <v>56602.1</v>
      </c>
      <c r="I8" s="24">
        <f t="shared" si="0"/>
        <v>0.23609194711856984</v>
      </c>
      <c r="J8" s="23">
        <f t="shared" si="1"/>
        <v>13363.299999999996</v>
      </c>
      <c r="K8" s="25"/>
    </row>
    <row r="9" spans="2:11" s="22" customFormat="1" ht="14">
      <c r="D9" s="22" t="s">
        <v>3</v>
      </c>
      <c r="G9" s="23">
        <v>29043.899999999998</v>
      </c>
      <c r="H9" s="23">
        <v>18453.399999999998</v>
      </c>
      <c r="I9" s="24">
        <f t="shared" si="0"/>
        <v>0.57390507982268857</v>
      </c>
      <c r="J9" s="23">
        <f t="shared" si="1"/>
        <v>10590.5</v>
      </c>
      <c r="K9" s="25"/>
    </row>
    <row r="10" spans="2:11" s="22" customFormat="1" ht="14">
      <c r="D10" s="22" t="s">
        <v>44</v>
      </c>
      <c r="G10" s="23">
        <v>153481.30000000002</v>
      </c>
      <c r="H10" s="23">
        <v>111561</v>
      </c>
      <c r="I10" s="24">
        <f t="shared" si="0"/>
        <v>0.37576124272819378</v>
      </c>
      <c r="J10" s="23">
        <f t="shared" si="1"/>
        <v>41920.300000000017</v>
      </c>
      <c r="K10" s="25"/>
    </row>
    <row r="11" spans="2:11" s="22" customFormat="1" ht="14">
      <c r="D11" s="22" t="s">
        <v>4</v>
      </c>
      <c r="G11" s="23">
        <v>35360.6</v>
      </c>
      <c r="H11" s="23">
        <v>24540.9</v>
      </c>
      <c r="I11" s="24">
        <f t="shared" si="0"/>
        <v>0.44088440114258232</v>
      </c>
      <c r="J11" s="23">
        <f t="shared" si="1"/>
        <v>10819.699999999997</v>
      </c>
      <c r="K11" s="25"/>
    </row>
    <row r="12" spans="2:11" s="22" customFormat="1" ht="14">
      <c r="D12" s="22" t="s">
        <v>5</v>
      </c>
      <c r="G12" s="23">
        <v>342.5</v>
      </c>
      <c r="H12" s="23">
        <v>160.09999999999997</v>
      </c>
      <c r="I12" s="24">
        <f t="shared" si="0"/>
        <v>1.1392879450343538</v>
      </c>
      <c r="J12" s="23">
        <f t="shared" si="1"/>
        <v>182.40000000000003</v>
      </c>
      <c r="K12" s="25"/>
    </row>
    <row r="13" spans="2:11" s="22" customFormat="1" ht="14">
      <c r="D13" s="22" t="s">
        <v>6</v>
      </c>
      <c r="G13" s="23">
        <v>4422.6000000000004</v>
      </c>
      <c r="H13" s="23">
        <v>4057.0999999999995</v>
      </c>
      <c r="I13" s="24">
        <f t="shared" si="0"/>
        <v>9.0088979813167214E-2</v>
      </c>
      <c r="J13" s="23">
        <f t="shared" si="1"/>
        <v>365.50000000000091</v>
      </c>
      <c r="K13" s="25"/>
    </row>
    <row r="14" spans="2:11" s="22" customFormat="1" ht="14">
      <c r="D14" s="22" t="s">
        <v>7</v>
      </c>
      <c r="G14" s="23">
        <v>23502.400000000001</v>
      </c>
      <c r="H14" s="23">
        <v>14706.2</v>
      </c>
      <c r="I14" s="24">
        <f t="shared" si="0"/>
        <v>0.59812868042050304</v>
      </c>
      <c r="J14" s="23">
        <f t="shared" si="1"/>
        <v>8796.2000000000007</v>
      </c>
      <c r="K14" s="25"/>
    </row>
    <row r="15" spans="2:11" s="22" customFormat="1" ht="14">
      <c r="D15" s="22" t="s">
        <v>8</v>
      </c>
      <c r="G15" s="23">
        <v>13368.7</v>
      </c>
      <c r="H15" s="23">
        <v>9260.1</v>
      </c>
      <c r="I15" s="24">
        <f t="shared" si="0"/>
        <v>0.44368851308301216</v>
      </c>
      <c r="J15" s="23">
        <f t="shared" si="1"/>
        <v>4108.6000000000004</v>
      </c>
      <c r="K15" s="25"/>
    </row>
    <row r="16" spans="2:11" s="22" customFormat="1" ht="14">
      <c r="D16" s="22" t="s">
        <v>9</v>
      </c>
      <c r="G16" s="23">
        <v>23258.500000000004</v>
      </c>
      <c r="H16" s="23">
        <v>15394.900000000001</v>
      </c>
      <c r="I16" s="24">
        <v>0.51079253519022538</v>
      </c>
      <c r="J16" s="23">
        <v>7863.6000000000022</v>
      </c>
      <c r="K16" s="25"/>
    </row>
    <row r="17" spans="2:13" s="6" customFormat="1" ht="15">
      <c r="B17" s="17"/>
      <c r="C17" s="17" t="s">
        <v>52</v>
      </c>
      <c r="D17" s="17"/>
      <c r="E17" s="17"/>
      <c r="F17" s="17"/>
      <c r="G17" s="18">
        <f>+SUM(G18:G19)</f>
        <v>29778</v>
      </c>
      <c r="H17" s="18">
        <f>+SUM(H18:H19)</f>
        <v>13589.099999999999</v>
      </c>
      <c r="I17" s="19">
        <f>+G17/H17-1</f>
        <v>1.191315098130119</v>
      </c>
      <c r="J17" s="18">
        <f t="shared" si="1"/>
        <v>16188.900000000001</v>
      </c>
      <c r="K17" s="20"/>
    </row>
    <row r="18" spans="2:13" s="22" customFormat="1" ht="14">
      <c r="D18" s="22" t="s">
        <v>48</v>
      </c>
      <c r="G18" s="23">
        <v>20456.2</v>
      </c>
      <c r="H18" s="23">
        <v>9234.5999999999985</v>
      </c>
      <c r="I18" s="24">
        <f t="shared" ref="I18:I23" si="2">+G18/H18-1</f>
        <v>1.2151690381824882</v>
      </c>
      <c r="J18" s="23">
        <f t="shared" si="1"/>
        <v>11221.600000000002</v>
      </c>
      <c r="K18" s="25"/>
    </row>
    <row r="19" spans="2:13" s="22" customFormat="1" ht="14">
      <c r="D19" s="22" t="s">
        <v>57</v>
      </c>
      <c r="G19" s="23">
        <v>9321.7999999999993</v>
      </c>
      <c r="H19" s="23">
        <v>4354.5</v>
      </c>
      <c r="I19" s="24">
        <f t="shared" si="2"/>
        <v>1.1407279825467906</v>
      </c>
      <c r="J19" s="23">
        <f t="shared" si="1"/>
        <v>4967.2999999999993</v>
      </c>
      <c r="K19" s="25"/>
    </row>
    <row r="20" spans="2:13" s="21" customFormat="1" ht="15">
      <c r="B20" s="17"/>
      <c r="C20" s="17" t="s">
        <v>10</v>
      </c>
      <c r="D20" s="17"/>
      <c r="E20" s="17"/>
      <c r="F20" s="17"/>
      <c r="G20" s="18">
        <v>12501.3</v>
      </c>
      <c r="H20" s="18">
        <v>12972.200000000003</v>
      </c>
      <c r="I20" s="19">
        <f>+G20/H20-1</f>
        <v>-3.6300704583648313E-2</v>
      </c>
      <c r="J20" s="18">
        <f t="shared" si="1"/>
        <v>-470.90000000000327</v>
      </c>
      <c r="K20" s="20"/>
    </row>
    <row r="21" spans="2:13" s="22" customFormat="1" ht="14">
      <c r="D21" s="22" t="s">
        <v>11</v>
      </c>
      <c r="G21" s="23">
        <v>10196.299999999999</v>
      </c>
      <c r="H21" s="23">
        <v>11485.9</v>
      </c>
      <c r="I21" s="24">
        <f t="shared" si="2"/>
        <v>-0.11227679154441539</v>
      </c>
      <c r="J21" s="23">
        <f t="shared" si="1"/>
        <v>-1289.6000000000004</v>
      </c>
      <c r="K21" s="25"/>
    </row>
    <row r="22" spans="2:13" s="22" customFormat="1" ht="14">
      <c r="D22" s="22" t="s">
        <v>12</v>
      </c>
      <c r="G22" s="23">
        <v>1034.4000000000001</v>
      </c>
      <c r="H22" s="23">
        <v>30</v>
      </c>
      <c r="I22" s="24">
        <f t="shared" si="2"/>
        <v>33.480000000000004</v>
      </c>
      <c r="J22" s="23">
        <f t="shared" si="1"/>
        <v>1004.4000000000001</v>
      </c>
      <c r="K22" s="25"/>
    </row>
    <row r="23" spans="2:13" s="22" customFormat="1" ht="14">
      <c r="D23" s="22" t="s">
        <v>13</v>
      </c>
      <c r="G23" s="23">
        <v>1270.5999999999999</v>
      </c>
      <c r="H23" s="23">
        <v>1456.3000000000006</v>
      </c>
      <c r="I23" s="24">
        <f t="shared" si="2"/>
        <v>-0.12751493510952461</v>
      </c>
      <c r="J23" s="23">
        <f t="shared" si="1"/>
        <v>-185.70000000000073</v>
      </c>
      <c r="K23" s="25"/>
    </row>
    <row r="24" spans="2:13" s="21" customFormat="1" ht="15">
      <c r="B24" s="17"/>
      <c r="C24" s="17" t="s">
        <v>14</v>
      </c>
      <c r="D24" s="17"/>
      <c r="E24" s="17"/>
      <c r="F24" s="17"/>
      <c r="G24" s="18">
        <v>199.6</v>
      </c>
      <c r="H24" s="18">
        <v>355.90000000000003</v>
      </c>
      <c r="I24" s="19">
        <f>+G24/H24-1</f>
        <v>-0.43916830570384946</v>
      </c>
      <c r="J24" s="18">
        <f t="shared" si="1"/>
        <v>-156.30000000000004</v>
      </c>
      <c r="K24" s="20"/>
    </row>
    <row r="25" spans="2:13">
      <c r="G25" s="26"/>
      <c r="H25" s="26"/>
      <c r="I25" s="27"/>
      <c r="J25" s="26"/>
      <c r="K25" s="27"/>
    </row>
    <row r="26" spans="2:13" s="11" customFormat="1">
      <c r="B26" s="13" t="s">
        <v>15</v>
      </c>
      <c r="C26" s="13"/>
      <c r="D26" s="13"/>
      <c r="E26" s="13"/>
      <c r="F26" s="13"/>
      <c r="G26" s="14">
        <v>398990.78800000006</v>
      </c>
      <c r="H26" s="14">
        <v>264995.39999999997</v>
      </c>
      <c r="I26" s="15">
        <f t="shared" ref="I26:I46" si="3">+G26/H26-1</f>
        <v>0.5056517509360543</v>
      </c>
      <c r="J26" s="14">
        <f t="shared" si="1"/>
        <v>133995.38800000009</v>
      </c>
      <c r="K26" s="16"/>
      <c r="L26" s="92"/>
    </row>
    <row r="27" spans="2:13" s="21" customFormat="1" ht="15">
      <c r="B27" s="17"/>
      <c r="C27" s="17" t="s">
        <v>16</v>
      </c>
      <c r="D27" s="17"/>
      <c r="E27" s="17"/>
      <c r="F27" s="17"/>
      <c r="G27" s="18">
        <f>+G28+G35+G39+G42+G47+G48</f>
        <v>387509.788</v>
      </c>
      <c r="H27" s="18">
        <f>+H28+H35+H39+H42+H47+H48</f>
        <v>247265.59999999998</v>
      </c>
      <c r="I27" s="19">
        <f t="shared" si="3"/>
        <v>0.56718034372755466</v>
      </c>
      <c r="J27" s="18">
        <f t="shared" si="1"/>
        <v>140244.18800000002</v>
      </c>
      <c r="K27" s="20"/>
    </row>
    <row r="28" spans="2:13" s="28" customFormat="1">
      <c r="C28" s="28" t="s">
        <v>36</v>
      </c>
      <c r="D28" s="29"/>
      <c r="E28" s="30"/>
      <c r="F28" s="31"/>
      <c r="G28" s="32">
        <f>SUM(G29:G34)</f>
        <v>253278.09999999998</v>
      </c>
      <c r="H28" s="32">
        <f>SUM(H29:H34)</f>
        <v>156865</v>
      </c>
      <c r="I28" s="24">
        <f t="shared" si="3"/>
        <v>0.61462467727026415</v>
      </c>
      <c r="J28" s="32">
        <f t="shared" si="1"/>
        <v>96413.099999999977</v>
      </c>
      <c r="K28" s="34"/>
    </row>
    <row r="29" spans="2:13" s="22" customFormat="1" ht="14">
      <c r="D29" s="22" t="s">
        <v>17</v>
      </c>
      <c r="G29" s="23">
        <v>157761.9</v>
      </c>
      <c r="H29" s="23">
        <v>109339.8</v>
      </c>
      <c r="I29" s="24">
        <f t="shared" si="3"/>
        <v>0.44285886749381276</v>
      </c>
      <c r="J29" s="23">
        <f t="shared" si="1"/>
        <v>48422.099999999991</v>
      </c>
      <c r="K29" s="25"/>
      <c r="L29" s="91"/>
      <c r="M29" s="91"/>
    </row>
    <row r="30" spans="2:13" s="22" customFormat="1" ht="14">
      <c r="D30" s="22" t="s">
        <v>45</v>
      </c>
      <c r="G30" s="23">
        <v>10983.3</v>
      </c>
      <c r="H30" s="23">
        <v>6984.6</v>
      </c>
      <c r="I30" s="24">
        <f t="shared" si="3"/>
        <v>0.57250236234000496</v>
      </c>
      <c r="J30" s="23">
        <f t="shared" si="1"/>
        <v>3998.6999999999989</v>
      </c>
      <c r="K30" s="25"/>
    </row>
    <row r="31" spans="2:13" s="22" customFormat="1" ht="14">
      <c r="D31" s="22" t="s">
        <v>46</v>
      </c>
      <c r="G31" s="23">
        <v>12569.9</v>
      </c>
      <c r="H31" s="23">
        <v>8170.4</v>
      </c>
      <c r="I31" s="24">
        <f t="shared" si="3"/>
        <v>0.53846812885538031</v>
      </c>
      <c r="J31" s="23">
        <f t="shared" si="1"/>
        <v>4399.5</v>
      </c>
      <c r="K31" s="25"/>
    </row>
    <row r="32" spans="2:13" s="22" customFormat="1" ht="14">
      <c r="D32" s="22" t="s">
        <v>18</v>
      </c>
      <c r="G32" s="23">
        <v>24743.4</v>
      </c>
      <c r="H32" s="23">
        <v>12862.3</v>
      </c>
      <c r="I32" s="24">
        <f t="shared" si="3"/>
        <v>0.92371504318823239</v>
      </c>
      <c r="J32" s="23">
        <f t="shared" si="1"/>
        <v>11881.100000000002</v>
      </c>
      <c r="K32" s="25"/>
    </row>
    <row r="33" spans="1:256" s="22" customFormat="1" ht="14">
      <c r="D33" s="22" t="s">
        <v>37</v>
      </c>
      <c r="G33" s="23">
        <v>16108.4</v>
      </c>
      <c r="H33" s="23">
        <v>14028.3</v>
      </c>
      <c r="I33" s="24">
        <f t="shared" si="3"/>
        <v>0.14827883635223094</v>
      </c>
      <c r="J33" s="23">
        <f t="shared" si="1"/>
        <v>2080.1000000000004</v>
      </c>
      <c r="K33" s="25"/>
    </row>
    <row r="34" spans="1:256" s="22" customFormat="1" ht="14">
      <c r="D34" s="22" t="s">
        <v>49</v>
      </c>
      <c r="G34" s="23">
        <v>31111.200000000004</v>
      </c>
      <c r="H34" s="23">
        <v>5479.5999999999995</v>
      </c>
      <c r="I34" s="24">
        <f t="shared" si="3"/>
        <v>4.6776407037010017</v>
      </c>
      <c r="J34" s="23">
        <f t="shared" si="1"/>
        <v>25631.600000000006</v>
      </c>
      <c r="K34" s="25"/>
    </row>
    <row r="35" spans="1:256" s="28" customFormat="1">
      <c r="C35" s="28" t="s">
        <v>19</v>
      </c>
      <c r="D35" s="29"/>
      <c r="E35" s="30"/>
      <c r="F35" s="31"/>
      <c r="G35" s="32">
        <v>30986.700000000004</v>
      </c>
      <c r="H35" s="32">
        <v>17563.5</v>
      </c>
      <c r="I35" s="33">
        <f t="shared" si="3"/>
        <v>0.76426680331369057</v>
      </c>
      <c r="J35" s="32">
        <f t="shared" si="1"/>
        <v>13423.200000000004</v>
      </c>
      <c r="K35" s="34"/>
    </row>
    <row r="36" spans="1:256" s="22" customFormat="1" ht="14">
      <c r="D36" s="22" t="s">
        <v>20</v>
      </c>
      <c r="G36" s="23">
        <v>18451</v>
      </c>
      <c r="H36" s="23">
        <v>8182.3</v>
      </c>
      <c r="I36" s="24">
        <f t="shared" si="3"/>
        <v>1.2549894284003273</v>
      </c>
      <c r="J36" s="23">
        <f t="shared" si="1"/>
        <v>10268.700000000001</v>
      </c>
      <c r="K36" s="25"/>
    </row>
    <row r="37" spans="1:256" s="22" customFormat="1" ht="14">
      <c r="D37" s="22" t="s">
        <v>21</v>
      </c>
      <c r="G37" s="23">
        <v>12336.7</v>
      </c>
      <c r="H37" s="23">
        <v>9209.6</v>
      </c>
      <c r="I37" s="24">
        <f t="shared" si="3"/>
        <v>0.33954786309937468</v>
      </c>
      <c r="J37" s="23">
        <f t="shared" si="1"/>
        <v>3127.1000000000004</v>
      </c>
      <c r="K37" s="25"/>
    </row>
    <row r="38" spans="1:256" s="22" customFormat="1" ht="14">
      <c r="D38" s="22" t="s">
        <v>22</v>
      </c>
      <c r="G38" s="23">
        <v>199</v>
      </c>
      <c r="H38" s="23">
        <v>171.6</v>
      </c>
      <c r="I38" s="24">
        <f t="shared" si="3"/>
        <v>0.15967365967365965</v>
      </c>
      <c r="J38" s="23">
        <f t="shared" si="1"/>
        <v>27.400000000000006</v>
      </c>
      <c r="K38" s="25"/>
    </row>
    <row r="39" spans="1:256" s="28" customFormat="1">
      <c r="C39" s="28" t="s">
        <v>23</v>
      </c>
      <c r="D39" s="29"/>
      <c r="E39" s="30"/>
      <c r="F39" s="31"/>
      <c r="G39" s="32">
        <v>67603.288</v>
      </c>
      <c r="H39" s="32">
        <v>50618.399999999994</v>
      </c>
      <c r="I39" s="33">
        <f t="shared" ref="I39" si="4">+G39/H39-1</f>
        <v>0.33554770597253181</v>
      </c>
      <c r="J39" s="32">
        <f t="shared" si="1"/>
        <v>16984.888000000006</v>
      </c>
      <c r="K39" s="34"/>
    </row>
    <row r="40" spans="1:256" s="22" customFormat="1" ht="14">
      <c r="D40" s="22" t="s">
        <v>24</v>
      </c>
      <c r="G40" s="23">
        <v>53073.9</v>
      </c>
      <c r="H40" s="23">
        <v>39387.599999999999</v>
      </c>
      <c r="I40" s="24">
        <f t="shared" si="3"/>
        <v>0.34747737866739792</v>
      </c>
      <c r="J40" s="23">
        <f t="shared" si="1"/>
        <v>13686.300000000003</v>
      </c>
      <c r="K40" s="25"/>
    </row>
    <row r="41" spans="1:256" s="22" customFormat="1" ht="14">
      <c r="D41" s="22" t="s">
        <v>25</v>
      </c>
      <c r="G41" s="23">
        <v>14529.387999999999</v>
      </c>
      <c r="H41" s="23">
        <v>11230.8</v>
      </c>
      <c r="I41" s="24">
        <f t="shared" si="3"/>
        <v>0.29370908572853227</v>
      </c>
      <c r="J41" s="23">
        <f t="shared" si="1"/>
        <v>3298.5879999999997</v>
      </c>
      <c r="K41" s="25"/>
    </row>
    <row r="42" spans="1:256" s="28" customFormat="1">
      <c r="C42" s="28" t="s">
        <v>38</v>
      </c>
      <c r="D42" s="29"/>
      <c r="E42" s="30"/>
      <c r="F42" s="31"/>
      <c r="G42" s="32">
        <v>21105.9</v>
      </c>
      <c r="H42" s="32">
        <v>11554.399999999998</v>
      </c>
      <c r="I42" s="33">
        <f t="shared" ref="I42" si="5">+G42/H42-1</f>
        <v>0.82665478086270205</v>
      </c>
      <c r="J42" s="32">
        <f t="shared" si="1"/>
        <v>9551.5000000000036</v>
      </c>
      <c r="K42" s="34"/>
    </row>
    <row r="43" spans="1:256" s="22" customFormat="1" ht="14">
      <c r="D43" s="22" t="s">
        <v>27</v>
      </c>
      <c r="G43" s="23">
        <v>2342.1</v>
      </c>
      <c r="H43" s="23">
        <v>2514.2999999999997</v>
      </c>
      <c r="I43" s="24">
        <f t="shared" si="3"/>
        <v>-6.8488247225867993E-2</v>
      </c>
      <c r="J43" s="23">
        <f t="shared" si="1"/>
        <v>-172.19999999999982</v>
      </c>
      <c r="K43" s="25"/>
    </row>
    <row r="44" spans="1:256" s="22" customFormat="1" ht="14">
      <c r="D44" s="22" t="s">
        <v>28</v>
      </c>
      <c r="G44" s="23">
        <v>1141.9000000000001</v>
      </c>
      <c r="H44" s="23">
        <v>2037.3</v>
      </c>
      <c r="I44" s="24">
        <f t="shared" si="3"/>
        <v>-0.43950326412408569</v>
      </c>
      <c r="J44" s="23">
        <f t="shared" si="1"/>
        <v>-895.39999999999986</v>
      </c>
      <c r="K44" s="25"/>
    </row>
    <row r="45" spans="1:256" s="22" customFormat="1" ht="14">
      <c r="D45" s="22" t="s">
        <v>29</v>
      </c>
      <c r="G45" s="23">
        <v>813.3</v>
      </c>
      <c r="H45" s="23">
        <v>444.6</v>
      </c>
      <c r="I45" s="24">
        <f t="shared" si="3"/>
        <v>0.82928475033738169</v>
      </c>
      <c r="J45" s="23">
        <f t="shared" si="1"/>
        <v>368.69999999999993</v>
      </c>
      <c r="K45" s="25"/>
    </row>
    <row r="46" spans="1:256" s="22" customFormat="1" ht="14">
      <c r="D46" s="22" t="s">
        <v>30</v>
      </c>
      <c r="G46" s="23">
        <v>16808.599999999999</v>
      </c>
      <c r="H46" s="23">
        <v>6558.2</v>
      </c>
      <c r="I46" s="24">
        <f t="shared" si="3"/>
        <v>1.5629898447744806</v>
      </c>
      <c r="J46" s="23">
        <f t="shared" si="1"/>
        <v>10250.399999999998</v>
      </c>
      <c r="K46" s="25"/>
    </row>
    <row r="47" spans="1:256">
      <c r="A47" s="22"/>
      <c r="B47" s="22"/>
      <c r="C47" s="28" t="s">
        <v>50</v>
      </c>
      <c r="D47" s="22"/>
      <c r="E47" s="22"/>
      <c r="F47" s="22"/>
      <c r="G47" s="32">
        <v>13485.6</v>
      </c>
      <c r="H47" s="32">
        <v>7902.3</v>
      </c>
      <c r="I47" s="33">
        <f t="shared" ref="I47:I48" si="6">+G47/H47-1</f>
        <v>0.70654113359401705</v>
      </c>
      <c r="J47" s="32">
        <f t="shared" si="1"/>
        <v>5583.3</v>
      </c>
      <c r="K47" s="3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>
      <c r="A48" s="28"/>
      <c r="B48" s="28"/>
      <c r="C48" s="28" t="s">
        <v>58</v>
      </c>
      <c r="D48" s="50"/>
      <c r="E48" s="30"/>
      <c r="F48" s="31"/>
      <c r="G48" s="32">
        <v>1050.1999999999998</v>
      </c>
      <c r="H48" s="32">
        <v>2762</v>
      </c>
      <c r="I48" s="33">
        <f t="shared" si="6"/>
        <v>-0.619768283852281</v>
      </c>
      <c r="J48" s="32">
        <f t="shared" si="1"/>
        <v>-1711.8000000000002</v>
      </c>
      <c r="K48" s="32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</row>
    <row r="49" spans="1:11" s="35" customFormat="1">
      <c r="A49" s="4"/>
      <c r="B49" s="4"/>
      <c r="E49" s="7"/>
      <c r="F49" s="8"/>
      <c r="G49" s="23"/>
      <c r="H49" s="23"/>
      <c r="I49" s="25"/>
      <c r="J49" s="23"/>
      <c r="K49" s="25"/>
    </row>
    <row r="50" spans="1:11" s="36" customFormat="1" ht="15">
      <c r="A50" s="21"/>
      <c r="B50" s="17"/>
      <c r="C50" s="17" t="s">
        <v>31</v>
      </c>
      <c r="D50" s="17"/>
      <c r="E50" s="17"/>
      <c r="F50" s="17"/>
      <c r="G50" s="18">
        <v>11481</v>
      </c>
      <c r="H50" s="18">
        <v>17729.8</v>
      </c>
      <c r="I50" s="19">
        <v>-0.35244616408532525</v>
      </c>
      <c r="J50" s="18">
        <f t="shared" si="1"/>
        <v>-6248.7999999999993</v>
      </c>
      <c r="K50" s="20"/>
    </row>
    <row r="51" spans="1:11" s="28" customFormat="1">
      <c r="C51" s="28" t="s">
        <v>20</v>
      </c>
      <c r="D51" s="29"/>
      <c r="E51" s="30"/>
      <c r="F51" s="31"/>
      <c r="G51" s="32">
        <v>1519.4</v>
      </c>
      <c r="H51" s="32">
        <v>2562.5</v>
      </c>
      <c r="I51" s="33">
        <v>-0.4070634146341463</v>
      </c>
      <c r="J51" s="32">
        <f t="shared" si="1"/>
        <v>-1043.0999999999999</v>
      </c>
      <c r="K51" s="34"/>
    </row>
    <row r="52" spans="1:11" s="22" customFormat="1" ht="14">
      <c r="D52" s="22" t="s">
        <v>32</v>
      </c>
      <c r="G52" s="23">
        <v>829.8</v>
      </c>
      <c r="H52" s="23">
        <v>1629.6000000000001</v>
      </c>
      <c r="I52" s="24">
        <v>-0.4907952871870398</v>
      </c>
      <c r="J52" s="23">
        <f t="shared" si="1"/>
        <v>-799.80000000000018</v>
      </c>
      <c r="K52" s="25"/>
    </row>
    <row r="53" spans="1:11" s="22" customFormat="1" ht="14">
      <c r="D53" s="22" t="s">
        <v>26</v>
      </c>
      <c r="G53" s="23">
        <v>689.6</v>
      </c>
      <c r="H53" s="23">
        <v>932.9</v>
      </c>
      <c r="I53" s="24">
        <v>-0.26079965698359953</v>
      </c>
      <c r="J53" s="23">
        <f t="shared" si="1"/>
        <v>-243.29999999999995</v>
      </c>
      <c r="K53" s="25"/>
    </row>
    <row r="54" spans="1:11" s="28" customFormat="1">
      <c r="C54" s="28" t="s">
        <v>21</v>
      </c>
      <c r="D54" s="29"/>
      <c r="E54" s="30"/>
      <c r="F54" s="31"/>
      <c r="G54" s="32">
        <v>2807.9</v>
      </c>
      <c r="H54" s="32">
        <v>7712</v>
      </c>
      <c r="I54" s="33">
        <v>-0.63590508298755188</v>
      </c>
      <c r="J54" s="32">
        <f t="shared" si="1"/>
        <v>-4904.1000000000004</v>
      </c>
      <c r="K54" s="34"/>
    </row>
    <row r="55" spans="1:11" s="22" customFormat="1" ht="14">
      <c r="D55" s="22" t="s">
        <v>32</v>
      </c>
      <c r="G55" s="23">
        <v>2785.4</v>
      </c>
      <c r="H55" s="23">
        <v>7356</v>
      </c>
      <c r="I55" s="24">
        <v>-0.62134312126155522</v>
      </c>
      <c r="J55" s="23">
        <f t="shared" si="1"/>
        <v>-4570.6000000000004</v>
      </c>
      <c r="K55" s="25"/>
    </row>
    <row r="56" spans="1:11" s="22" customFormat="1" ht="14">
      <c r="D56" s="22" t="s">
        <v>26</v>
      </c>
      <c r="G56" s="23">
        <v>22.5</v>
      </c>
      <c r="H56" s="23">
        <v>356</v>
      </c>
      <c r="I56" s="24">
        <v>-0.9367977528089888</v>
      </c>
      <c r="J56" s="23">
        <f t="shared" si="1"/>
        <v>-333.5</v>
      </c>
      <c r="K56" s="25"/>
    </row>
    <row r="57" spans="1:11" s="28" customFormat="1">
      <c r="C57" s="28" t="s">
        <v>27</v>
      </c>
      <c r="D57" s="29"/>
      <c r="E57" s="30"/>
      <c r="F57" s="31"/>
      <c r="G57" s="32">
        <v>670.5</v>
      </c>
      <c r="H57" s="32">
        <v>639.9</v>
      </c>
      <c r="I57" s="33">
        <v>4.7819971870604716E-2</v>
      </c>
      <c r="J57" s="32">
        <f t="shared" si="1"/>
        <v>30.600000000000023</v>
      </c>
      <c r="K57" s="34"/>
    </row>
    <row r="58" spans="1:11" s="22" customFormat="1" ht="14">
      <c r="D58" s="22" t="s">
        <v>32</v>
      </c>
      <c r="G58" s="23">
        <v>119.8</v>
      </c>
      <c r="H58" s="23">
        <v>134.6</v>
      </c>
      <c r="I58" s="24">
        <v>-0.10995542347696874</v>
      </c>
      <c r="J58" s="23">
        <f t="shared" si="1"/>
        <v>-14.799999999999997</v>
      </c>
      <c r="K58" s="25"/>
    </row>
    <row r="59" spans="1:11" s="22" customFormat="1" ht="14">
      <c r="D59" s="22" t="s">
        <v>26</v>
      </c>
      <c r="G59" s="23">
        <v>550.70000000000005</v>
      </c>
      <c r="H59" s="23">
        <v>505.3</v>
      </c>
      <c r="I59" s="24">
        <v>8.9847615278052739E-2</v>
      </c>
      <c r="J59" s="23">
        <f t="shared" si="1"/>
        <v>45.400000000000034</v>
      </c>
      <c r="K59" s="25"/>
    </row>
    <row r="60" spans="1:11" s="28" customFormat="1">
      <c r="C60" s="28" t="s">
        <v>33</v>
      </c>
      <c r="D60" s="29"/>
      <c r="E60" s="30"/>
      <c r="F60" s="31"/>
      <c r="G60" s="32">
        <v>1066.3</v>
      </c>
      <c r="H60" s="32">
        <v>2084</v>
      </c>
      <c r="I60" s="33">
        <v>-0.48833973128598851</v>
      </c>
      <c r="J60" s="32">
        <f t="shared" si="1"/>
        <v>-1017.7</v>
      </c>
      <c r="K60" s="34"/>
    </row>
    <row r="61" spans="1:11" s="22" customFormat="1" ht="14">
      <c r="D61" s="22" t="s">
        <v>32</v>
      </c>
      <c r="G61" s="23">
        <v>205.7</v>
      </c>
      <c r="H61" s="23">
        <v>481.70000000000005</v>
      </c>
      <c r="I61" s="24">
        <v>-0.57297072866929633</v>
      </c>
      <c r="J61" s="23">
        <f t="shared" si="1"/>
        <v>-276.00000000000006</v>
      </c>
      <c r="K61" s="25"/>
    </row>
    <row r="62" spans="1:11" s="22" customFormat="1" ht="14">
      <c r="D62" s="22" t="s">
        <v>26</v>
      </c>
      <c r="G62" s="23">
        <v>860.6</v>
      </c>
      <c r="H62" s="23">
        <v>1602.3</v>
      </c>
      <c r="I62" s="24">
        <v>-0.46289708543968044</v>
      </c>
      <c r="J62" s="23">
        <f t="shared" si="1"/>
        <v>-741.69999999999993</v>
      </c>
      <c r="K62" s="25"/>
    </row>
    <row r="63" spans="1:11" s="28" customFormat="1">
      <c r="C63" s="28" t="s">
        <v>43</v>
      </c>
      <c r="D63" s="29"/>
      <c r="E63" s="30"/>
      <c r="F63" s="31"/>
      <c r="G63" s="32">
        <v>248.8</v>
      </c>
      <c r="H63" s="32">
        <v>1063.5999999999999</v>
      </c>
      <c r="I63" s="33">
        <v>-0.76607747273411053</v>
      </c>
      <c r="J63" s="32">
        <f t="shared" si="1"/>
        <v>-814.8</v>
      </c>
      <c r="K63" s="34"/>
    </row>
    <row r="64" spans="1:11" s="22" customFormat="1" ht="14">
      <c r="D64" s="22" t="s">
        <v>32</v>
      </c>
      <c r="G64" s="23">
        <v>114.4</v>
      </c>
      <c r="H64" s="23">
        <v>848.1</v>
      </c>
      <c r="I64" s="24">
        <v>-0.86511024643320367</v>
      </c>
      <c r="J64" s="23">
        <f t="shared" si="1"/>
        <v>-733.7</v>
      </c>
      <c r="K64" s="25"/>
    </row>
    <row r="65" spans="1:12" s="22" customFormat="1" ht="14">
      <c r="D65" s="22" t="s">
        <v>26</v>
      </c>
      <c r="G65" s="23">
        <v>134.4</v>
      </c>
      <c r="H65" s="23">
        <v>215.5</v>
      </c>
      <c r="I65" s="24">
        <v>-0.37633410672853829</v>
      </c>
      <c r="J65" s="23">
        <f t="shared" si="1"/>
        <v>-81.099999999999994</v>
      </c>
      <c r="K65" s="25"/>
    </row>
    <row r="66" spans="1:12" s="28" customFormat="1">
      <c r="C66" s="28" t="s">
        <v>34</v>
      </c>
      <c r="D66" s="29"/>
      <c r="E66" s="30"/>
      <c r="F66" s="31"/>
      <c r="G66" s="32">
        <v>5168.1000000000004</v>
      </c>
      <c r="H66" s="32">
        <v>3667.8</v>
      </c>
      <c r="I66" s="33">
        <v>0.40904629478161292</v>
      </c>
      <c r="J66" s="32">
        <f t="shared" si="1"/>
        <v>1500.3000000000002</v>
      </c>
      <c r="K66" s="34"/>
    </row>
    <row r="67" spans="1:12" s="22" customFormat="1" ht="14">
      <c r="D67" s="22" t="s">
        <v>32</v>
      </c>
      <c r="G67" s="23">
        <v>4289.3999999999996</v>
      </c>
      <c r="H67" s="23">
        <v>2559.3999999999996</v>
      </c>
      <c r="I67" s="24">
        <v>0.67593967336094396</v>
      </c>
      <c r="J67" s="23">
        <f t="shared" si="1"/>
        <v>1730</v>
      </c>
      <c r="K67" s="25"/>
    </row>
    <row r="68" spans="1:12" s="22" customFormat="1" ht="14">
      <c r="D68" s="22" t="s">
        <v>26</v>
      </c>
      <c r="G68" s="23">
        <v>878.6999999999997</v>
      </c>
      <c r="H68" s="23">
        <v>1108.4000000000001</v>
      </c>
      <c r="I68" s="24">
        <v>-0.20723565499819596</v>
      </c>
      <c r="J68" s="23">
        <f t="shared" si="1"/>
        <v>-229.70000000000039</v>
      </c>
      <c r="K68" s="25"/>
    </row>
    <row r="69" spans="1:12">
      <c r="A69" s="35"/>
      <c r="C69" s="35"/>
      <c r="D69" s="37"/>
      <c r="E69" s="38"/>
      <c r="F69" s="37"/>
      <c r="G69" s="23"/>
      <c r="H69" s="23"/>
      <c r="I69" s="25"/>
      <c r="J69" s="23"/>
      <c r="K69" s="25"/>
    </row>
    <row r="70" spans="1:12">
      <c r="A70" s="35"/>
      <c r="B70" s="13" t="s">
        <v>35</v>
      </c>
      <c r="C70" s="13"/>
      <c r="D70" s="13"/>
      <c r="E70" s="13"/>
      <c r="F70" s="13"/>
      <c r="G70" s="14">
        <f>+G6-G26</f>
        <v>-3765.9880000000703</v>
      </c>
      <c r="H70" s="14">
        <v>16657.599999999977</v>
      </c>
      <c r="I70" s="15">
        <v>-1.2260822687542023</v>
      </c>
      <c r="J70" s="14">
        <f t="shared" ref="J70:J74" si="7">+G70-H70</f>
        <v>-20423.588000000047</v>
      </c>
      <c r="K70" s="16"/>
      <c r="L70" s="93">
        <f>+G70+3766</f>
        <v>1.1999999929685146E-2</v>
      </c>
    </row>
    <row r="71" spans="1:12" s="35" customFormat="1">
      <c r="A71" s="22"/>
      <c r="B71" s="4"/>
      <c r="C71" s="4"/>
      <c r="D71" s="6"/>
      <c r="E71" s="7"/>
      <c r="F71" s="8"/>
      <c r="G71" s="23"/>
      <c r="H71" s="23"/>
      <c r="I71" s="25"/>
      <c r="J71" s="23"/>
      <c r="K71" s="25"/>
    </row>
    <row r="72" spans="1:12" s="36" customFormat="1" ht="15">
      <c r="A72" s="21"/>
      <c r="B72" s="17"/>
      <c r="C72" s="17" t="s">
        <v>51</v>
      </c>
      <c r="D72" s="17"/>
      <c r="E72" s="17"/>
      <c r="F72" s="17"/>
      <c r="G72" s="18">
        <v>87052.099999999991</v>
      </c>
      <c r="H72" s="18">
        <v>76695.5</v>
      </c>
      <c r="I72" s="19">
        <f>+G72/H72-1</f>
        <v>0.13503530194079172</v>
      </c>
      <c r="J72" s="18">
        <f t="shared" si="7"/>
        <v>10356.599999999991</v>
      </c>
      <c r="K72" s="20"/>
    </row>
    <row r="73" spans="1:12" s="35" customFormat="1">
      <c r="A73" s="22"/>
      <c r="B73" s="4"/>
      <c r="C73" s="4"/>
      <c r="D73" s="6"/>
      <c r="E73" s="7"/>
      <c r="F73" s="8"/>
      <c r="G73" s="23"/>
      <c r="H73" s="23"/>
      <c r="I73" s="25"/>
      <c r="J73" s="23"/>
      <c r="K73" s="25"/>
    </row>
    <row r="74" spans="1:12">
      <c r="A74" s="35"/>
      <c r="B74" s="13" t="s">
        <v>47</v>
      </c>
      <c r="C74" s="13"/>
      <c r="D74" s="13"/>
      <c r="E74" s="13"/>
      <c r="F74" s="13"/>
      <c r="G74" s="14">
        <v>-90818.087999999989</v>
      </c>
      <c r="H74" s="14">
        <v>-60037.900000000023</v>
      </c>
      <c r="I74" s="15">
        <v>0.51267929091457143</v>
      </c>
      <c r="J74" s="14">
        <f t="shared" si="7"/>
        <v>-30780.187999999966</v>
      </c>
      <c r="K74" s="16"/>
    </row>
    <row r="75" spans="1:12" s="28" customFormat="1">
      <c r="B75" s="51"/>
      <c r="C75" s="74"/>
      <c r="D75" s="42"/>
      <c r="E75" s="43"/>
      <c r="F75" s="41"/>
      <c r="G75" s="44"/>
      <c r="H75" s="44"/>
      <c r="I75" s="44"/>
      <c r="J75" s="47"/>
      <c r="K75" s="44"/>
    </row>
    <row r="76" spans="1:12">
      <c r="B76" s="94" t="s">
        <v>53</v>
      </c>
      <c r="G76" s="39"/>
      <c r="H76" s="62"/>
      <c r="I76" s="40"/>
      <c r="J76" s="39"/>
      <c r="K76" s="40"/>
    </row>
    <row r="77" spans="1:12">
      <c r="B77" s="95"/>
      <c r="C77" s="94" t="s">
        <v>54</v>
      </c>
      <c r="D77" s="29"/>
      <c r="E77" s="43"/>
      <c r="G77" s="39"/>
      <c r="H77" s="39"/>
      <c r="I77" s="40"/>
      <c r="J77" s="39"/>
      <c r="K77" s="40"/>
    </row>
    <row r="78" spans="1:12" s="28" customFormat="1">
      <c r="B78" s="95"/>
      <c r="C78" s="94" t="s">
        <v>55</v>
      </c>
      <c r="D78" s="29"/>
      <c r="E78" s="43"/>
      <c r="F78" s="41"/>
      <c r="G78" s="44"/>
      <c r="H78" s="44"/>
      <c r="I78" s="44"/>
      <c r="J78" s="47"/>
      <c r="K78" s="44"/>
    </row>
    <row r="79" spans="1:12" s="28" customFormat="1" ht="6" customHeight="1">
      <c r="B79" s="95"/>
      <c r="C79" s="94"/>
      <c r="D79" s="29"/>
      <c r="E79" s="43"/>
      <c r="F79" s="41"/>
      <c r="G79" s="44"/>
      <c r="H79" s="44"/>
      <c r="I79" s="44"/>
      <c r="J79" s="47"/>
      <c r="K79" s="44"/>
    </row>
    <row r="80" spans="1:12" s="28" customFormat="1">
      <c r="B80" s="96" t="s">
        <v>56</v>
      </c>
      <c r="D80" s="29"/>
      <c r="E80" s="43"/>
      <c r="F80" s="41"/>
      <c r="G80" s="44"/>
      <c r="H80" s="44"/>
      <c r="I80" s="44"/>
      <c r="J80" s="41"/>
      <c r="K80" s="44"/>
    </row>
    <row r="81" spans="2:26" s="28" customFormat="1">
      <c r="B81" s="52"/>
      <c r="C81" s="75"/>
      <c r="D81" s="42"/>
      <c r="E81" s="43"/>
      <c r="F81" s="41"/>
      <c r="G81" s="44"/>
      <c r="H81" s="44"/>
      <c r="I81" s="44"/>
      <c r="J81" s="41"/>
      <c r="K81" s="44"/>
      <c r="L81" s="31"/>
    </row>
    <row r="82" spans="2:26" s="44" customFormat="1">
      <c r="B82" s="52"/>
      <c r="C82" s="51"/>
      <c r="D82" s="42"/>
      <c r="E82" s="43"/>
      <c r="F82" s="41"/>
      <c r="J82" s="41"/>
    </row>
    <row r="83" spans="2:26" s="28" customFormat="1">
      <c r="B83" s="76"/>
      <c r="C83" s="44"/>
      <c r="D83" s="42"/>
      <c r="E83" s="43"/>
      <c r="F83" s="41"/>
      <c r="G83" s="44"/>
      <c r="H83" s="44"/>
      <c r="I83" s="44"/>
      <c r="J83" s="41"/>
      <c r="K83" s="44"/>
    </row>
    <row r="84" spans="2:26" s="44" customFormat="1">
      <c r="B84" s="53"/>
      <c r="D84" s="42"/>
      <c r="E84" s="43"/>
      <c r="F84" s="41"/>
      <c r="J84" s="41"/>
    </row>
    <row r="85" spans="2:26" s="28" customFormat="1">
      <c r="B85" s="73"/>
      <c r="C85" s="44"/>
      <c r="D85" s="42"/>
      <c r="E85" s="43"/>
      <c r="F85" s="41"/>
      <c r="G85" s="47"/>
      <c r="H85" s="47"/>
      <c r="I85" s="48"/>
      <c r="J85" s="41"/>
      <c r="K85" s="41"/>
    </row>
    <row r="86" spans="2:26" s="28" customFormat="1">
      <c r="B86" s="77"/>
      <c r="C86" s="44"/>
      <c r="D86" s="42"/>
      <c r="E86" s="43"/>
      <c r="F86" s="41"/>
      <c r="G86" s="47"/>
      <c r="H86" s="47"/>
      <c r="I86" s="48"/>
      <c r="J86" s="41"/>
      <c r="K86" s="41"/>
    </row>
    <row r="87" spans="2:26" s="28" customFormat="1">
      <c r="B87" s="73"/>
      <c r="C87" s="44"/>
      <c r="D87" s="42"/>
      <c r="E87" s="43"/>
      <c r="F87" s="41"/>
      <c r="G87" s="47"/>
      <c r="H87" s="47"/>
      <c r="I87" s="48"/>
      <c r="J87" s="41"/>
      <c r="K87" s="41"/>
    </row>
    <row r="88" spans="2:26" s="44" customFormat="1">
      <c r="B88" s="78"/>
      <c r="D88" s="42"/>
      <c r="E88" s="43"/>
      <c r="F88" s="41"/>
      <c r="G88" s="47"/>
      <c r="H88" s="47"/>
      <c r="I88" s="48"/>
      <c r="J88" s="41"/>
      <c r="K88" s="41"/>
    </row>
    <row r="89" spans="2:26" s="44" customFormat="1">
      <c r="B89" s="73"/>
      <c r="D89" s="42"/>
      <c r="E89" s="43"/>
      <c r="F89" s="41"/>
      <c r="G89" s="47"/>
      <c r="H89" s="47"/>
      <c r="I89" s="48"/>
      <c r="J89" s="41"/>
      <c r="K89" s="41"/>
    </row>
    <row r="90" spans="2:26" s="44" customFormat="1">
      <c r="B90" s="55"/>
      <c r="D90" s="42"/>
      <c r="E90" s="43"/>
      <c r="F90" s="41"/>
      <c r="G90" s="47"/>
      <c r="H90" s="47"/>
      <c r="I90" s="48"/>
      <c r="J90" s="41"/>
      <c r="K90" s="41"/>
    </row>
    <row r="91" spans="2:26" s="58" customFormat="1">
      <c r="B91" s="81"/>
      <c r="C91" s="82"/>
      <c r="D91" s="83"/>
      <c r="E91" s="84"/>
      <c r="F91" s="85"/>
      <c r="G91" s="86"/>
      <c r="H91" s="86"/>
      <c r="I91" s="86"/>
      <c r="J91" s="86"/>
      <c r="K91" s="57"/>
    </row>
    <row r="92" spans="2:26" s="59" customFormat="1">
      <c r="B92" s="56"/>
      <c r="C92" s="44"/>
      <c r="D92" s="3"/>
      <c r="E92" s="1"/>
      <c r="F92" s="2"/>
      <c r="G92" s="49"/>
      <c r="H92" s="49"/>
      <c r="I92" s="49"/>
      <c r="J92" s="79"/>
      <c r="K92" s="72"/>
    </row>
    <row r="93" spans="2:26" s="56" customFormat="1">
      <c r="C93" s="44"/>
      <c r="D93" s="3"/>
      <c r="E93" s="1"/>
      <c r="F93" s="2"/>
      <c r="G93" s="49"/>
      <c r="H93" s="49"/>
      <c r="I93" s="49"/>
      <c r="J93" s="79"/>
      <c r="K93" s="72"/>
    </row>
    <row r="94" spans="2:26" s="56" customFormat="1">
      <c r="D94" s="3"/>
      <c r="E94" s="1"/>
      <c r="F94" s="2"/>
      <c r="G94" s="2"/>
      <c r="H94" s="2"/>
      <c r="I94" s="2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2:26" s="59" customFormat="1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2:26" s="59" customFormat="1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s="59" customFormat="1">
      <c r="B97" s="52"/>
      <c r="C97" s="88"/>
      <c r="D97" s="88"/>
      <c r="E97" s="88"/>
      <c r="F97" s="88"/>
      <c r="G97" s="88"/>
      <c r="H97" s="88"/>
      <c r="I97" s="88"/>
      <c r="J97" s="88"/>
      <c r="K97" s="88"/>
      <c r="L97" s="41"/>
      <c r="M97" s="44"/>
      <c r="N97" s="44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59" customFormat="1">
      <c r="B98" s="52"/>
      <c r="C98" s="88"/>
      <c r="D98" s="88"/>
      <c r="E98" s="88"/>
      <c r="F98" s="88"/>
      <c r="G98" s="88"/>
      <c r="H98" s="88"/>
      <c r="I98" s="88"/>
      <c r="J98" s="88"/>
      <c r="K98" s="8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s="59" customFormat="1">
      <c r="B99" s="52"/>
      <c r="C99" s="88"/>
      <c r="D99" s="88"/>
      <c r="E99" s="88"/>
      <c r="F99" s="88"/>
      <c r="G99" s="88"/>
      <c r="H99" s="88"/>
      <c r="I99" s="88"/>
      <c r="J99" s="88"/>
      <c r="K99" s="8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s="59" customFormat="1">
      <c r="B100" s="56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1:26" s="59" customFormat="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1:26" s="59" customFormat="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1:26" ht="17">
      <c r="A103" s="67"/>
      <c r="B103" s="80"/>
      <c r="C103" s="44"/>
      <c r="D103" s="42"/>
      <c r="E103" s="43"/>
      <c r="F103" s="41"/>
      <c r="G103" s="41"/>
      <c r="H103" s="71"/>
      <c r="I103" s="41"/>
      <c r="J103" s="41"/>
      <c r="K103" s="41"/>
    </row>
    <row r="104" spans="1:26" ht="17">
      <c r="A104" s="67"/>
      <c r="B104" s="68"/>
    </row>
    <row r="105" spans="1:26" ht="17">
      <c r="A105" s="67"/>
      <c r="B105" s="68"/>
    </row>
    <row r="106" spans="1:26" ht="17">
      <c r="A106" s="67"/>
      <c r="B106" s="69"/>
    </row>
    <row r="107" spans="1:26" ht="17">
      <c r="A107" s="67"/>
      <c r="B107" s="68"/>
    </row>
    <row r="108" spans="1:26" ht="17">
      <c r="A108" s="67"/>
      <c r="B108" s="68"/>
    </row>
    <row r="109" spans="1:26" ht="17">
      <c r="A109" s="67"/>
      <c r="B109" s="68"/>
    </row>
    <row r="110" spans="1:26" ht="17">
      <c r="A110" s="67"/>
      <c r="B110" s="70"/>
    </row>
    <row r="111" spans="1:26" ht="17">
      <c r="A111" s="67"/>
      <c r="B111" s="70"/>
      <c r="C111" s="64"/>
      <c r="D111" s="65"/>
      <c r="E111" s="66"/>
      <c r="F111" s="46"/>
      <c r="G111" s="46"/>
      <c r="I111" s="46"/>
      <c r="J111" s="46"/>
      <c r="K111" s="46"/>
    </row>
    <row r="112" spans="1:26">
      <c r="A112" s="67"/>
      <c r="B112" s="67"/>
      <c r="C112" s="64"/>
      <c r="D112" s="65"/>
      <c r="E112" s="66"/>
      <c r="F112" s="46"/>
      <c r="G112" s="46"/>
      <c r="I112" s="46"/>
      <c r="J112" s="46"/>
      <c r="K112" s="46"/>
    </row>
    <row r="113" spans="3:11">
      <c r="C113" s="64"/>
      <c r="D113" s="65"/>
      <c r="E113" s="66"/>
      <c r="F113" s="46"/>
      <c r="G113" s="46"/>
      <c r="I113" s="46"/>
      <c r="J113" s="46"/>
      <c r="K113" s="46"/>
    </row>
    <row r="114" spans="3:11">
      <c r="C114" s="64"/>
      <c r="D114" s="65"/>
      <c r="E114" s="66"/>
      <c r="F114" s="46"/>
      <c r="G114" s="46"/>
      <c r="I114" s="46"/>
      <c r="J114" s="46"/>
      <c r="K114" s="46"/>
    </row>
    <row r="115" spans="3:11">
      <c r="C115" s="64"/>
      <c r="D115" s="65"/>
      <c r="E115" s="66"/>
      <c r="F115" s="46"/>
      <c r="G115" s="46"/>
      <c r="I115" s="46"/>
      <c r="J115" s="46"/>
      <c r="K115" s="46"/>
    </row>
    <row r="116" spans="3:11">
      <c r="C116" s="64"/>
      <c r="D116" s="65"/>
      <c r="E116" s="66"/>
      <c r="F116" s="46"/>
      <c r="G116" s="46"/>
      <c r="I116" s="46"/>
      <c r="J116" s="46"/>
      <c r="K116" s="46"/>
    </row>
    <row r="117" spans="3:11">
      <c r="C117" s="64"/>
      <c r="D117" s="65"/>
      <c r="E117" s="66"/>
      <c r="F117" s="46"/>
      <c r="G117" s="46"/>
      <c r="I117" s="46"/>
      <c r="J117" s="46"/>
      <c r="K117" s="46"/>
    </row>
    <row r="118" spans="3:11">
      <c r="C118" s="64"/>
      <c r="D118" s="65"/>
      <c r="E118" s="66"/>
      <c r="F118" s="46"/>
      <c r="G118" s="46"/>
      <c r="I118" s="46"/>
      <c r="J118" s="46"/>
      <c r="K118" s="46"/>
    </row>
    <row r="119" spans="3:11">
      <c r="C119" s="64"/>
      <c r="D119" s="65"/>
      <c r="E119" s="66"/>
      <c r="F119" s="46"/>
      <c r="G119" s="46"/>
      <c r="I119" s="46"/>
      <c r="J119" s="46"/>
      <c r="K119" s="46"/>
    </row>
    <row r="120" spans="3:11">
      <c r="C120" s="64"/>
      <c r="D120" s="65"/>
      <c r="E120" s="66"/>
      <c r="F120" s="46"/>
      <c r="G120" s="46"/>
      <c r="I120" s="46"/>
      <c r="J120" s="46"/>
      <c r="K120" s="46"/>
    </row>
    <row r="121" spans="3:11">
      <c r="C121" s="64"/>
      <c r="D121" s="65"/>
      <c r="E121" s="66"/>
      <c r="F121" s="46"/>
      <c r="G121" s="46"/>
      <c r="I121" s="46"/>
      <c r="J121" s="46"/>
      <c r="K121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AIF - Enero</vt:lpstr>
      <vt:lpstr>IMIG - Enero</vt:lpstr>
    </vt:vector>
  </TitlesOfParts>
  <Company>Oficina Nacional de Presupuesto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Lifszyc</dc:creator>
  <cp:lastModifiedBy>Microsoft Office User</cp:lastModifiedBy>
  <cp:lastPrinted>2020-02-18T13:42:08Z</cp:lastPrinted>
  <dcterms:created xsi:type="dcterms:W3CDTF">2017-02-01T16:55:20Z</dcterms:created>
  <dcterms:modified xsi:type="dcterms:W3CDTF">2020-02-26T16:31:16Z</dcterms:modified>
</cp:coreProperties>
</file>